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F&amp;O)'!$A$159:$B$370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4" i="6" l="1"/>
  <c r="K138" i="6"/>
  <c r="M138" i="6" s="1"/>
  <c r="K137" i="6"/>
  <c r="M137" i="6" s="1"/>
  <c r="L91" i="6"/>
  <c r="K91" i="6"/>
  <c r="M91" i="6" s="1"/>
  <c r="L90" i="6"/>
  <c r="K90" i="6"/>
  <c r="L89" i="6"/>
  <c r="K89" i="6"/>
  <c r="K374" i="6"/>
  <c r="L374" i="6" s="1"/>
  <c r="P45" i="6"/>
  <c r="M89" i="6" l="1"/>
  <c r="M90" i="6"/>
  <c r="K136" i="6"/>
  <c r="M136" i="6" s="1"/>
  <c r="L39" i="6"/>
  <c r="K39" i="6"/>
  <c r="M39" i="6" s="1"/>
  <c r="L88" i="6"/>
  <c r="K88" i="6"/>
  <c r="M88" i="6" s="1"/>
  <c r="P44" i="6"/>
  <c r="L37" i="6"/>
  <c r="K37" i="6"/>
  <c r="M37" i="6" l="1"/>
  <c r="L87" i="6"/>
  <c r="K87" i="6"/>
  <c r="M87" i="6" s="1"/>
  <c r="L84" i="6"/>
  <c r="K84" i="6"/>
  <c r="M84" i="6" s="1"/>
  <c r="L86" i="6"/>
  <c r="K86" i="6"/>
  <c r="M86" i="6" s="1"/>
  <c r="L85" i="6"/>
  <c r="K85" i="6"/>
  <c r="K133" i="6"/>
  <c r="M133" i="6" s="1"/>
  <c r="M85" i="6" l="1"/>
  <c r="P43" i="6"/>
  <c r="L79" i="6" l="1"/>
  <c r="K79" i="6"/>
  <c r="L83" i="6"/>
  <c r="K83" i="6"/>
  <c r="P42" i="6"/>
  <c r="M83" i="6" l="1"/>
  <c r="M79" i="6"/>
  <c r="L82" i="6"/>
  <c r="K82" i="6"/>
  <c r="M82" i="6" s="1"/>
  <c r="P41" i="6"/>
  <c r="P40" i="6"/>
  <c r="L34" i="6"/>
  <c r="K34" i="6"/>
  <c r="L30" i="6"/>
  <c r="K30" i="6"/>
  <c r="P29" i="6"/>
  <c r="M34" i="6" l="1"/>
  <c r="M30" i="6"/>
  <c r="L80" i="6"/>
  <c r="K80" i="6"/>
  <c r="M80" i="6" s="1"/>
  <c r="K123" i="6"/>
  <c r="K122" i="6"/>
  <c r="L81" i="6"/>
  <c r="K81" i="6"/>
  <c r="P38" i="6"/>
  <c r="L33" i="6"/>
  <c r="K33" i="6"/>
  <c r="M81" i="6" l="1"/>
  <c r="M33" i="6"/>
  <c r="K131" i="6"/>
  <c r="M131" i="6" s="1"/>
  <c r="L10" i="6"/>
  <c r="K10" i="6"/>
  <c r="M10" i="6" s="1"/>
  <c r="K132" i="6" l="1"/>
  <c r="M132" i="6" s="1"/>
  <c r="P36" i="6"/>
  <c r="K130" i="6"/>
  <c r="M130" i="6" s="1"/>
  <c r="K127" i="6" l="1"/>
  <c r="M127" i="6" s="1"/>
  <c r="K129" i="6"/>
  <c r="M129" i="6" s="1"/>
  <c r="K128" i="6"/>
  <c r="M128" i="6" s="1"/>
  <c r="P35" i="6"/>
  <c r="L31" i="6"/>
  <c r="K31" i="6"/>
  <c r="L16" i="6"/>
  <c r="L23" i="6"/>
  <c r="L21" i="6"/>
  <c r="K21" i="6"/>
  <c r="L78" i="6"/>
  <c r="K78" i="6"/>
  <c r="M21" i="6" l="1"/>
  <c r="M31" i="6"/>
  <c r="M78" i="6"/>
  <c r="L77" i="6"/>
  <c r="K77" i="6"/>
  <c r="M77" i="6" l="1"/>
  <c r="L76" i="6"/>
  <c r="K76" i="6"/>
  <c r="L75" i="6"/>
  <c r="K75" i="6"/>
  <c r="M75" i="6" s="1"/>
  <c r="M76" i="6" l="1"/>
  <c r="M125" i="6"/>
  <c r="K126" i="6"/>
  <c r="K125" i="6"/>
  <c r="L73" i="6"/>
  <c r="K73" i="6"/>
  <c r="L74" i="6"/>
  <c r="K74" i="6"/>
  <c r="L72" i="6"/>
  <c r="K72" i="6"/>
  <c r="K16" i="6"/>
  <c r="M16" i="6" s="1"/>
  <c r="K23" i="6"/>
  <c r="M74" i="6" l="1"/>
  <c r="M23" i="6"/>
  <c r="M73" i="6"/>
  <c r="M72" i="6"/>
  <c r="L25" i="6"/>
  <c r="L24" i="6"/>
  <c r="L28" i="6"/>
  <c r="L27" i="6"/>
  <c r="L26" i="6"/>
  <c r="K28" i="6"/>
  <c r="P32" i="6"/>
  <c r="K27" i="6"/>
  <c r="K26" i="6"/>
  <c r="L69" i="6"/>
  <c r="K69" i="6"/>
  <c r="L68" i="6"/>
  <c r="K68" i="6"/>
  <c r="K71" i="6"/>
  <c r="L71" i="6"/>
  <c r="K124" i="6"/>
  <c r="M124" i="6" s="1"/>
  <c r="K111" i="6"/>
  <c r="K112" i="6"/>
  <c r="K117" i="6"/>
  <c r="K116" i="6"/>
  <c r="L70" i="6"/>
  <c r="K70" i="6"/>
  <c r="M68" i="6" l="1"/>
  <c r="M71" i="6"/>
  <c r="M69" i="6"/>
  <c r="M27" i="6"/>
  <c r="M70" i="6"/>
  <c r="M28" i="6"/>
  <c r="M26" i="6"/>
  <c r="L11" i="6"/>
  <c r="K11" i="6"/>
  <c r="K118" i="6"/>
  <c r="K119" i="6"/>
  <c r="K121" i="6"/>
  <c r="M121" i="6" s="1"/>
  <c r="K120" i="6"/>
  <c r="M120" i="6" s="1"/>
  <c r="L63" i="6"/>
  <c r="K63" i="6"/>
  <c r="M63" i="6" s="1"/>
  <c r="L66" i="6"/>
  <c r="K66" i="6"/>
  <c r="L67" i="6"/>
  <c r="K67" i="6"/>
  <c r="M11" i="6" l="1"/>
  <c r="M66" i="6"/>
  <c r="M67" i="6"/>
  <c r="K371" i="6"/>
  <c r="L371" i="6" s="1"/>
  <c r="P20" i="6" l="1"/>
  <c r="L65" i="6" l="1"/>
  <c r="K65" i="6"/>
  <c r="L64" i="6"/>
  <c r="K64" i="6"/>
  <c r="K25" i="6"/>
  <c r="M25" i="6" s="1"/>
  <c r="L62" i="6"/>
  <c r="K62" i="6"/>
  <c r="L145" i="6"/>
  <c r="K145" i="6"/>
  <c r="K24" i="6"/>
  <c r="M24" i="6" s="1"/>
  <c r="M62" i="6" l="1"/>
  <c r="M145" i="6"/>
  <c r="M65" i="6"/>
  <c r="M64" i="6"/>
  <c r="K115" i="6"/>
  <c r="M101" i="6"/>
  <c r="K102" i="6"/>
  <c r="K101" i="6"/>
  <c r="M107" i="6"/>
  <c r="K108" i="6"/>
  <c r="K107" i="6"/>
  <c r="L13" i="6"/>
  <c r="K13" i="6"/>
  <c r="L19" i="6"/>
  <c r="K19" i="6"/>
  <c r="L15" i="6"/>
  <c r="K15" i="6"/>
  <c r="L22" i="6"/>
  <c r="K22" i="6"/>
  <c r="M109" i="6"/>
  <c r="K110" i="6"/>
  <c r="K109" i="6"/>
  <c r="M22" i="6" l="1"/>
  <c r="M15" i="6"/>
  <c r="M19" i="6"/>
  <c r="M13" i="6"/>
  <c r="K106" i="6"/>
  <c r="K105" i="6"/>
  <c r="K104" i="6"/>
  <c r="K103" i="6"/>
  <c r="L61" i="6"/>
  <c r="K61" i="6"/>
  <c r="L59" i="6"/>
  <c r="K59" i="6"/>
  <c r="L60" i="6"/>
  <c r="K60" i="6"/>
  <c r="K113" i="6"/>
  <c r="M113" i="6" s="1"/>
  <c r="M60" i="6" l="1"/>
  <c r="M59" i="6"/>
  <c r="M61" i="6"/>
  <c r="L14" i="6" l="1"/>
  <c r="K14" i="6"/>
  <c r="L17" i="6"/>
  <c r="K17" i="6"/>
  <c r="L18" i="6"/>
  <c r="K18" i="6"/>
  <c r="M17" i="6" l="1"/>
  <c r="M18" i="6"/>
  <c r="M14" i="6"/>
  <c r="K348" i="6" l="1"/>
  <c r="L348" i="6" s="1"/>
  <c r="P146" i="6"/>
  <c r="K369" i="6" l="1"/>
  <c r="L369" i="6" s="1"/>
  <c r="P12" i="6" l="1"/>
  <c r="K370" i="6" l="1"/>
  <c r="L370" i="6" s="1"/>
  <c r="K336" i="6" l="1"/>
  <c r="L336" i="6" s="1"/>
  <c r="K355" i="6" l="1"/>
  <c r="L355" i="6" s="1"/>
  <c r="K361" i="6" l="1"/>
  <c r="L361" i="6" s="1"/>
  <c r="K367" i="6" l="1"/>
  <c r="L367" i="6" s="1"/>
  <c r="P144" i="6" l="1"/>
  <c r="K346" i="6" l="1"/>
  <c r="L346" i="6" s="1"/>
  <c r="K356" i="6" l="1"/>
  <c r="L356" i="6" s="1"/>
  <c r="K362" i="6" l="1"/>
  <c r="L362" i="6" s="1"/>
  <c r="K330" i="6" l="1"/>
  <c r="L330" i="6" s="1"/>
  <c r="K331" i="6" l="1"/>
  <c r="L331" i="6" s="1"/>
  <c r="K357" i="6" l="1"/>
  <c r="L357" i="6" s="1"/>
  <c r="K349" i="6" l="1"/>
  <c r="L349" i="6" s="1"/>
  <c r="K353" i="6" l="1"/>
  <c r="L353" i="6" s="1"/>
  <c r="K358" i="6" l="1"/>
  <c r="L358" i="6" s="1"/>
  <c r="K350" i="6" l="1"/>
  <c r="L350" i="6" s="1"/>
  <c r="K344" i="6"/>
  <c r="L344" i="6" s="1"/>
  <c r="K352" i="6" l="1"/>
  <c r="L352" i="6" s="1"/>
  <c r="K340" i="6" l="1"/>
  <c r="L340" i="6" s="1"/>
  <c r="K341" i="6" l="1"/>
  <c r="L341" i="6" s="1"/>
  <c r="K334" i="6"/>
  <c r="L334" i="6" s="1"/>
  <c r="K351" i="6" l="1"/>
  <c r="L351" i="6" s="1"/>
  <c r="K345" i="6"/>
  <c r="L345" i="6" s="1"/>
  <c r="K347" i="6" l="1"/>
  <c r="L347" i="6" s="1"/>
  <c r="L6" i="2" l="1"/>
  <c r="K6" i="3"/>
  <c r="D7" i="5" l="1"/>
  <c r="M7" i="6"/>
  <c r="K342" i="6" l="1"/>
  <c r="L342" i="6" s="1"/>
  <c r="K339" i="6" l="1"/>
  <c r="L339" i="6" s="1"/>
  <c r="K343" i="6" l="1"/>
  <c r="L343" i="6" s="1"/>
  <c r="K338" i="6"/>
  <c r="L338" i="6" s="1"/>
  <c r="K337" i="6"/>
  <c r="L337" i="6" s="1"/>
  <c r="K335" i="6"/>
  <c r="L335" i="6" s="1"/>
  <c r="H333" i="6"/>
  <c r="K333" i="6" s="1"/>
  <c r="L333" i="6" s="1"/>
  <c r="K332" i="6"/>
  <c r="L332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F301" i="6"/>
  <c r="K301" i="6" s="1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F295" i="6"/>
  <c r="K295" i="6" s="1"/>
  <c r="L295" i="6" s="1"/>
  <c r="F294" i="6"/>
  <c r="K294" i="6" s="1"/>
  <c r="L294" i="6" s="1"/>
  <c r="K293" i="6"/>
  <c r="L293" i="6" s="1"/>
  <c r="F292" i="6"/>
  <c r="K292" i="6" s="1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6" i="6"/>
  <c r="L276" i="6" s="1"/>
  <c r="K274" i="6"/>
  <c r="L274" i="6" s="1"/>
  <c r="K273" i="6"/>
  <c r="L273" i="6" s="1"/>
  <c r="F272" i="6"/>
  <c r="K272" i="6" s="1"/>
  <c r="L272" i="6" s="1"/>
  <c r="K271" i="6"/>
  <c r="L271" i="6" s="1"/>
  <c r="K268" i="6"/>
  <c r="L268" i="6" s="1"/>
  <c r="K267" i="6"/>
  <c r="L267" i="6" s="1"/>
  <c r="K266" i="6"/>
  <c r="L266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2" i="6"/>
  <c r="L242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H223" i="6"/>
  <c r="K223" i="6" s="1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H189" i="6"/>
  <c r="K189" i="6" s="1"/>
  <c r="L189" i="6" s="1"/>
  <c r="F188" i="6"/>
  <c r="K188" i="6" s="1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6" i="4"/>
</calcChain>
</file>

<file path=xl/sharedStrings.xml><?xml version="1.0" encoding="utf-8"?>
<sst xmlns="http://schemas.openxmlformats.org/spreadsheetml/2006/main" count="4309" uniqueCount="1442">
  <si>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</si>
  <si>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</si>
  <si>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</si>
  <si>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</si>
  <si>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</si>
  <si>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</si>
  <si>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</si>
  <si>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</si>
  <si>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</si>
  <si>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</si>
  <si>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</si>
  <si>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</si>
  <si>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</si>
  <si>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</si>
  <si>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</si>
  <si>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</si>
  <si>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</si>
  <si>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</si>
  <si>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</si>
  <si>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</si>
  <si>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</si>
  <si>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</si>
  <si>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</si>
  <si>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</si>
  <si>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</si>
  <si>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</si>
  <si>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</si>
  <si>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</si>
  <si>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</si>
  <si>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</si>
  <si>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</si>
  <si>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</si>
  <si>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</si>
  <si>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</si>
  <si>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</si>
  <si>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</si>
  <si>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</si>
  <si>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</si>
  <si>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</si>
  <si>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</si>
  <si>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</si>
  <si>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</si>
  <si>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</si>
  <si>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</si>
  <si>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</si>
  <si>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</si>
  <si>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</si>
  <si>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</si>
  <si>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</si>
  <si>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</si>
  <si>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</si>
  <si>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</si>
  <si>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</si>
  <si>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</si>
  <si>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</si>
  <si>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</si>
  <si>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</si>
  <si>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</si>
  <si>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</si>
  <si>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</si>
  <si>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</si>
  <si>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</si>
  <si>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</si>
  <si>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</si>
  <si>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</si>
  <si>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</si>
  <si>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</si>
  <si>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</si>
  <si>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</si>
  <si>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</si>
  <si>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</si>
  <si>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</si>
  <si>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</si>
  <si>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</si>
  <si>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</si>
  <si>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</si>
  <si>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</si>
  <si>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</si>
  <si>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</si>
  <si>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</si>
  <si>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</si>
  <si>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</si>
  <si>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</si>
  <si>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</si>
  <si>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</si>
  <si>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</si>
  <si>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</si>
  <si>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</si>
  <si>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</si>
  <si>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</si>
  <si>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</si>
  <si>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</si>
  <si>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</si>
  <si>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</si>
  <si>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</si>
  <si>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</si>
  <si>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</si>
  <si>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</si>
  <si>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</si>
  <si>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</si>
  <si>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</si>
  <si>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</si>
  <si>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</si>
  <si>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</si>
  <si>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</si>
  <si>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</si>
  <si>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</si>
  <si>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</si>
  <si>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</si>
  <si>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</si>
  <si>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</si>
  <si>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</si>
  <si>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</si>
  <si>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</si>
  <si>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</si>
  <si>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</si>
  <si>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</si>
  <si>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</si>
  <si>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</si>
  <si>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</si>
  <si>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</si>
  <si>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</si>
  <si>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</si>
  <si>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</si>
  <si>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</si>
  <si>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</si>
  <si>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</si>
  <si>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</si>
  <si>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</si>
  <si>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</si>
  <si>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</si>
  <si>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</si>
  <si>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</si>
  <si>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</si>
  <si>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</si>
  <si>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</si>
  <si>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</si>
  <si>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</si>
  <si>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</si>
  <si>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</si>
  <si>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</si>
  <si>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</si>
  <si>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</si>
  <si>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</si>
  <si>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</si>
  <si>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</si>
  <si>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</si>
  <si>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</si>
  <si>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</si>
  <si>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</si>
  <si>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</si>
  <si>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</si>
  <si>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</si>
  <si>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</si>
  <si>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</si>
  <si>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</si>
  <si>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</si>
  <si>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</si>
  <si>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</si>
  <si>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</si>
  <si>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</si>
  <si>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</si>
  <si>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</si>
  <si>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</si>
  <si>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</si>
  <si>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</si>
  <si>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</si>
  <si>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</si>
  <si>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</si>
  <si>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</si>
  <si>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</si>
  <si>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</si>
  <si>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</si>
  <si>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</si>
  <si>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</si>
  <si>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</si>
  <si>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</si>
  <si>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</si>
  <si>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</si>
  <si>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</si>
  <si>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</si>
  <si>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</si>
  <si>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</si>
  <si>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</si>
  <si>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</si>
  <si>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</si>
  <si>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</si>
  <si>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</si>
  <si>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</si>
  <si>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</si>
  <si>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</si>
  <si>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</si>
  <si>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</si>
  <si>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</si>
  <si>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</si>
  <si>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</si>
  <si>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</si>
  <si>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</si>
  <si>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</si>
  <si>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</si>
  <si>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</si>
  <si>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</si>
  <si>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</si>
  <si>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</si>
  <si>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</si>
  <si>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</si>
  <si>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</si>
  <si>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</si>
  <si>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</si>
  <si>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</si>
  <si>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</si>
  <si>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</si>
  <si>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</si>
  <si>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</si>
  <si>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</si>
  <si>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</si>
  <si>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</si>
  <si>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</si>
  <si>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</si>
  <si>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</si>
  <si>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</si>
  <si>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</si>
  <si>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</si>
  <si>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</si>
  <si>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</si>
  <si>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</si>
  <si>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</si>
  <si>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</si>
  <si>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</si>
  <si>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</si>
  <si>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</si>
  <si>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</si>
  <si>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</si>
  <si>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</si>
  <si>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</si>
  <si>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</si>
  <si>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</si>
  <si>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</si>
  <si>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</si>
  <si>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</si>
  <si>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</si>
  <si>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</si>
  <si>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</si>
  <si>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</si>
  <si>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</si>
  <si>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</si>
  <si>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</si>
  <si>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</si>
  <si>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</si>
  <si>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</si>
  <si>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</si>
  <si>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</si>
  <si>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</si>
  <si>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</si>
  <si>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</si>
  <si>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</si>
  <si>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</si>
  <si>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</si>
  <si>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</si>
  <si>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</si>
  <si>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</si>
  <si>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</si>
  <si>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</si>
  <si>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</si>
  <si>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</si>
  <si>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</si>
  <si>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</si>
  <si>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</si>
  <si>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</si>
  <si>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</si>
  <si>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</si>
  <si>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</si>
  <si>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</si>
  <si>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</si>
  <si>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</si>
  <si>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</si>
  <si>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</si>
  <si>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</si>
  <si>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</si>
  <si>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</si>
  <si>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</si>
  <si>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</si>
  <si>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</si>
  <si>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</si>
  <si>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</si>
  <si>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</si>
  <si>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</si>
  <si>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</si>
  <si>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</si>
  <si>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</si>
  <si>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</si>
  <si>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</si>
  <si>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</si>
  <si>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</si>
  <si>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</si>
  <si>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</si>
  <si>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</si>
  <si>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</si>
  <si>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</si>
  <si>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</si>
  <si>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</si>
  <si>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</si>
  <si>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</si>
  <si>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</si>
  <si>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</si>
  <si>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</si>
  <si>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</si>
  <si>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</si>
  <si>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</si>
  <si>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</si>
  <si>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</si>
  <si>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</si>
  <si>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</si>
  <si>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</si>
  <si>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</si>
  <si>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</si>
  <si>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</si>
  <si>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</si>
  <si>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</si>
  <si>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</si>
  <si>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</si>
  <si>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</si>
  <si>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</si>
  <si>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</si>
  <si>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</si>
  <si>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</si>
  <si>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</si>
  <si>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</si>
  <si>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</si>
  <si>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</si>
  <si>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</si>
  <si>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</si>
  <si>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</si>
  <si>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</si>
  <si>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</si>
  <si>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</si>
  <si>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</si>
  <si>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</si>
  <si>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</si>
  <si>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</si>
  <si>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</si>
  <si>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</si>
  <si>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</si>
  <si>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</si>
  <si>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</si>
  <si>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</si>
  <si>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</si>
  <si>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</si>
  <si>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</si>
  <si>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</si>
  <si>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</si>
  <si>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</si>
  <si>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</si>
  <si>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</si>
  <si>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</si>
  <si>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</si>
  <si>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</si>
  <si>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</si>
  <si>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</si>
  <si>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</si>
  <si>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</si>
  <si>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</si>
  <si>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</si>
  <si>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</si>
  <si>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</si>
  <si>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</si>
  <si>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</si>
  <si>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</si>
  <si>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</si>
  <si>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</si>
  <si>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</si>
  <si>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</si>
  <si>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</si>
  <si>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</si>
  <si>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</si>
  <si>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</si>
  <si>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</si>
  <si>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</si>
  <si>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</si>
  <si>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</si>
  <si>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</si>
  <si>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</si>
  <si>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</si>
  <si>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</si>
  <si>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</si>
  <si>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</si>
  <si>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</si>
  <si>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</si>
  <si>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</si>
  <si>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</si>
  <si>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</si>
  <si>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</si>
  <si>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</si>
  <si>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</si>
  <si>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</si>
  <si>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</si>
  <si>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</si>
  <si>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</si>
  <si>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</si>
  <si>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</si>
  <si>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</si>
  <si>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</si>
  <si>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</si>
  <si>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</si>
  <si>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</si>
  <si>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</si>
  <si>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</si>
  <si>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</si>
  <si>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</si>
  <si>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</si>
  <si>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</si>
  <si>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</si>
  <si>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</si>
  <si>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</si>
  <si>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</si>
  <si>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</si>
  <si>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</si>
  <si>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</si>
  <si>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</si>
  <si>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</si>
  <si>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</si>
  <si>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</si>
  <si>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</si>
  <si>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</si>
  <si>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</si>
  <si>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</si>
  <si>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</si>
  <si>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</si>
  <si>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</si>
  <si>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</si>
  <si>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</si>
  <si>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</si>
  <si>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</si>
  <si>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</si>
  <si>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</si>
  <si>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</si>
  <si>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</si>
  <si>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</si>
  <si>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</si>
  <si>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</si>
  <si>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</si>
  <si>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</si>
  <si>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</si>
  <si>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</si>
  <si>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</si>
  <si>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</si>
  <si>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</si>
  <si>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</si>
  <si>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</si>
  <si>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</si>
  <si>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</si>
  <si>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</si>
  <si>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</si>
  <si>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</si>
  <si>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</si>
  <si>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</si>
  <si>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</si>
  <si>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</si>
  <si>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</si>
  <si>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</si>
  <si>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</si>
  <si>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</si>
  <si>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</si>
  <si>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</si>
  <si>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</si>
  <si>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</si>
  <si>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</si>
  <si>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</si>
  <si>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</si>
  <si>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</si>
  <si>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</si>
  <si>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</si>
  <si>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</si>
  <si>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</si>
  <si>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</si>
  <si>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</si>
  <si>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</si>
  <si>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</si>
  <si>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</si>
  <si>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</si>
  <si>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</si>
  <si>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</si>
  <si>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</si>
  <si>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</si>
  <si>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</si>
  <si>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</si>
  <si>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</si>
  <si>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</si>
  <si>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</si>
  <si>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</si>
  <si>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</si>
  <si>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</si>
  <si>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</si>
  <si>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</si>
  <si>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</si>
  <si>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</si>
  <si>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</si>
  <si>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</si>
  <si>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</si>
  <si>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</si>
  <si>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</si>
  <si>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</si>
  <si>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</si>
  <si>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</si>
  <si>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</si>
  <si>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</si>
  <si>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</si>
  <si>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</si>
  <si>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</si>
  <si>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</si>
  <si>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</si>
  <si>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</si>
  <si>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</si>
  <si>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</si>
  <si>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</si>
  <si>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</si>
  <si>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</si>
  <si>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</si>
  <si>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</si>
  <si>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</si>
  <si>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</si>
  <si>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</si>
  <si>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</si>
  <si>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</si>
  <si>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</si>
  <si>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</si>
  <si>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</si>
  <si>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</si>
  <si>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</si>
  <si>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</si>
  <si>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</si>
  <si>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</si>
  <si>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</si>
  <si>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</si>
  <si>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</si>
  <si>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</si>
  <si>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</si>
  <si>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</si>
  <si>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</si>
  <si>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</si>
  <si>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</si>
  <si>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</si>
  <si>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</si>
  <si>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</si>
  <si>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</si>
  <si>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</si>
  <si>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</si>
  <si>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</si>
  <si>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</si>
  <si>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</si>
  <si>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</si>
  <si>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</si>
  <si>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</si>
  <si>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</si>
  <si>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</si>
  <si>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</si>
  <si>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</si>
  <si>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</si>
  <si>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</si>
  <si>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</si>
  <si>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</si>
  <si>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</si>
  <si>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</si>
  <si>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</si>
  <si>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</si>
  <si>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</si>
  <si>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</si>
  <si>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</si>
  <si>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</si>
  <si>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</si>
  <si>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</si>
  <si>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</si>
  <si>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</si>
  <si>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</si>
  <si>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</si>
  <si>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</si>
  <si>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</si>
  <si>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</si>
  <si>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</si>
  <si>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</si>
  <si>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</si>
  <si>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</si>
  <si>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</si>
  <si>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</si>
  <si>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</si>
  <si>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</si>
  <si>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</si>
  <si>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</si>
  <si>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</si>
  <si>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</si>
  <si>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</si>
  <si>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</si>
  <si>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</si>
  <si>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</si>
  <si>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</si>
  <si>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</si>
  <si>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</si>
  <si>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</si>
  <si>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</si>
  <si>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</si>
  <si>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</si>
  <si>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</si>
  <si>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</si>
  <si>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</si>
  <si>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</si>
  <si>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</si>
  <si>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</si>
  <si>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</si>
  <si>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</si>
  <si>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</si>
  <si>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</si>
  <si>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</si>
  <si>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</si>
  <si>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</si>
  <si>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</si>
  <si>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</si>
  <si>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</si>
  <si>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</si>
  <si>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</si>
  <si>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</si>
  <si>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</si>
  <si>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</si>
  <si>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</si>
  <si>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</si>
  <si>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</si>
  <si>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</si>
  <si>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</si>
  <si>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</si>
  <si>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</si>
  <si>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</si>
  <si>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</si>
  <si>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</si>
  <si>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</si>
  <si>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</si>
  <si>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</si>
  <si>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</si>
  <si>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</si>
  <si>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</si>
  <si>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</si>
  <si>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</si>
  <si>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</si>
  <si>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</si>
  <si>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</si>
  <si>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</si>
  <si>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</si>
  <si>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</si>
  <si>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</si>
  <si>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</si>
  <si>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</si>
  <si>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</si>
  <si>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</si>
  <si>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</si>
  <si>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</si>
  <si>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</si>
  <si>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</si>
  <si>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</si>
  <si>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</si>
  <si>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</si>
  <si>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</si>
  <si>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</si>
  <si>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</si>
  <si>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</si>
  <si>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</si>
  <si>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</si>
  <si>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</si>
  <si>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</si>
  <si>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</si>
  <si>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</si>
  <si>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</si>
  <si>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</si>
  <si>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</si>
  <si>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</si>
  <si>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</si>
  <si>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</si>
  <si>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</si>
  <si>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</si>
  <si>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</si>
  <si>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</si>
  <si>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</si>
  <si>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</si>
  <si>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</si>
  <si>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</si>
  <si>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</si>
  <si>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</si>
  <si>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</si>
  <si>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</si>
  <si>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</si>
  <si>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</si>
  <si>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</si>
  <si>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</si>
  <si>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</si>
  <si>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</si>
  <si>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</si>
  <si>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</si>
  <si>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</si>
  <si>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</si>
  <si>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</si>
  <si>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</si>
  <si>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</si>
  <si>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</si>
  <si>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</si>
  <si>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</si>
  <si>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</si>
  <si>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</si>
  <si>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</si>
  <si>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</si>
  <si>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</si>
  <si>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</si>
  <si>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</si>
  <si>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</si>
  <si>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</si>
  <si>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</si>
  <si>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</si>
  <si>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</si>
  <si>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</si>
  <si>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</si>
  <si>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</si>
  <si>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</si>
  <si>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</si>
  <si>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</si>
  <si>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</si>
  <si>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</si>
  <si>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</si>
  <si>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</si>
  <si>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</si>
  <si>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</si>
  <si>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</si>
  <si>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</si>
  <si>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</si>
  <si>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</si>
  <si>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</si>
  <si>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</si>
  <si>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</si>
  <si>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</si>
  <si>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</si>
  <si>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</si>
  <si>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</si>
  <si>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</si>
  <si>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</si>
  <si>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</si>
  <si>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</si>
  <si>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</si>
  <si>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</si>
  <si>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</si>
  <si>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</si>
  <si>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</si>
  <si>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</si>
  <si>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</si>
  <si>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</si>
  <si>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</si>
  <si>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</si>
  <si>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</si>
  <si>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</si>
  <si>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</si>
  <si>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</si>
  <si>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</si>
  <si>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</si>
  <si>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</si>
  <si>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</si>
  <si>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</si>
  <si>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</si>
  <si>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</si>
  <si>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</si>
  <si>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</si>
  <si>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</si>
  <si>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</si>
  <si>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</si>
  <si>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</si>
  <si>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</si>
  <si>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</si>
  <si>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</si>
  <si>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</si>
  <si>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</si>
  <si>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</si>
  <si>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</si>
  <si>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</si>
  <si>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</si>
  <si>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</si>
  <si>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</si>
  <si>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</si>
  <si>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</si>
  <si>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</si>
  <si>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</si>
  <si>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</si>
  <si>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</si>
  <si>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</si>
  <si>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</si>
  <si>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</si>
  <si>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</si>
  <si>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</si>
  <si>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</si>
  <si>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</si>
  <si>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</si>
  <si>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</si>
  <si>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</si>
  <si>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</si>
  <si>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</si>
  <si>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</si>
  <si>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</si>
  <si>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</si>
  <si>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</si>
  <si>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</si>
  <si>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</si>
  <si>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</si>
  <si>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</si>
  <si>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</si>
  <si>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</si>
  <si>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</si>
  <si>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</si>
  <si>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</si>
  <si>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</si>
  <si>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</si>
  <si>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</si>
  <si>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</si>
  <si>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</si>
  <si>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</si>
  <si>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</si>
  <si>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</si>
  <si>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</si>
  <si>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</si>
  <si>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</si>
  <si>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</si>
  <si>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</si>
  <si>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</si>
  <si>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</si>
  <si>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</si>
  <si>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</si>
  <si>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</si>
  <si>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</si>
  <si>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</si>
  <si>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</si>
  <si>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</si>
  <si>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</si>
  <si>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</si>
  <si>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</si>
  <si>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</si>
  <si>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</si>
  <si>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</si>
  <si>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</si>
  <si>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</si>
  <si>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</si>
  <si>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</si>
  <si>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</si>
  <si>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</si>
  <si>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</si>
  <si>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</si>
  <si>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</si>
  <si>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</si>
  <si>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</si>
  <si>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</si>
  <si>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</si>
  <si>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</si>
  <si>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</si>
  <si>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</si>
  <si>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</si>
  <si>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</si>
  <si>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</si>
  <si>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</si>
  <si>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</si>
  <si>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</si>
  <si>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</si>
  <si>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</si>
  <si>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</si>
  <si>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</si>
  <si>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</si>
  <si>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</si>
  <si>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</si>
  <si>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</si>
  <si>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</si>
  <si>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</si>
  <si>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</si>
  <si>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</si>
  <si>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</si>
  <si>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</si>
  <si>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</si>
  <si>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</si>
  <si>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</si>
  <si>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</si>
  <si>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</si>
  <si>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</si>
  <si>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</si>
  <si>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</si>
  <si>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</si>
  <si>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</si>
  <si>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</si>
  <si>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</si>
  <si>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</si>
  <si>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</si>
  <si>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</si>
  <si>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</si>
  <si>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</si>
  <si>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</si>
  <si>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</si>
  <si>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</si>
  <si>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</si>
  <si>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</si>
  <si>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</si>
  <si>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</si>
  <si>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</si>
  <si>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</si>
  <si>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</si>
  <si>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</si>
  <si>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</si>
  <si>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</si>
  <si>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</si>
  <si>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</si>
  <si>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</si>
  <si>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</si>
  <si>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</si>
  <si>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</si>
  <si>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</si>
  <si>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</si>
  <si>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</si>
  <si>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</si>
  <si>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</si>
  <si>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</si>
  <si>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</si>
  <si>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</si>
  <si>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</si>
  <si>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</si>
  <si>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</si>
  <si>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</si>
  <si>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</si>
  <si>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</si>
  <si>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</si>
  <si>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</si>
  <si>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</si>
  <si>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</si>
  <si>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</si>
  <si>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</si>
  <si>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</si>
  <si>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</si>
  <si>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</si>
  <si>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</si>
  <si>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</si>
  <si>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</si>
  <si>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</si>
  <si>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</si>
  <si>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</si>
  <si>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</si>
  <si>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</si>
  <si>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</si>
  <si>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</si>
  <si>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</si>
  <si>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</si>
  <si>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</si>
  <si>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</si>
  <si>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</si>
  <si>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</si>
  <si>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</si>
  <si>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</si>
  <si>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</si>
  <si>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</si>
  <si>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</si>
  <si>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</si>
  <si>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</si>
  <si>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</si>
  <si>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</si>
  <si>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</si>
  <si>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</si>
  <si>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</si>
  <si>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</si>
  <si>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</si>
  <si>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</si>
  <si>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</si>
  <si>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</si>
  <si>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</si>
  <si>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</si>
  <si>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</si>
  <si>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</si>
  <si>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</si>
  <si>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</si>
  <si>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</si>
  <si>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</si>
  <si>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</si>
  <si>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</si>
  <si>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</si>
  <si>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</si>
  <si>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</si>
  <si>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</si>
  <si>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</si>
  <si>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</si>
  <si>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</si>
  <si>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</si>
  <si>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</si>
  <si>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</si>
  <si>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</si>
  <si>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</si>
  <si>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</si>
  <si>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</si>
  <si>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</si>
  <si>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</si>
  <si>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</si>
  <si>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</si>
  <si>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</si>
  <si>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</si>
  <si>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</si>
  <si>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</si>
  <si>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</si>
  <si>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</si>
  <si>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</si>
  <si>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</si>
  <si>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</si>
  <si>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</si>
  <si>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</si>
  <si>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</si>
  <si>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</si>
  <si>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</si>
  <si>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</si>
  <si>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</si>
  <si>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</si>
  <si>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</si>
  <si>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</si>
  <si>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</si>
  <si>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</si>
  <si>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</si>
  <si>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</si>
  <si>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</si>
  <si>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</si>
  <si>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</si>
  <si>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</si>
  <si>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</si>
  <si>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</si>
  <si>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</si>
  <si>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</si>
  <si>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</si>
  <si>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</si>
  <si>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</si>
  <si>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</si>
  <si>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</si>
  <si>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</si>
  <si>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</si>
  <si>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</si>
  <si>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</si>
  <si>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</si>
  <si>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</si>
  <si>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SAKUMA</t>
  </si>
  <si>
    <t>Sakuma Exports Limited</t>
  </si>
  <si>
    <t>SHUBHAM ASHOKBHAI PATEL</t>
  </si>
  <si>
    <t>Loss of Rs.47.5/-</t>
  </si>
  <si>
    <t>TOPGAIN FINANCE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</si>
  <si>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</si>
  <si>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</si>
  <si>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</si>
  <si>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</si>
  <si>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</si>
  <si>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</si>
  <si>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</si>
  <si>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</si>
  <si>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</si>
  <si>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</si>
  <si>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</si>
  <si>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</si>
  <si>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</si>
  <si>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</si>
  <si>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</si>
  <si>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</si>
  <si>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</si>
  <si>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</si>
  <si>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GSMFOILS</t>
  </si>
  <si>
    <t>GSM Foils Limited</t>
  </si>
  <si>
    <t>6080-6163</t>
  </si>
  <si>
    <t>12850-13060</t>
  </si>
  <si>
    <t>2292-2320</t>
  </si>
  <si>
    <t>1340-1430</t>
  </si>
  <si>
    <t>Profit of Rs.38/-</t>
  </si>
  <si>
    <t>Loss of Rs.120/-</t>
  </si>
  <si>
    <t>NCLRESE</t>
  </si>
  <si>
    <t>VIBRANT SECURITIES PRIVATE LIMITED</t>
  </si>
  <si>
    <t>LIESHA CORPORATION PRIVATE LIMITED .</t>
  </si>
  <si>
    <t>HI GROWTH CORPORATE SERVICES PVT LTD</t>
  </si>
  <si>
    <t>Profit of Rs.33.5/-</t>
  </si>
  <si>
    <t>117.5-120.5</t>
  </si>
  <si>
    <t>128-135</t>
  </si>
  <si>
    <t>Loss of Rs.129/-</t>
  </si>
  <si>
    <t>Loss of Rs.235/-</t>
  </si>
  <si>
    <t>1440-1520</t>
  </si>
  <si>
    <t>BANKNIFTY JUNE FUT</t>
  </si>
  <si>
    <t>51600-52000</t>
  </si>
  <si>
    <t>GREEN PEAKS ENTERPRISES LLP</t>
  </si>
  <si>
    <t>VMS</t>
  </si>
  <si>
    <t>PALAK MUKESH JAIN</t>
  </si>
  <si>
    <t>Piramal Enterprises Ltd.</t>
  </si>
  <si>
    <t>ANUTHAM REALTY PRIVATE LIMITED</t>
  </si>
  <si>
    <t>THE SRIKRISHNA TRUST</t>
  </si>
  <si>
    <t>Profit of Rs.10.5/-</t>
  </si>
  <si>
    <t>462-474</t>
  </si>
  <si>
    <t>500-530</t>
  </si>
  <si>
    <t>3320-3420</t>
  </si>
  <si>
    <t>3670-3900</t>
  </si>
  <si>
    <t>Profit of Rs.365/-</t>
  </si>
  <si>
    <t>CINCO STOCK VISION LLP</t>
  </si>
  <si>
    <t>TITANIN</t>
  </si>
  <si>
    <t>GRAI CONSTRUCTIONS LLP</t>
  </si>
  <si>
    <t>SLONE</t>
  </si>
  <si>
    <t>Slone Infosystems Limited</t>
  </si>
  <si>
    <t>SUULD</t>
  </si>
  <si>
    <t>Suumaya Industries Ltd</t>
  </si>
  <si>
    <t>5280-5450</t>
  </si>
  <si>
    <t>5800-6000</t>
  </si>
  <si>
    <t>BSOFT JUNE FUT</t>
  </si>
  <si>
    <t>710-720</t>
  </si>
  <si>
    <t>PGEL</t>
  </si>
  <si>
    <t>3190-3230</t>
  </si>
  <si>
    <t>BANKNIFTY 51700 CE 26-JUNE</t>
  </si>
  <si>
    <t>Loss of Rs.9.5/-</t>
  </si>
  <si>
    <t>696-726</t>
  </si>
  <si>
    <t>780-840</t>
  </si>
  <si>
    <t>PVVINFRA</t>
  </si>
  <si>
    <t>GLOBE</t>
  </si>
  <si>
    <t>Globe Textiles (I) Ltd.</t>
  </si>
  <si>
    <t>Loss of Rs.130/-</t>
  </si>
  <si>
    <t>TATACONSUM JULY FUT</t>
  </si>
  <si>
    <t>1125-1150</t>
  </si>
  <si>
    <t>51800-52000</t>
  </si>
  <si>
    <t>JUBLFOOD JULY FUT</t>
  </si>
  <si>
    <t>541-550</t>
  </si>
  <si>
    <t>Profit of Rs.275/-</t>
  </si>
  <si>
    <t>Profit of Rs.6.5/-</t>
  </si>
  <si>
    <t>UBL JULY FUT</t>
  </si>
  <si>
    <t>2090-2117</t>
  </si>
  <si>
    <t>Profit of Rs.18.25/-</t>
  </si>
  <si>
    <t>VOLTAS JULY FUT</t>
  </si>
  <si>
    <t>1540-1558</t>
  </si>
  <si>
    <t>COTFAB</t>
  </si>
  <si>
    <t>DHYAANITR</t>
  </si>
  <si>
    <t>IGCIL</t>
  </si>
  <si>
    <t>MANUBHAI AMRUTLAL SHAH</t>
  </si>
  <si>
    <t>SETU SECURITIES PVT. LTD.</t>
  </si>
  <si>
    <t>SVS</t>
  </si>
  <si>
    <t>SHASHIKANT SHARMA (HUF)</t>
  </si>
  <si>
    <t>TIRTPLS</t>
  </si>
  <si>
    <t>FELIX</t>
  </si>
  <si>
    <t>Felix Industries Ltd.</t>
  </si>
  <si>
    <t>Garden Reach Ship</t>
  </si>
  <si>
    <t>QE SECURITIES LLP</t>
  </si>
  <si>
    <t>RULKA</t>
  </si>
  <si>
    <t>Rulka Electricals Limited</t>
  </si>
  <si>
    <t>SPRL</t>
  </si>
  <si>
    <t>SP Refractories Limited</t>
  </si>
  <si>
    <t>Profit of Rs.69/-</t>
  </si>
  <si>
    <t>820-840</t>
  </si>
  <si>
    <t>900-950</t>
  </si>
  <si>
    <t>LT JULY FUT</t>
  </si>
  <si>
    <t>3670-3740</t>
  </si>
  <si>
    <t>LALPATHLAB JULY FUT</t>
  </si>
  <si>
    <t>2767-2798</t>
  </si>
  <si>
    <t>BANKNIFTY 52200 CE 26-JUNE</t>
  </si>
  <si>
    <t>BANKNIFTY 52500 CE 26-JUNE (2 Lots)</t>
  </si>
  <si>
    <t>FINNIFTY 23450 CE 25-JUNE</t>
  </si>
  <si>
    <t>80-100</t>
  </si>
  <si>
    <t>NIFTY 23650 CE 27-JUNE</t>
  </si>
  <si>
    <t>200-260</t>
  </si>
  <si>
    <t>Profit of Rs.17/-</t>
  </si>
  <si>
    <t>AMRAPLIN</t>
  </si>
  <si>
    <t>PREMIUM TRADELINK</t>
  </si>
  <si>
    <t>YASHASVI WEALTH MANAGEMENT LLP</t>
  </si>
  <si>
    <t>NAV CAPITAL VCC - NAV CAPITAL EMERGING STAR FUND</t>
  </si>
  <si>
    <t>CHINTAN NAYAN BHAI RAJYAGURU</t>
  </si>
  <si>
    <t>KCLINFRA</t>
  </si>
  <si>
    <t>MOHAN DEOKISHAN JHAWAR HUF</t>
  </si>
  <si>
    <t>ORIENTTR</t>
  </si>
  <si>
    <t>DAMINI COMMOSALES LLP</t>
  </si>
  <si>
    <t>SANJEEV HARBANSLAL BHATIA</t>
  </si>
  <si>
    <t>SOURCENTRL</t>
  </si>
  <si>
    <t>HALDIA PRECISION ENGG P LTD</t>
  </si>
  <si>
    <t>VILASBEN NAILESHABHAI MORAKHIA</t>
  </si>
  <si>
    <t>TTFL</t>
  </si>
  <si>
    <t>HARDIK JIGISHKUMAR DESAI</t>
  </si>
  <si>
    <t>Amara Raja Energy Mob Ltd</t>
  </si>
  <si>
    <t>NK SECURITIES RESEARCH PRIVATE LIMITED</t>
  </si>
  <si>
    <t>ATULAUTO</t>
  </si>
  <si>
    <t>Atul Auto Limited</t>
  </si>
  <si>
    <t>SOHAM FINCARE INDIA LLP</t>
  </si>
  <si>
    <t>KAMOPAINTS</t>
  </si>
  <si>
    <t>Kamdhenu Ventures Limited</t>
  </si>
  <si>
    <t>KSHITI-RE</t>
  </si>
  <si>
    <t>Kshitij Polyline Limited</t>
  </si>
  <si>
    <t>SUMICKSHA BANSAL</t>
  </si>
  <si>
    <t>VENKATESHWARA INDUSTRIAL PROMOTION CO.LIMITED</t>
  </si>
  <si>
    <t>TRIGYN</t>
  </si>
  <si>
    <t>Trigyn Technologies Ltd</t>
  </si>
  <si>
    <t>TRU</t>
  </si>
  <si>
    <t>TruCap Finance Limited</t>
  </si>
  <si>
    <t>IND SWIFT LABORATORIES LIMITED</t>
  </si>
  <si>
    <t>L7 HITECH PRIVATE LIMITED</t>
  </si>
  <si>
    <t>EMPOWER INDIA LIMITED</t>
  </si>
  <si>
    <t>1525-1575</t>
  </si>
  <si>
    <t>1680-1780</t>
  </si>
  <si>
    <t>Profit of Rs.59.5/-</t>
  </si>
  <si>
    <t>Profit of Rs.30.5/-</t>
  </si>
  <si>
    <t>NIFTY JUNE FUT</t>
  </si>
  <si>
    <t>23800-23900</t>
  </si>
  <si>
    <t>Profit of Rs.75/-</t>
  </si>
  <si>
    <t>Profit of Rs.36.5/-</t>
  </si>
  <si>
    <t>BANKNIFTY 52800 PE 26-JUNE</t>
  </si>
  <si>
    <t>180-250</t>
  </si>
  <si>
    <t>Profit of Rs.57.5/-</t>
  </si>
  <si>
    <t>NIFTY 23800 CE 27-JUNE</t>
  </si>
  <si>
    <t>110-120</t>
  </si>
  <si>
    <t>ANUP</t>
  </si>
  <si>
    <t>AURA BUSINESS VENTURES LLP</t>
  </si>
  <si>
    <t>ASHCAP</t>
  </si>
  <si>
    <t>PRITHVI FINMART PRIVATE LIMITED</t>
  </si>
  <si>
    <t>ASSOCIATED</t>
  </si>
  <si>
    <t>MANISH GIRDHARLAL GATHANI</t>
  </si>
  <si>
    <t>BRIDGESE</t>
  </si>
  <si>
    <t>RONAKKUMAR SANJAYBHAI PATEL</t>
  </si>
  <si>
    <t>VPK GLOBAL VENTURES FUND - SCHEME 1</t>
  </si>
  <si>
    <t>RIDDHI PARESHKUMAR SHAH</t>
  </si>
  <si>
    <t>DEEDEV</t>
  </si>
  <si>
    <t>IRAGE BROKING SERVICES LLP</t>
  </si>
  <si>
    <t>DHATRE</t>
  </si>
  <si>
    <t>SUMIT KUMAR AGARWAL HUF</t>
  </si>
  <si>
    <t>SHREE SADGURU INVESTMENTS</t>
  </si>
  <si>
    <t>GEMENVIRO</t>
  </si>
  <si>
    <t>VIJIT GLOBAL SECURITIES PRIVATE LIMITED</t>
  </si>
  <si>
    <t>YUGA STOCKS AND COMMODITIES PRIVATE LIMITED .</t>
  </si>
  <si>
    <t>SM TRADING AND INVESTMENTS</t>
  </si>
  <si>
    <t>INDRANIB</t>
  </si>
  <si>
    <t>INOXGREEN</t>
  </si>
  <si>
    <t>DOVETAIL INDIA FUND</t>
  </si>
  <si>
    <t>SOCIETE GENERALE</t>
  </si>
  <si>
    <t>LELAVOIR</t>
  </si>
  <si>
    <t>ANISH BINDRA</t>
  </si>
  <si>
    <t>MAGENTA</t>
  </si>
  <si>
    <t>JAYVILASKATE</t>
  </si>
  <si>
    <t>MARBU</t>
  </si>
  <si>
    <t>ARUNA SANJAY JOSHI</t>
  </si>
  <si>
    <t>MINID</t>
  </si>
  <si>
    <t>SVASTI COMMERCIAL LLP</t>
  </si>
  <si>
    <t>NEULANDLAB</t>
  </si>
  <si>
    <t>MALABAR INDIA FUND LIMITED</t>
  </si>
  <si>
    <t>SMALLCAP WORLD FUND INC</t>
  </si>
  <si>
    <t>ORGANICREC</t>
  </si>
  <si>
    <t>RANDEEP SINGH</t>
  </si>
  <si>
    <t>SCAGRO</t>
  </si>
  <si>
    <t>AMITAV BASUDEB HALDER</t>
  </si>
  <si>
    <t>SERA</t>
  </si>
  <si>
    <t>ZEAL GLOBAL OPPORTUNITIES FUND</t>
  </si>
  <si>
    <t>APURVA KHANDHAR JIGNASHA</t>
  </si>
  <si>
    <t>SIMMOND</t>
  </si>
  <si>
    <t>SUPERTEX</t>
  </si>
  <si>
    <t>SUMANCHEPURI</t>
  </si>
  <si>
    <t>SUJIT KRISHNA PUTHRAN</t>
  </si>
  <si>
    <t>HARDIK MILANBHAI MITHANI (HUF)</t>
  </si>
  <si>
    <t>RUTWIK NAILESHBHAI MORAKHIA</t>
  </si>
  <si>
    <t>VARIS MAHENDRABHAI DOSHI</t>
  </si>
  <si>
    <t>RASHMI CHOWDHARY</t>
  </si>
  <si>
    <t>BLACKROCK GLOBAL EMERGING MARKETS FUND INC</t>
  </si>
  <si>
    <t>KTR CONSTRUCTIONS LLP</t>
  </si>
  <si>
    <t>TRICOMFRU</t>
  </si>
  <si>
    <t>CHANDRA MOHAN KHURANA</t>
  </si>
  <si>
    <t>URSUGAR</t>
  </si>
  <si>
    <t>SKSE SECURITIES LIMITED CORP CM/TM PROP A/C</t>
  </si>
  <si>
    <t>FINSIDER INTERNATIONAL COMPANY LIMITED</t>
  </si>
  <si>
    <t>QMIN INDUSTRIES LIMITED</t>
  </si>
  <si>
    <t>VRUDDHI</t>
  </si>
  <si>
    <t>YUGAL KISHORE RAMETRA</t>
  </si>
  <si>
    <t>WARDINMOBI</t>
  </si>
  <si>
    <t>WARDWIZARD SOLUTIONS INDIA PRIVATE LIMITED</t>
  </si>
  <si>
    <t>WORL</t>
  </si>
  <si>
    <t>ROHIT JADON</t>
  </si>
  <si>
    <t>JAYASEELAN SINGARAVELU</t>
  </si>
  <si>
    <t>YASHINNO</t>
  </si>
  <si>
    <t>ASHOKKUMAR RAJESHBHAI SOLANKI</t>
  </si>
  <si>
    <t>ZENIFIB</t>
  </si>
  <si>
    <t>SOUTH PARK PROMOTERS PRIVATE LIMITED</t>
  </si>
  <si>
    <t>PINKY SANJEEV RUNGTA</t>
  </si>
  <si>
    <t>Affle (India) Limited</t>
  </si>
  <si>
    <t>ICICI PRUDENTIAL MUTUAL FUND</t>
  </si>
  <si>
    <t>MONETARY AUTHORITY OF SINGAPORE</t>
  </si>
  <si>
    <t>AFIL</t>
  </si>
  <si>
    <t>Akme Fintrade (India) Ltd</t>
  </si>
  <si>
    <t>VISHAL BIPINKUMAR DOSHI</t>
  </si>
  <si>
    <t>ALKALI</t>
  </si>
  <si>
    <t>Alkali Metals Limited</t>
  </si>
  <si>
    <t>ALMONDZ</t>
  </si>
  <si>
    <t>Almondz Global Securities</t>
  </si>
  <si>
    <t>NAVIN KUMAR GUPTA</t>
  </si>
  <si>
    <t>AMEYA</t>
  </si>
  <si>
    <t>Ameya Precision Eng Ltd</t>
  </si>
  <si>
    <t>STATSOL RESEARCH LLP</t>
  </si>
  <si>
    <t>AWHCL</t>
  </si>
  <si>
    <t>Antony Waste Hdg Cell Ltd</t>
  </si>
  <si>
    <t>BAJAJHCARE</t>
  </si>
  <si>
    <t>Bajaj Healthcare Limited</t>
  </si>
  <si>
    <t>CRONY VYAPAR PVT LTD</t>
  </si>
  <si>
    <t>BBOX</t>
  </si>
  <si>
    <t>Black Box Limited</t>
  </si>
  <si>
    <t>BLSE</t>
  </si>
  <si>
    <t>BLS E-Services Limited</t>
  </si>
  <si>
    <t>BURNPUR</t>
  </si>
  <si>
    <t>Burnpur Cement Limited</t>
  </si>
  <si>
    <t>RAJESH  KOLEKAR</t>
  </si>
  <si>
    <t>DEE Development Eng Ltd</t>
  </si>
  <si>
    <t>AAKRAYA RESEARCH LLP</t>
  </si>
  <si>
    <t>BHUMIKA CONSULTANCY PVT LTD</t>
  </si>
  <si>
    <t>BHARAT KUMAR SOMCHAND SHAH</t>
  </si>
  <si>
    <t>ELIXIR WEALTH MANAGEMENT PRIVATE LIMITED</t>
  </si>
  <si>
    <t>GOLDMINE STOCKS PRIVATE LIMITED</t>
  </si>
  <si>
    <t>VOGUE COMMERCIAL CO.LTD</t>
  </si>
  <si>
    <t>TWO ROADS TRADING PRIVATE LIMITED</t>
  </si>
  <si>
    <t>GRT STRATEGIC VENTURES LLP</t>
  </si>
  <si>
    <t>DEEPENR</t>
  </si>
  <si>
    <t>DEEP ENE RESOURCES LTD</t>
  </si>
  <si>
    <t>EBISU GLOBAL OPPORTUNITIES FUND LIMITED</t>
  </si>
  <si>
    <t>DURLAX</t>
  </si>
  <si>
    <t>Durlax Top Surface Ltd</t>
  </si>
  <si>
    <t>BALGOPAL COMMERCIAL LIMITED</t>
  </si>
  <si>
    <t>BLUESKY INFRA DEVELOPERS PRIVATE LIMITED</t>
  </si>
  <si>
    <t>EMSLIMITED</t>
  </si>
  <si>
    <t>EMS Limited</t>
  </si>
  <si>
    <t>EPACK</t>
  </si>
  <si>
    <t>EPACK Durable Limited</t>
  </si>
  <si>
    <t>SRESTHA FINVEST LIMITED</t>
  </si>
  <si>
    <t>GODHA</t>
  </si>
  <si>
    <t>Godha Cabcon Insulat Ltd</t>
  </si>
  <si>
    <t>SILONI UPPAL</t>
  </si>
  <si>
    <t>VIBRANT SECURITIES PVT. LTD</t>
  </si>
  <si>
    <t>SW CAPITAL PRIVATE LIMITED</t>
  </si>
  <si>
    <t>TRANSGLOBAL SECURITIES LTD</t>
  </si>
  <si>
    <t>GPECO</t>
  </si>
  <si>
    <t>GP Eco Solutions India L</t>
  </si>
  <si>
    <t>SS CORPORATE SECURITIES LIMITED</t>
  </si>
  <si>
    <t>GSS</t>
  </si>
  <si>
    <t>GSS Infotech Limited</t>
  </si>
  <si>
    <t>Gulf Oil Lub. Ind. Ltd.</t>
  </si>
  <si>
    <t>HNDFDS</t>
  </si>
  <si>
    <t>Hindustan Foods Limited</t>
  </si>
  <si>
    <t>ADITYA BIRLA SUN LIFE INSURANCE COMPANY LIMITED</t>
  </si>
  <si>
    <t>ICICI PRUDENTIAL LIFE INSURANCE CO.LTD.</t>
  </si>
  <si>
    <t>MORGAN STANLEY ASIA SINGAPORE PTE</t>
  </si>
  <si>
    <t>SAMSUNG INDIA 2.0 EQUITY MASTER INVESTMENT TRUST</t>
  </si>
  <si>
    <t>INDBANK</t>
  </si>
  <si>
    <t>Indbank Merchant Banking</t>
  </si>
  <si>
    <t>NILU BISHWAL</t>
  </si>
  <si>
    <t>The India Cements Limited</t>
  </si>
  <si>
    <t>MATHISYS ADVISORS LLP</t>
  </si>
  <si>
    <t>CLT RESEARCH TECH PRIVATE LTD</t>
  </si>
  <si>
    <t>TOWER RESEARCH CAPITAL MARKETS INDIA PRIVATE LIMITED</t>
  </si>
  <si>
    <t>MICROCURVES TRADING PRIVATE LIMITED</t>
  </si>
  <si>
    <t>SHARE INDIA SECURITIES LIMITED</t>
  </si>
  <si>
    <t>IRISDOREME</t>
  </si>
  <si>
    <t>Iris Clothings Limited</t>
  </si>
  <si>
    <t>VIRAL DINESH SHAH</t>
  </si>
  <si>
    <t>VT CAPITAL MARKET PVT LTD</t>
  </si>
  <si>
    <t>SHITAL MAHESH SURYAVANSHI</t>
  </si>
  <si>
    <t>PRIYANKA GUPTA</t>
  </si>
  <si>
    <t>SAKSHI GUPTA</t>
  </si>
  <si>
    <t>PANKAJ .</t>
  </si>
  <si>
    <t>BOMBRI  MARUTI</t>
  </si>
  <si>
    <t>KSHITIJPOL</t>
  </si>
  <si>
    <t>YMD FINANCIAL CONSULTANCY PRIVATE LIMITED</t>
  </si>
  <si>
    <t>PRABHU LAL MEENA</t>
  </si>
  <si>
    <t>MAXPOSURE</t>
  </si>
  <si>
    <t>Maxposure Limited</t>
  </si>
  <si>
    <t>CAMELLIA TRADEX PRIVATE LIMITED</t>
  </si>
  <si>
    <t>MTNL</t>
  </si>
  <si>
    <t>Maha Tel Nigam Ltd.</t>
  </si>
  <si>
    <t>NDL</t>
  </si>
  <si>
    <t>Nandan Denim Limited</t>
  </si>
  <si>
    <t>ANOOP JAIN HUF</t>
  </si>
  <si>
    <t>ANOOP JAIN</t>
  </si>
  <si>
    <t>VAIBHAV JAIN</t>
  </si>
  <si>
    <t>SAROJ GUPTA</t>
  </si>
  <si>
    <t>ORIENTPPR</t>
  </si>
  <si>
    <t>Orient Paper &amp; Ind Ltd</t>
  </si>
  <si>
    <t>PAISALO</t>
  </si>
  <si>
    <t>Paisalo Digital Limited</t>
  </si>
  <si>
    <t>RATNAVEER</t>
  </si>
  <si>
    <t>Ratnaveer Precision Eng L</t>
  </si>
  <si>
    <t>ROSSELLIND</t>
  </si>
  <si>
    <t>Rossell India Limited</t>
  </si>
  <si>
    <t>SALASAR</t>
  </si>
  <si>
    <t>Salasar Techno Engg. Ltd.</t>
  </si>
  <si>
    <t>SARLAPOLY</t>
  </si>
  <si>
    <t>Sarla Performance Fibers</t>
  </si>
  <si>
    <t>SHARDAMOTR</t>
  </si>
  <si>
    <t>Sharda Motor Inds Ltd</t>
  </si>
  <si>
    <t>AXIS SMALL CAP FUND</t>
  </si>
  <si>
    <t>AXIS INDIA MANUFACTURING FUND</t>
  </si>
  <si>
    <t>HDFC MUTUAL FUND - HDFC MANUFACTURING FUND</t>
  </si>
  <si>
    <t>NIPPON INDIA MUTUAL FUND</t>
  </si>
  <si>
    <t>HSBC MUTUAL FUND</t>
  </si>
  <si>
    <t>BONANZA PORTFOLIO LTD</t>
  </si>
  <si>
    <t>ASHWIN STOCKS AND INVESTMENT PRIVATE LIMITED</t>
  </si>
  <si>
    <t>STEELXIND</t>
  </si>
  <si>
    <t>Steel Exchange India Ltd</t>
  </si>
  <si>
    <t>SPV RESORTS AND BANQUETS PRIVATE LIMITED</t>
  </si>
  <si>
    <t>STYLAMIND</t>
  </si>
  <si>
    <t>Stylam Industries Limited</t>
  </si>
  <si>
    <t>SURAJEST</t>
  </si>
  <si>
    <t>Suraj Estate Developers L</t>
  </si>
  <si>
    <t>ASHAPURA COMMODITIES</t>
  </si>
  <si>
    <t>SHRI MUKTA SHARES</t>
  </si>
  <si>
    <t>TGL</t>
  </si>
  <si>
    <t>Teerth Gopicon Limited</t>
  </si>
  <si>
    <t>TREEHOUSE</t>
  </si>
  <si>
    <t>Tree House Edu Ltd</t>
  </si>
  <si>
    <t>SETU SECURITIES PRIVATE LIMITED</t>
  </si>
  <si>
    <t>F3 ADVISORS PRIVATE LIMITED</t>
  </si>
  <si>
    <t>UFO</t>
  </si>
  <si>
    <t>UFO Moviez India Ltd.</t>
  </si>
  <si>
    <t>UMAEXPORTS</t>
  </si>
  <si>
    <t>Uma Exports Limited</t>
  </si>
  <si>
    <t>NAVRATRI SHARE TRADING PRIVATE LIMITED .</t>
  </si>
  <si>
    <t>UNIINFO</t>
  </si>
  <si>
    <t>Uniinfo Telecom Servi Ltd</t>
  </si>
  <si>
    <t>LAXMAN SOPAN WAGHMODE</t>
  </si>
  <si>
    <t>VPRPL</t>
  </si>
  <si>
    <t>Vishnu Prakash R Pungli L</t>
  </si>
  <si>
    <t>Zee News Limited</t>
  </si>
  <si>
    <t>AFFLE HOLDINGS PTE LTD</t>
  </si>
  <si>
    <t>STCI PRIMARY DELAER LTD</t>
  </si>
  <si>
    <t>NAVI FINSERV PRIVATE LIMITED</t>
  </si>
  <si>
    <t>CMMIPL</t>
  </si>
  <si>
    <t>CMM Infraprojects Limited</t>
  </si>
  <si>
    <t>HARESH DAHYABHAI DARJI</t>
  </si>
  <si>
    <t>DAVANGERE</t>
  </si>
  <si>
    <t>Davangere Sugar Company L</t>
  </si>
  <si>
    <t>GANESH S S</t>
  </si>
  <si>
    <t>NOMURA SINGAPORE LIMITED</t>
  </si>
  <si>
    <t>ASTORNE CAPITAL VCC ARVEN</t>
  </si>
  <si>
    <t>KOTAK MAHINDRA PRIME LTD.</t>
  </si>
  <si>
    <t>STCI FINANCE LIMITED</t>
  </si>
  <si>
    <t>360 ONE PRIME LIMITED</t>
  </si>
  <si>
    <t>MADHU DEVI GODHA</t>
  </si>
  <si>
    <t>INFINITY CONSUMER HOLDINGS</t>
  </si>
  <si>
    <t>SIXTH SENSE INDIA OPPORTUNITIES 11</t>
  </si>
  <si>
    <t>WESTBRIDGE AIF I</t>
  </si>
  <si>
    <t>JWALAMUKHI INVESTMENT HOLDINGS</t>
  </si>
  <si>
    <t>SHREEJI WEALTH MANAGEMENT PRIVATE LIMITED</t>
  </si>
  <si>
    <t>BHAVISHYA ECOMMERCE PRIVATE LIMITED</t>
  </si>
  <si>
    <t>EV PERUMALSWAMI AND ASSOCIATES</t>
  </si>
  <si>
    <t>CHIRIPAL EXIM LLP</t>
  </si>
  <si>
    <t>MALA RELAN</t>
  </si>
  <si>
    <t>RCSPL SHARE BROKING PRIVATE LIMITED</t>
  </si>
  <si>
    <t>UMASHIV GARMENTS PRIVATE LIMITED</t>
  </si>
  <si>
    <t>KIRAN ANIL SHAH</t>
  </si>
  <si>
    <t>ANIL LAXMICHAND SHAH</t>
  </si>
  <si>
    <t>RATAN PREMJI GOGRI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</si>
</sst>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23867.95</v>
      </c>
      <c r="F11" s="204">
        <v>23816.916666666668</v>
      </c>
      <c r="G11" s="203">
        <v>23727.033333333336</v>
      </c>
      <c r="H11" s="203">
        <v>23586.116666666669</v>
      </c>
      <c r="I11" s="203">
        <v>23496.233333333337</v>
      </c>
      <c r="J11" s="203">
        <v>23957.833333333336</v>
      </c>
      <c r="K11" s="203">
        <v>24047.716666666667</v>
      </c>
      <c r="L11" s="203">
        <v>24188.633333333335</v>
      </c>
      <c r="M11" s="202">
        <v>23906.799999999999</v>
      </c>
      <c r="N11" s="202">
        <v>23676</v>
      </c>
      <c r="O11" s="202">
        <v>17043875</v>
      </c>
      <c r="P11" s="205">
        <v>3.7022220329289215E-2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52877.1</v>
      </c>
      <c r="F12" s="204">
        <v>52778.633333333331</v>
      </c>
      <c r="G12" s="203">
        <v>52558.71666666666</v>
      </c>
      <c r="H12" s="203">
        <v>52240.333333333328</v>
      </c>
      <c r="I12" s="203">
        <v>52020.416666666657</v>
      </c>
      <c r="J12" s="203">
        <v>53097.016666666663</v>
      </c>
      <c r="K12" s="203">
        <v>53316.933333333334</v>
      </c>
      <c r="L12" s="203">
        <v>53635.316666666666</v>
      </c>
      <c r="M12" s="202">
        <v>52998.55</v>
      </c>
      <c r="N12" s="202">
        <v>52460.25</v>
      </c>
      <c r="O12" s="202">
        <v>2686740</v>
      </c>
      <c r="P12" s="205">
        <v>-0.23101097353643249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23650.85</v>
      </c>
      <c r="F13" s="217">
        <v>23627.433333333334</v>
      </c>
      <c r="G13" s="219">
        <v>23504.916666666668</v>
      </c>
      <c r="H13" s="219">
        <v>23358.983333333334</v>
      </c>
      <c r="I13" s="219">
        <v>23236.466666666667</v>
      </c>
      <c r="J13" s="219">
        <v>23773.366666666669</v>
      </c>
      <c r="K13" s="219">
        <v>23895.883333333331</v>
      </c>
      <c r="L13" s="219">
        <v>24041.816666666669</v>
      </c>
      <c r="M13" s="220">
        <v>23749.95</v>
      </c>
      <c r="N13" s="220">
        <v>23481.5</v>
      </c>
      <c r="O13" s="220">
        <v>110125</v>
      </c>
      <c r="P13" s="221">
        <v>-2.2848269742679679E-2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12273.15</v>
      </c>
      <c r="F14" s="217">
        <v>12292.383333333333</v>
      </c>
      <c r="G14" s="219">
        <v>12210.766666666666</v>
      </c>
      <c r="H14" s="219">
        <v>12148.383333333333</v>
      </c>
      <c r="I14" s="219">
        <v>12066.766666666666</v>
      </c>
      <c r="J14" s="219">
        <v>12354.766666666666</v>
      </c>
      <c r="K14" s="219">
        <v>12436.383333333331</v>
      </c>
      <c r="L14" s="219">
        <v>12498.766666666666</v>
      </c>
      <c r="M14" s="220">
        <v>12374</v>
      </c>
      <c r="N14" s="220">
        <v>12230</v>
      </c>
      <c r="O14" s="220">
        <v>1926200</v>
      </c>
      <c r="P14" s="221">
        <v>3.0714897260273974E-2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71480.7</v>
      </c>
      <c r="F15" s="217">
        <v>71484.5</v>
      </c>
      <c r="G15" s="219">
        <v>71274</v>
      </c>
      <c r="H15" s="219">
        <v>71067.3</v>
      </c>
      <c r="I15" s="219">
        <v>70856.800000000003</v>
      </c>
      <c r="J15" s="219">
        <v>71691.199999999997</v>
      </c>
      <c r="K15" s="219">
        <v>71901.7</v>
      </c>
      <c r="L15" s="219">
        <v>72108.399999999994</v>
      </c>
      <c r="M15" s="220">
        <v>71695</v>
      </c>
      <c r="N15" s="220">
        <v>71277.8</v>
      </c>
      <c r="O15" s="220">
        <v>9020</v>
      </c>
      <c r="P15" s="221">
        <v>6.4935064935064929E-2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694.65</v>
      </c>
      <c r="F16" s="217">
        <v>696.44999999999993</v>
      </c>
      <c r="G16" s="219">
        <v>689.74999999999989</v>
      </c>
      <c r="H16" s="219">
        <v>684.84999999999991</v>
      </c>
      <c r="I16" s="219">
        <v>678.14999999999986</v>
      </c>
      <c r="J16" s="219">
        <v>701.34999999999991</v>
      </c>
      <c r="K16" s="219">
        <v>708.05</v>
      </c>
      <c r="L16" s="219">
        <v>712.94999999999993</v>
      </c>
      <c r="M16" s="220">
        <v>703.15</v>
      </c>
      <c r="N16" s="220">
        <v>691.55</v>
      </c>
      <c r="O16" s="220">
        <v>11663000</v>
      </c>
      <c r="P16" s="221">
        <v>1.8335807212084169E-2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8394.4</v>
      </c>
      <c r="F17" s="217">
        <v>8360.6166666666668</v>
      </c>
      <c r="G17" s="219">
        <v>8283.7833333333328</v>
      </c>
      <c r="H17" s="219">
        <v>8173.1666666666661</v>
      </c>
      <c r="I17" s="219">
        <v>8096.3333333333321</v>
      </c>
      <c r="J17" s="219">
        <v>8471.2333333333336</v>
      </c>
      <c r="K17" s="219">
        <v>8548.0666666666657</v>
      </c>
      <c r="L17" s="219">
        <v>8658.6833333333343</v>
      </c>
      <c r="M17" s="220">
        <v>8437.4500000000007</v>
      </c>
      <c r="N17" s="220">
        <v>8250</v>
      </c>
      <c r="O17" s="220">
        <v>1511750</v>
      </c>
      <c r="P17" s="221">
        <v>-2.7657179610869914E-2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27666.65</v>
      </c>
      <c r="F18" s="217">
        <v>27404.883333333331</v>
      </c>
      <c r="G18" s="219">
        <v>27031.766666666663</v>
      </c>
      <c r="H18" s="219">
        <v>26396.883333333331</v>
      </c>
      <c r="I18" s="219">
        <v>26023.766666666663</v>
      </c>
      <c r="J18" s="219">
        <v>28039.766666666663</v>
      </c>
      <c r="K18" s="219">
        <v>28412.883333333331</v>
      </c>
      <c r="L18" s="219">
        <v>29047.766666666663</v>
      </c>
      <c r="M18" s="220">
        <v>27778</v>
      </c>
      <c r="N18" s="220">
        <v>26770</v>
      </c>
      <c r="O18" s="220">
        <v>154540</v>
      </c>
      <c r="P18" s="221">
        <v>-2.4122253094215711E-2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237.15</v>
      </c>
      <c r="F19" s="217">
        <v>237.01666666666665</v>
      </c>
      <c r="G19" s="219">
        <v>234.43333333333331</v>
      </c>
      <c r="H19" s="219">
        <v>231.71666666666667</v>
      </c>
      <c r="I19" s="219">
        <v>229.13333333333333</v>
      </c>
      <c r="J19" s="219">
        <v>239.73333333333329</v>
      </c>
      <c r="K19" s="219">
        <v>242.31666666666666</v>
      </c>
      <c r="L19" s="219">
        <v>245.03333333333327</v>
      </c>
      <c r="M19" s="220">
        <v>239.6</v>
      </c>
      <c r="N19" s="220">
        <v>234.3</v>
      </c>
      <c r="O19" s="220">
        <v>70502400</v>
      </c>
      <c r="P19" s="221">
        <v>7.6599004212945235E-5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320.60000000000002</v>
      </c>
      <c r="F20" s="217">
        <v>320.53333333333336</v>
      </c>
      <c r="G20" s="219">
        <v>318.66666666666674</v>
      </c>
      <c r="H20" s="219">
        <v>316.73333333333341</v>
      </c>
      <c r="I20" s="219">
        <v>314.86666666666679</v>
      </c>
      <c r="J20" s="219">
        <v>322.4666666666667</v>
      </c>
      <c r="K20" s="219">
        <v>324.33333333333337</v>
      </c>
      <c r="L20" s="219">
        <v>326.26666666666665</v>
      </c>
      <c r="M20" s="220">
        <v>322.39999999999998</v>
      </c>
      <c r="N20" s="220">
        <v>318.60000000000002</v>
      </c>
      <c r="O20" s="220">
        <v>40349400</v>
      </c>
      <c r="P20" s="221">
        <v>3.6811865312667023E-2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2591.9499999999998</v>
      </c>
      <c r="F21" s="217">
        <v>2606.0833333333335</v>
      </c>
      <c r="G21" s="219">
        <v>2556.7666666666669</v>
      </c>
      <c r="H21" s="219">
        <v>2521.5833333333335</v>
      </c>
      <c r="I21" s="219">
        <v>2472.2666666666669</v>
      </c>
      <c r="J21" s="219">
        <v>2641.2666666666669</v>
      </c>
      <c r="K21" s="219">
        <v>2690.5833333333335</v>
      </c>
      <c r="L21" s="219">
        <v>2725.7666666666669</v>
      </c>
      <c r="M21" s="220">
        <v>2655.4</v>
      </c>
      <c r="N21" s="220">
        <v>2570.9</v>
      </c>
      <c r="O21" s="220">
        <v>4997100</v>
      </c>
      <c r="P21" s="221">
        <v>4.985503592587924E-2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3176.85</v>
      </c>
      <c r="F22" s="217">
        <v>3177.0666666666671</v>
      </c>
      <c r="G22" s="219">
        <v>3163.3833333333341</v>
      </c>
      <c r="H22" s="219">
        <v>3149.916666666667</v>
      </c>
      <c r="I22" s="219">
        <v>3136.233333333334</v>
      </c>
      <c r="J22" s="219">
        <v>3190.5333333333342</v>
      </c>
      <c r="K22" s="219">
        <v>3204.2166666666676</v>
      </c>
      <c r="L22" s="219">
        <v>3217.6833333333343</v>
      </c>
      <c r="M22" s="220">
        <v>3190.75</v>
      </c>
      <c r="N22" s="220">
        <v>3163.6</v>
      </c>
      <c r="O22" s="220">
        <v>16252200</v>
      </c>
      <c r="P22" s="221">
        <v>2.0283631843606983E-2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1465.9</v>
      </c>
      <c r="F23" s="217">
        <v>1463.8666666666668</v>
      </c>
      <c r="G23" s="219">
        <v>1453.7333333333336</v>
      </c>
      <c r="H23" s="219">
        <v>1441.5666666666668</v>
      </c>
      <c r="I23" s="219">
        <v>1431.4333333333336</v>
      </c>
      <c r="J23" s="219">
        <v>1476.0333333333335</v>
      </c>
      <c r="K23" s="219">
        <v>1486.1666666666667</v>
      </c>
      <c r="L23" s="219">
        <v>1498.3333333333335</v>
      </c>
      <c r="M23" s="220">
        <v>1474</v>
      </c>
      <c r="N23" s="220">
        <v>1451.7</v>
      </c>
      <c r="O23" s="220">
        <v>31886000</v>
      </c>
      <c r="P23" s="221">
        <v>-2.4320090083474088E-2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4990.5</v>
      </c>
      <c r="F24" s="217">
        <v>5012.6833333333334</v>
      </c>
      <c r="G24" s="219">
        <v>4938.6166666666668</v>
      </c>
      <c r="H24" s="219">
        <v>4886.7333333333336</v>
      </c>
      <c r="I24" s="219">
        <v>4812.666666666667</v>
      </c>
      <c r="J24" s="219">
        <v>5064.5666666666666</v>
      </c>
      <c r="K24" s="219">
        <v>5138.6333333333341</v>
      </c>
      <c r="L24" s="219">
        <v>5190.5166666666664</v>
      </c>
      <c r="M24" s="220">
        <v>5086.75</v>
      </c>
      <c r="N24" s="220">
        <v>4960.8</v>
      </c>
      <c r="O24" s="220">
        <v>1434600</v>
      </c>
      <c r="P24" s="221">
        <v>2.3325486839289537E-2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656.45</v>
      </c>
      <c r="F25" s="217">
        <v>656.81666666666672</v>
      </c>
      <c r="G25" s="219">
        <v>648.63333333333344</v>
      </c>
      <c r="H25" s="219">
        <v>640.81666666666672</v>
      </c>
      <c r="I25" s="219">
        <v>632.63333333333344</v>
      </c>
      <c r="J25" s="219">
        <v>664.63333333333344</v>
      </c>
      <c r="K25" s="219">
        <v>672.81666666666661</v>
      </c>
      <c r="L25" s="219">
        <v>680.63333333333344</v>
      </c>
      <c r="M25" s="220">
        <v>665</v>
      </c>
      <c r="N25" s="220">
        <v>649</v>
      </c>
      <c r="O25" s="220">
        <v>38289600</v>
      </c>
      <c r="P25" s="221">
        <v>1.3531541833428626E-2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6116.25</v>
      </c>
      <c r="F26" s="217">
        <v>6168.333333333333</v>
      </c>
      <c r="G26" s="219">
        <v>6050.0666666666657</v>
      </c>
      <c r="H26" s="219">
        <v>5983.8833333333323</v>
      </c>
      <c r="I26" s="219">
        <v>5865.616666666665</v>
      </c>
      <c r="J26" s="219">
        <v>6234.5166666666664</v>
      </c>
      <c r="K26" s="219">
        <v>6352.7833333333347</v>
      </c>
      <c r="L26" s="219">
        <v>6418.9666666666672</v>
      </c>
      <c r="M26" s="220">
        <v>6286.6</v>
      </c>
      <c r="N26" s="220">
        <v>6102.15</v>
      </c>
      <c r="O26" s="220">
        <v>2106125</v>
      </c>
      <c r="P26" s="221">
        <v>-2.9155862863728031E-2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516.29999999999995</v>
      </c>
      <c r="F27" s="217">
        <v>518.15</v>
      </c>
      <c r="G27" s="219">
        <v>511.69999999999993</v>
      </c>
      <c r="H27" s="219">
        <v>507.09999999999991</v>
      </c>
      <c r="I27" s="219">
        <v>500.64999999999986</v>
      </c>
      <c r="J27" s="219">
        <v>522.75</v>
      </c>
      <c r="K27" s="219">
        <v>529.20000000000005</v>
      </c>
      <c r="L27" s="219">
        <v>533.80000000000007</v>
      </c>
      <c r="M27" s="220">
        <v>524.6</v>
      </c>
      <c r="N27" s="220">
        <v>513.54999999999995</v>
      </c>
      <c r="O27" s="220">
        <v>16694000</v>
      </c>
      <c r="P27" s="221">
        <v>-3.970271856053198E-2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240.25</v>
      </c>
      <c r="F28" s="217">
        <v>241.23333333333335</v>
      </c>
      <c r="G28" s="219">
        <v>238.66666666666669</v>
      </c>
      <c r="H28" s="219">
        <v>237.08333333333334</v>
      </c>
      <c r="I28" s="219">
        <v>234.51666666666668</v>
      </c>
      <c r="J28" s="219">
        <v>242.81666666666669</v>
      </c>
      <c r="K28" s="219">
        <v>245.38333333333335</v>
      </c>
      <c r="L28" s="219">
        <v>246.9666666666667</v>
      </c>
      <c r="M28" s="220">
        <v>243.8</v>
      </c>
      <c r="N28" s="220">
        <v>239.65</v>
      </c>
      <c r="O28" s="220">
        <v>85310000</v>
      </c>
      <c r="P28" s="221">
        <v>-1.1986797150964155E-2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2857.05</v>
      </c>
      <c r="F29" s="217">
        <v>2859.35</v>
      </c>
      <c r="G29" s="219">
        <v>2845.7</v>
      </c>
      <c r="H29" s="219">
        <v>2834.35</v>
      </c>
      <c r="I29" s="219">
        <v>2820.7</v>
      </c>
      <c r="J29" s="219">
        <v>2870.7</v>
      </c>
      <c r="K29" s="219">
        <v>2884.3500000000004</v>
      </c>
      <c r="L29" s="219">
        <v>2895.7</v>
      </c>
      <c r="M29" s="220">
        <v>2873</v>
      </c>
      <c r="N29" s="220">
        <v>2848</v>
      </c>
      <c r="O29" s="220">
        <v>12699000</v>
      </c>
      <c r="P29" s="221">
        <v>-1.5428748643200495E-2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2397.4499999999998</v>
      </c>
      <c r="F30" s="217">
        <v>2408.0499999999997</v>
      </c>
      <c r="G30" s="219">
        <v>2372.0499999999993</v>
      </c>
      <c r="H30" s="219">
        <v>2346.6499999999996</v>
      </c>
      <c r="I30" s="219">
        <v>2310.6499999999992</v>
      </c>
      <c r="J30" s="219">
        <v>2433.4499999999994</v>
      </c>
      <c r="K30" s="219">
        <v>2469.4500000000003</v>
      </c>
      <c r="L30" s="219">
        <v>2494.8499999999995</v>
      </c>
      <c r="M30" s="220">
        <v>2444.0500000000002</v>
      </c>
      <c r="N30" s="220">
        <v>2382.65</v>
      </c>
      <c r="O30" s="220">
        <v>3451635</v>
      </c>
      <c r="P30" s="221">
        <v>7.7443006071714976E-2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6394.75</v>
      </c>
      <c r="F31" s="217">
        <v>6399.7666666666664</v>
      </c>
      <c r="G31" s="219">
        <v>6338.5333333333328</v>
      </c>
      <c r="H31" s="219">
        <v>6282.3166666666666</v>
      </c>
      <c r="I31" s="219">
        <v>6221.083333333333</v>
      </c>
      <c r="J31" s="219">
        <v>6455.9833333333327</v>
      </c>
      <c r="K31" s="219">
        <v>6517.2166666666662</v>
      </c>
      <c r="L31" s="219">
        <v>6573.4333333333325</v>
      </c>
      <c r="M31" s="220">
        <v>6461</v>
      </c>
      <c r="N31" s="220">
        <v>6343.55</v>
      </c>
      <c r="O31" s="220">
        <v>563975</v>
      </c>
      <c r="P31" s="221">
        <v>-8.0467856828774949E-3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694.05</v>
      </c>
      <c r="F32" s="217">
        <v>690.83333333333337</v>
      </c>
      <c r="G32" s="219">
        <v>679.06666666666672</v>
      </c>
      <c r="H32" s="219">
        <v>664.08333333333337</v>
      </c>
      <c r="I32" s="219">
        <v>652.31666666666672</v>
      </c>
      <c r="J32" s="219">
        <v>705.81666666666672</v>
      </c>
      <c r="K32" s="219">
        <v>717.58333333333337</v>
      </c>
      <c r="L32" s="219">
        <v>732.56666666666672</v>
      </c>
      <c r="M32" s="220">
        <v>702.6</v>
      </c>
      <c r="N32" s="220">
        <v>675.85</v>
      </c>
      <c r="O32" s="220">
        <v>27250000</v>
      </c>
      <c r="P32" s="221">
        <v>4.6346427062934376E-2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1199.1500000000001</v>
      </c>
      <c r="F33" s="217">
        <v>1205.7</v>
      </c>
      <c r="G33" s="219">
        <v>1188.6500000000001</v>
      </c>
      <c r="H33" s="219">
        <v>1178.1500000000001</v>
      </c>
      <c r="I33" s="219">
        <v>1161.1000000000001</v>
      </c>
      <c r="J33" s="219">
        <v>1216.2</v>
      </c>
      <c r="K33" s="219">
        <v>1233.2499999999998</v>
      </c>
      <c r="L33" s="219">
        <v>1243.75</v>
      </c>
      <c r="M33" s="220">
        <v>1222.75</v>
      </c>
      <c r="N33" s="220">
        <v>1195.2</v>
      </c>
      <c r="O33" s="220">
        <v>12188550</v>
      </c>
      <c r="P33" s="221">
        <v>-9.9175043952576302E-4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1280.75</v>
      </c>
      <c r="F34" s="217">
        <v>1275.75</v>
      </c>
      <c r="G34" s="219">
        <v>1262.1500000000001</v>
      </c>
      <c r="H34" s="219">
        <v>1243.5500000000002</v>
      </c>
      <c r="I34" s="219">
        <v>1229.9500000000003</v>
      </c>
      <c r="J34" s="219">
        <v>1294.3499999999999</v>
      </c>
      <c r="K34" s="219">
        <v>1307.9499999999998</v>
      </c>
      <c r="L34" s="219">
        <v>1326.5499999999997</v>
      </c>
      <c r="M34" s="220">
        <v>1289.3499999999999</v>
      </c>
      <c r="N34" s="220">
        <v>1257.1500000000001</v>
      </c>
      <c r="O34" s="220">
        <v>45409375</v>
      </c>
      <c r="P34" s="221">
        <v>2.1813118811881187E-2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9487.9</v>
      </c>
      <c r="F35" s="217">
        <v>9525.7166666666653</v>
      </c>
      <c r="G35" s="219">
        <v>9416.6333333333314</v>
      </c>
      <c r="H35" s="219">
        <v>9345.3666666666668</v>
      </c>
      <c r="I35" s="219">
        <v>9236.2833333333328</v>
      </c>
      <c r="J35" s="219">
        <v>9596.9833333333299</v>
      </c>
      <c r="K35" s="219">
        <v>9706.0666666666621</v>
      </c>
      <c r="L35" s="219">
        <v>9777.3333333333285</v>
      </c>
      <c r="M35" s="220">
        <v>9634.7999999999993</v>
      </c>
      <c r="N35" s="220">
        <v>9454.4500000000007</v>
      </c>
      <c r="O35" s="220">
        <v>2130600</v>
      </c>
      <c r="P35" s="221">
        <v>3.5126074916192976E-2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1599.15</v>
      </c>
      <c r="F36" s="217">
        <v>1601.9666666666665</v>
      </c>
      <c r="G36" s="219">
        <v>1589.383333333333</v>
      </c>
      <c r="H36" s="219">
        <v>1579.6166666666666</v>
      </c>
      <c r="I36" s="219">
        <v>1567.0333333333331</v>
      </c>
      <c r="J36" s="219">
        <v>1611.7333333333329</v>
      </c>
      <c r="K36" s="219">
        <v>1624.3166666666664</v>
      </c>
      <c r="L36" s="219">
        <v>1634.0833333333328</v>
      </c>
      <c r="M36" s="220">
        <v>1614.55</v>
      </c>
      <c r="N36" s="220">
        <v>1592.2</v>
      </c>
      <c r="O36" s="220">
        <v>12326500</v>
      </c>
      <c r="P36" s="221">
        <v>-1.8395381246267172E-2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7159.6</v>
      </c>
      <c r="F37" s="217">
        <v>7128.0166666666664</v>
      </c>
      <c r="G37" s="219">
        <v>7071.583333333333</v>
      </c>
      <c r="H37" s="219">
        <v>6983.5666666666666</v>
      </c>
      <c r="I37" s="219">
        <v>6927.1333333333332</v>
      </c>
      <c r="J37" s="219">
        <v>7216.0333333333328</v>
      </c>
      <c r="K37" s="219">
        <v>7272.4666666666672</v>
      </c>
      <c r="L37" s="219">
        <v>7360.4833333333327</v>
      </c>
      <c r="M37" s="220">
        <v>7184.45</v>
      </c>
      <c r="N37" s="220">
        <v>7040</v>
      </c>
      <c r="O37" s="220">
        <v>7998625</v>
      </c>
      <c r="P37" s="221">
        <v>1.0023045111595163E-2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3176.8</v>
      </c>
      <c r="F38" s="217">
        <v>3179.3166666666671</v>
      </c>
      <c r="G38" s="219">
        <v>3151.483333333334</v>
      </c>
      <c r="H38" s="219">
        <v>3126.166666666667</v>
      </c>
      <c r="I38" s="219">
        <v>3098.3333333333339</v>
      </c>
      <c r="J38" s="219">
        <v>3204.6333333333341</v>
      </c>
      <c r="K38" s="219">
        <v>3232.4666666666672</v>
      </c>
      <c r="L38" s="219">
        <v>3257.7833333333342</v>
      </c>
      <c r="M38" s="220">
        <v>3207.15</v>
      </c>
      <c r="N38" s="220">
        <v>3154</v>
      </c>
      <c r="O38" s="220">
        <v>2123400</v>
      </c>
      <c r="P38" s="221">
        <v>2.8928623346416632E-2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429.15</v>
      </c>
      <c r="F39" s="217">
        <v>431.61666666666662</v>
      </c>
      <c r="G39" s="219">
        <v>423.38333333333321</v>
      </c>
      <c r="H39" s="219">
        <v>417.61666666666662</v>
      </c>
      <c r="I39" s="219">
        <v>409.38333333333321</v>
      </c>
      <c r="J39" s="219">
        <v>437.38333333333321</v>
      </c>
      <c r="K39" s="219">
        <v>445.61666666666667</v>
      </c>
      <c r="L39" s="219">
        <v>451.38333333333321</v>
      </c>
      <c r="M39" s="220">
        <v>439.85</v>
      </c>
      <c r="N39" s="220">
        <v>425.85</v>
      </c>
      <c r="O39" s="220">
        <v>10363200</v>
      </c>
      <c r="P39" s="221">
        <v>2.5490816972767574E-2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205.6</v>
      </c>
      <c r="F40" s="217">
        <v>205.73333333333335</v>
      </c>
      <c r="G40" s="219">
        <v>202.66666666666669</v>
      </c>
      <c r="H40" s="219">
        <v>199.73333333333335</v>
      </c>
      <c r="I40" s="219">
        <v>196.66666666666669</v>
      </c>
      <c r="J40" s="219">
        <v>208.66666666666669</v>
      </c>
      <c r="K40" s="219">
        <v>211.73333333333335</v>
      </c>
      <c r="L40" s="219">
        <v>214.66666666666669</v>
      </c>
      <c r="M40" s="220">
        <v>208.8</v>
      </c>
      <c r="N40" s="220">
        <v>202.8</v>
      </c>
      <c r="O40" s="220">
        <v>99351500</v>
      </c>
      <c r="P40" s="221">
        <v>-2.779191244681559E-2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280.7</v>
      </c>
      <c r="F41" s="217">
        <v>280.93333333333334</v>
      </c>
      <c r="G41" s="219">
        <v>278.4666666666667</v>
      </c>
      <c r="H41" s="219">
        <v>276.23333333333335</v>
      </c>
      <c r="I41" s="219">
        <v>273.76666666666671</v>
      </c>
      <c r="J41" s="219">
        <v>283.16666666666669</v>
      </c>
      <c r="K41" s="219">
        <v>285.63333333333327</v>
      </c>
      <c r="L41" s="219">
        <v>287.86666666666667</v>
      </c>
      <c r="M41" s="220">
        <v>283.39999999999998</v>
      </c>
      <c r="N41" s="220">
        <v>278.7</v>
      </c>
      <c r="O41" s="220">
        <v>158371200</v>
      </c>
      <c r="P41" s="221">
        <v>-1.001974694653697E-2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1443.15</v>
      </c>
      <c r="F42" s="217">
        <v>1447.3666666666668</v>
      </c>
      <c r="G42" s="219">
        <v>1434.9333333333336</v>
      </c>
      <c r="H42" s="219">
        <v>1426.7166666666669</v>
      </c>
      <c r="I42" s="219">
        <v>1414.2833333333338</v>
      </c>
      <c r="J42" s="219">
        <v>1455.5833333333335</v>
      </c>
      <c r="K42" s="219">
        <v>1468.0166666666669</v>
      </c>
      <c r="L42" s="219">
        <v>1476.2333333333333</v>
      </c>
      <c r="M42" s="220">
        <v>1459.8</v>
      </c>
      <c r="N42" s="220">
        <v>1439.15</v>
      </c>
      <c r="O42" s="220">
        <v>3698625</v>
      </c>
      <c r="P42" s="221">
        <v>-3.1520031421838179E-2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306.45</v>
      </c>
      <c r="F43" s="217">
        <v>307.8</v>
      </c>
      <c r="G43" s="219">
        <v>304.25</v>
      </c>
      <c r="H43" s="219">
        <v>302.05</v>
      </c>
      <c r="I43" s="219">
        <v>298.5</v>
      </c>
      <c r="J43" s="219">
        <v>310</v>
      </c>
      <c r="K43" s="219">
        <v>313.55000000000007</v>
      </c>
      <c r="L43" s="219">
        <v>315.75</v>
      </c>
      <c r="M43" s="220">
        <v>311.35000000000002</v>
      </c>
      <c r="N43" s="220">
        <v>305.60000000000002</v>
      </c>
      <c r="O43" s="220">
        <v>145449750</v>
      </c>
      <c r="P43" s="221">
        <v>9.4347086514498194E-3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494.9</v>
      </c>
      <c r="F44" s="217">
        <v>496.93333333333339</v>
      </c>
      <c r="G44" s="219">
        <v>491.56666666666678</v>
      </c>
      <c r="H44" s="219">
        <v>488.23333333333341</v>
      </c>
      <c r="I44" s="219">
        <v>482.86666666666679</v>
      </c>
      <c r="J44" s="219">
        <v>500.26666666666677</v>
      </c>
      <c r="K44" s="219">
        <v>505.63333333333333</v>
      </c>
      <c r="L44" s="219">
        <v>508.96666666666675</v>
      </c>
      <c r="M44" s="220">
        <v>502.3</v>
      </c>
      <c r="N44" s="220">
        <v>493.6</v>
      </c>
      <c r="O44" s="220">
        <v>25593480</v>
      </c>
      <c r="P44" s="221">
        <v>-0.10517814288351486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1680.3</v>
      </c>
      <c r="F45" s="217">
        <v>1691.7</v>
      </c>
      <c r="G45" s="219">
        <v>1663.9</v>
      </c>
      <c r="H45" s="219">
        <v>1647.5</v>
      </c>
      <c r="I45" s="219">
        <v>1619.7</v>
      </c>
      <c r="J45" s="219">
        <v>1708.1000000000001</v>
      </c>
      <c r="K45" s="219">
        <v>1735.8999999999999</v>
      </c>
      <c r="L45" s="219">
        <v>1752.3000000000002</v>
      </c>
      <c r="M45" s="220">
        <v>1719.5</v>
      </c>
      <c r="N45" s="220">
        <v>1675.3</v>
      </c>
      <c r="O45" s="220">
        <v>6526500</v>
      </c>
      <c r="P45" s="221">
        <v>3.9168855982803917E-2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1458.1</v>
      </c>
      <c r="F46" s="217">
        <v>1449.3166666666666</v>
      </c>
      <c r="G46" s="219">
        <v>1419.0333333333333</v>
      </c>
      <c r="H46" s="219">
        <v>1379.9666666666667</v>
      </c>
      <c r="I46" s="219">
        <v>1349.6833333333334</v>
      </c>
      <c r="J46" s="219">
        <v>1488.3833333333332</v>
      </c>
      <c r="K46" s="219">
        <v>1518.6666666666665</v>
      </c>
      <c r="L46" s="219">
        <v>1557.7333333333331</v>
      </c>
      <c r="M46" s="220">
        <v>1479.6</v>
      </c>
      <c r="N46" s="220">
        <v>1410.25</v>
      </c>
      <c r="O46" s="220">
        <v>51658625</v>
      </c>
      <c r="P46" s="221">
        <v>8.4080940988835728E-2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295.39999999999998</v>
      </c>
      <c r="F47" s="217">
        <v>295.54999999999995</v>
      </c>
      <c r="G47" s="219">
        <v>293.14999999999992</v>
      </c>
      <c r="H47" s="219">
        <v>290.89999999999998</v>
      </c>
      <c r="I47" s="219">
        <v>288.49999999999994</v>
      </c>
      <c r="J47" s="219">
        <v>297.7999999999999</v>
      </c>
      <c r="K47" s="219">
        <v>300.2</v>
      </c>
      <c r="L47" s="219">
        <v>302.44999999999987</v>
      </c>
      <c r="M47" s="220">
        <v>297.95</v>
      </c>
      <c r="N47" s="220">
        <v>293.3</v>
      </c>
      <c r="O47" s="220">
        <v>84047250</v>
      </c>
      <c r="P47" s="221">
        <v>-2.8403228743096438E-2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352.7</v>
      </c>
      <c r="F48" s="217">
        <v>347.7</v>
      </c>
      <c r="G48" s="219">
        <v>341.79999999999995</v>
      </c>
      <c r="H48" s="219">
        <v>330.9</v>
      </c>
      <c r="I48" s="219">
        <v>324.99999999999994</v>
      </c>
      <c r="J48" s="219">
        <v>358.59999999999997</v>
      </c>
      <c r="K48" s="219">
        <v>364.49999999999994</v>
      </c>
      <c r="L48" s="219">
        <v>375.4</v>
      </c>
      <c r="M48" s="220">
        <v>353.6</v>
      </c>
      <c r="N48" s="220">
        <v>336.8</v>
      </c>
      <c r="O48" s="220">
        <v>50862500</v>
      </c>
      <c r="P48" s="221">
        <v>4.3333333333333335E-2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34094.199999999997</v>
      </c>
      <c r="F49" s="217">
        <v>33842.65</v>
      </c>
      <c r="G49" s="219">
        <v>33251</v>
      </c>
      <c r="H49" s="219">
        <v>32407.799999999996</v>
      </c>
      <c r="I49" s="219">
        <v>31816.149999999994</v>
      </c>
      <c r="J49" s="219">
        <v>34685.850000000006</v>
      </c>
      <c r="K49" s="219">
        <v>35277.500000000015</v>
      </c>
      <c r="L49" s="219">
        <v>36120.700000000012</v>
      </c>
      <c r="M49" s="220">
        <v>34434.300000000003</v>
      </c>
      <c r="N49" s="220">
        <v>32999.449999999997</v>
      </c>
      <c r="O49" s="220">
        <v>315925</v>
      </c>
      <c r="P49" s="221">
        <v>7.0025402201524131E-2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297.85000000000002</v>
      </c>
      <c r="F50" s="217">
        <v>297.84999999999997</v>
      </c>
      <c r="G50" s="219">
        <v>294.94999999999993</v>
      </c>
      <c r="H50" s="219">
        <v>292.04999999999995</v>
      </c>
      <c r="I50" s="219">
        <v>289.14999999999992</v>
      </c>
      <c r="J50" s="219">
        <v>300.74999999999994</v>
      </c>
      <c r="K50" s="219">
        <v>303.64999999999992</v>
      </c>
      <c r="L50" s="219">
        <v>306.54999999999995</v>
      </c>
      <c r="M50" s="220">
        <v>300.75</v>
      </c>
      <c r="N50" s="220">
        <v>294.95</v>
      </c>
      <c r="O50" s="220">
        <v>73992600</v>
      </c>
      <c r="P50" s="221">
        <v>-2.6845955351435809E-2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5424.55</v>
      </c>
      <c r="F51" s="217">
        <v>5395.4333333333334</v>
      </c>
      <c r="G51" s="219">
        <v>5355.8666666666668</v>
      </c>
      <c r="H51" s="219">
        <v>5287.1833333333334</v>
      </c>
      <c r="I51" s="219">
        <v>5247.6166666666668</v>
      </c>
      <c r="J51" s="219">
        <v>5464.1166666666668</v>
      </c>
      <c r="K51" s="219">
        <v>5503.6833333333343</v>
      </c>
      <c r="L51" s="219">
        <v>5572.3666666666668</v>
      </c>
      <c r="M51" s="220">
        <v>5435</v>
      </c>
      <c r="N51" s="220">
        <v>5326.75</v>
      </c>
      <c r="O51" s="220">
        <v>2667200</v>
      </c>
      <c r="P51" s="221">
        <v>2.9250598132283707E-2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687.5</v>
      </c>
      <c r="F52" s="217">
        <v>693.9</v>
      </c>
      <c r="G52" s="219">
        <v>677.84999999999991</v>
      </c>
      <c r="H52" s="219">
        <v>668.19999999999993</v>
      </c>
      <c r="I52" s="219">
        <v>652.14999999999986</v>
      </c>
      <c r="J52" s="219">
        <v>703.55</v>
      </c>
      <c r="K52" s="219">
        <v>719.59999999999991</v>
      </c>
      <c r="L52" s="219">
        <v>729.25</v>
      </c>
      <c r="M52" s="220">
        <v>709.95</v>
      </c>
      <c r="N52" s="220">
        <v>684.25</v>
      </c>
      <c r="O52" s="220">
        <v>15583000</v>
      </c>
      <c r="P52" s="221">
        <v>6.7694415895854745E-2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118.7</v>
      </c>
      <c r="F53" s="217">
        <v>118.48333333333333</v>
      </c>
      <c r="G53" s="219">
        <v>117.41666666666667</v>
      </c>
      <c r="H53" s="219">
        <v>116.13333333333334</v>
      </c>
      <c r="I53" s="219">
        <v>115.06666666666668</v>
      </c>
      <c r="J53" s="219">
        <v>119.76666666666667</v>
      </c>
      <c r="K53" s="219">
        <v>120.83333333333333</v>
      </c>
      <c r="L53" s="219">
        <v>122.11666666666666</v>
      </c>
      <c r="M53" s="220">
        <v>119.55</v>
      </c>
      <c r="N53" s="220">
        <v>117.2</v>
      </c>
      <c r="O53" s="220">
        <v>251295750</v>
      </c>
      <c r="P53" s="221">
        <v>-4.9180766043888484E-3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902.65</v>
      </c>
      <c r="F54" s="217">
        <v>899.61666666666667</v>
      </c>
      <c r="G54" s="219">
        <v>888.0333333333333</v>
      </c>
      <c r="H54" s="219">
        <v>873.41666666666663</v>
      </c>
      <c r="I54" s="219">
        <v>861.83333333333326</v>
      </c>
      <c r="J54" s="219">
        <v>914.23333333333335</v>
      </c>
      <c r="K54" s="219">
        <v>925.81666666666661</v>
      </c>
      <c r="L54" s="219">
        <v>940.43333333333339</v>
      </c>
      <c r="M54" s="220">
        <v>911.2</v>
      </c>
      <c r="N54" s="220">
        <v>885</v>
      </c>
      <c r="O54" s="220">
        <v>5402475</v>
      </c>
      <c r="P54" s="221">
        <v>-5.4759467758444216E-2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520.20000000000005</v>
      </c>
      <c r="F55" s="217">
        <v>514.6</v>
      </c>
      <c r="G55" s="219">
        <v>503.45000000000005</v>
      </c>
      <c r="H55" s="219">
        <v>486.70000000000005</v>
      </c>
      <c r="I55" s="219">
        <v>475.55000000000007</v>
      </c>
      <c r="J55" s="219">
        <v>531.35</v>
      </c>
      <c r="K55" s="219">
        <v>542.49999999999989</v>
      </c>
      <c r="L55" s="219">
        <v>559.25</v>
      </c>
      <c r="M55" s="220">
        <v>525.75</v>
      </c>
      <c r="N55" s="220">
        <v>497.85</v>
      </c>
      <c r="O55" s="220">
        <v>8479700</v>
      </c>
      <c r="P55" s="221">
        <v>0.12987341772151897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1434.25</v>
      </c>
      <c r="F56" s="217">
        <v>1435.6000000000001</v>
      </c>
      <c r="G56" s="219">
        <v>1421.2000000000003</v>
      </c>
      <c r="H56" s="219">
        <v>1408.15</v>
      </c>
      <c r="I56" s="219">
        <v>1393.7500000000002</v>
      </c>
      <c r="J56" s="219">
        <v>1448.6500000000003</v>
      </c>
      <c r="K56" s="219">
        <v>1463.0500000000004</v>
      </c>
      <c r="L56" s="219">
        <v>1476.1000000000004</v>
      </c>
      <c r="M56" s="220">
        <v>1450</v>
      </c>
      <c r="N56" s="220">
        <v>1422.55</v>
      </c>
      <c r="O56" s="220">
        <v>9530625</v>
      </c>
      <c r="P56" s="221">
        <v>-6.5573770491803284E-5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1478.2</v>
      </c>
      <c r="F57" s="217">
        <v>1485.4666666666665</v>
      </c>
      <c r="G57" s="219">
        <v>1467.4833333333329</v>
      </c>
      <c r="H57" s="219">
        <v>1456.7666666666664</v>
      </c>
      <c r="I57" s="219">
        <v>1438.7833333333328</v>
      </c>
      <c r="J57" s="219">
        <v>1496.1833333333329</v>
      </c>
      <c r="K57" s="219">
        <v>1514.1666666666665</v>
      </c>
      <c r="L57" s="219">
        <v>1524.883333333333</v>
      </c>
      <c r="M57" s="220">
        <v>1503.45</v>
      </c>
      <c r="N57" s="220">
        <v>1474.75</v>
      </c>
      <c r="O57" s="220">
        <v>9997650</v>
      </c>
      <c r="P57" s="221">
        <v>2.0772498009025749E-2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468.1</v>
      </c>
      <c r="F58" s="217">
        <v>468.2833333333333</v>
      </c>
      <c r="G58" s="219">
        <v>465.06666666666661</v>
      </c>
      <c r="H58" s="219">
        <v>462.0333333333333</v>
      </c>
      <c r="I58" s="219">
        <v>458.81666666666661</v>
      </c>
      <c r="J58" s="219">
        <v>471.31666666666661</v>
      </c>
      <c r="K58" s="219">
        <v>474.5333333333333</v>
      </c>
      <c r="L58" s="219">
        <v>477.56666666666661</v>
      </c>
      <c r="M58" s="220">
        <v>471.5</v>
      </c>
      <c r="N58" s="220">
        <v>465.25</v>
      </c>
      <c r="O58" s="220">
        <v>57323700</v>
      </c>
      <c r="P58" s="221">
        <v>-1.6714095313569394E-2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5333.85</v>
      </c>
      <c r="F59" s="217">
        <v>5366.7166666666672</v>
      </c>
      <c r="G59" s="219">
        <v>5286.4333333333343</v>
      </c>
      <c r="H59" s="219">
        <v>5239.0166666666673</v>
      </c>
      <c r="I59" s="219">
        <v>5158.7333333333345</v>
      </c>
      <c r="J59" s="219">
        <v>5414.1333333333341</v>
      </c>
      <c r="K59" s="219">
        <v>5494.416666666667</v>
      </c>
      <c r="L59" s="219">
        <v>5541.8333333333339</v>
      </c>
      <c r="M59" s="220">
        <v>5447</v>
      </c>
      <c r="N59" s="220">
        <v>5319.3</v>
      </c>
      <c r="O59" s="220">
        <v>2377050</v>
      </c>
      <c r="P59" s="221">
        <v>3.853463529720165E-2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2806.1</v>
      </c>
      <c r="F60" s="217">
        <v>2811.8666666666663</v>
      </c>
      <c r="G60" s="219">
        <v>2785.2833333333328</v>
      </c>
      <c r="H60" s="219">
        <v>2764.4666666666667</v>
      </c>
      <c r="I60" s="219">
        <v>2737.8833333333332</v>
      </c>
      <c r="J60" s="219">
        <v>2832.6833333333325</v>
      </c>
      <c r="K60" s="219">
        <v>2859.2666666666655</v>
      </c>
      <c r="L60" s="219">
        <v>2880.0833333333321</v>
      </c>
      <c r="M60" s="220">
        <v>2838.45</v>
      </c>
      <c r="N60" s="220">
        <v>2791.05</v>
      </c>
      <c r="O60" s="220">
        <v>2769550</v>
      </c>
      <c r="P60" s="221">
        <v>1.9322426896818241E-2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1048.5</v>
      </c>
      <c r="F61" s="217">
        <v>1052.1166666666666</v>
      </c>
      <c r="G61" s="219">
        <v>1040.7333333333331</v>
      </c>
      <c r="H61" s="219">
        <v>1032.9666666666665</v>
      </c>
      <c r="I61" s="219">
        <v>1021.583333333333</v>
      </c>
      <c r="J61" s="219">
        <v>1059.8833333333332</v>
      </c>
      <c r="K61" s="219">
        <v>1071.2666666666669</v>
      </c>
      <c r="L61" s="219">
        <v>1079.0333333333333</v>
      </c>
      <c r="M61" s="220">
        <v>1063.5</v>
      </c>
      <c r="N61" s="220">
        <v>1044.3499999999999</v>
      </c>
      <c r="O61" s="220">
        <v>12829000</v>
      </c>
      <c r="P61" s="221">
        <v>2.4516850343395624E-2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1563.6</v>
      </c>
      <c r="F62" s="217">
        <v>1556.5833333333333</v>
      </c>
      <c r="G62" s="219">
        <v>1533.3166666666666</v>
      </c>
      <c r="H62" s="219">
        <v>1503.0333333333333</v>
      </c>
      <c r="I62" s="219">
        <v>1479.7666666666667</v>
      </c>
      <c r="J62" s="219">
        <v>1586.8666666666666</v>
      </c>
      <c r="K62" s="219">
        <v>1610.1333333333334</v>
      </c>
      <c r="L62" s="219">
        <v>1640.4166666666665</v>
      </c>
      <c r="M62" s="220">
        <v>1579.85</v>
      </c>
      <c r="N62" s="220">
        <v>1526.3</v>
      </c>
      <c r="O62" s="220">
        <v>5117700</v>
      </c>
      <c r="P62" s="221">
        <v>-3.7899723647848403E-2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428.15</v>
      </c>
      <c r="F63" s="217">
        <v>426.93333333333334</v>
      </c>
      <c r="G63" s="219">
        <v>422.41666666666669</v>
      </c>
      <c r="H63" s="219">
        <v>416.68333333333334</v>
      </c>
      <c r="I63" s="219">
        <v>412.16666666666669</v>
      </c>
      <c r="J63" s="219">
        <v>432.66666666666669</v>
      </c>
      <c r="K63" s="219">
        <v>437.18333333333334</v>
      </c>
      <c r="L63" s="219">
        <v>442.91666666666669</v>
      </c>
      <c r="M63" s="220">
        <v>431.45</v>
      </c>
      <c r="N63" s="220">
        <v>421.2</v>
      </c>
      <c r="O63" s="220">
        <v>19026000</v>
      </c>
      <c r="P63" s="221">
        <v>-3.7828636277662192E-4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167.1</v>
      </c>
      <c r="F64" s="217">
        <v>167.54999999999998</v>
      </c>
      <c r="G64" s="219">
        <v>166.04999999999995</v>
      </c>
      <c r="H64" s="219">
        <v>164.99999999999997</v>
      </c>
      <c r="I64" s="219">
        <v>163.49999999999994</v>
      </c>
      <c r="J64" s="219">
        <v>168.59999999999997</v>
      </c>
      <c r="K64" s="219">
        <v>170.10000000000002</v>
      </c>
      <c r="L64" s="219">
        <v>171.14999999999998</v>
      </c>
      <c r="M64" s="220">
        <v>169.05</v>
      </c>
      <c r="N64" s="220">
        <v>166.5</v>
      </c>
      <c r="O64" s="220">
        <v>25565000</v>
      </c>
      <c r="P64" s="221">
        <v>-4.0172705087291156E-2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4005.7</v>
      </c>
      <c r="F65" s="217">
        <v>4005.4166666666665</v>
      </c>
      <c r="G65" s="219">
        <v>3970.833333333333</v>
      </c>
      <c r="H65" s="219">
        <v>3935.9666666666667</v>
      </c>
      <c r="I65" s="219">
        <v>3901.3833333333332</v>
      </c>
      <c r="J65" s="219">
        <v>4040.2833333333328</v>
      </c>
      <c r="K65" s="219">
        <v>4074.8666666666659</v>
      </c>
      <c r="L65" s="219">
        <v>4109.7333333333327</v>
      </c>
      <c r="M65" s="220">
        <v>4040</v>
      </c>
      <c r="N65" s="220">
        <v>3970.55</v>
      </c>
      <c r="O65" s="220">
        <v>4239900</v>
      </c>
      <c r="P65" s="221">
        <v>-1.7039922103213243E-2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601.4</v>
      </c>
      <c r="F66" s="217">
        <v>598.65</v>
      </c>
      <c r="G66" s="219">
        <v>594.69999999999993</v>
      </c>
      <c r="H66" s="219">
        <v>588</v>
      </c>
      <c r="I66" s="219">
        <v>584.04999999999995</v>
      </c>
      <c r="J66" s="219">
        <v>605.34999999999991</v>
      </c>
      <c r="K66" s="219">
        <v>609.29999999999995</v>
      </c>
      <c r="L66" s="219">
        <v>615.99999999999989</v>
      </c>
      <c r="M66" s="220">
        <v>602.6</v>
      </c>
      <c r="N66" s="220">
        <v>591.95000000000005</v>
      </c>
      <c r="O66" s="220">
        <v>22398750</v>
      </c>
      <c r="P66" s="221">
        <v>-6.5421078893385821E-3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1819.75</v>
      </c>
      <c r="F67" s="217">
        <v>1811.3166666666666</v>
      </c>
      <c r="G67" s="219">
        <v>1767.6333333333332</v>
      </c>
      <c r="H67" s="219">
        <v>1715.5166666666667</v>
      </c>
      <c r="I67" s="219">
        <v>1671.8333333333333</v>
      </c>
      <c r="J67" s="219">
        <v>1863.4333333333332</v>
      </c>
      <c r="K67" s="219">
        <v>1907.1166666666666</v>
      </c>
      <c r="L67" s="219">
        <v>1959.2333333333331</v>
      </c>
      <c r="M67" s="220">
        <v>1855</v>
      </c>
      <c r="N67" s="220">
        <v>1759.2</v>
      </c>
      <c r="O67" s="220">
        <v>3661525</v>
      </c>
      <c r="P67" s="221">
        <v>8.7262559058914283E-3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2513.5500000000002</v>
      </c>
      <c r="F68" s="217">
        <v>2496.1166666666668</v>
      </c>
      <c r="G68" s="219">
        <v>2465.2333333333336</v>
      </c>
      <c r="H68" s="219">
        <v>2416.916666666667</v>
      </c>
      <c r="I68" s="219">
        <v>2386.0333333333338</v>
      </c>
      <c r="J68" s="219">
        <v>2544.4333333333334</v>
      </c>
      <c r="K68" s="219">
        <v>2575.3166666666666</v>
      </c>
      <c r="L68" s="219">
        <v>2623.6333333333332</v>
      </c>
      <c r="M68" s="220">
        <v>2527</v>
      </c>
      <c r="N68" s="220">
        <v>2447.8000000000002</v>
      </c>
      <c r="O68" s="220">
        <v>2223900</v>
      </c>
      <c r="P68" s="221">
        <v>-3.275052192066806E-2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4539.75</v>
      </c>
      <c r="F69" s="217">
        <v>4536.9000000000005</v>
      </c>
      <c r="G69" s="219">
        <v>4509.6000000000013</v>
      </c>
      <c r="H69" s="219">
        <v>4479.4500000000007</v>
      </c>
      <c r="I69" s="219">
        <v>4452.1500000000015</v>
      </c>
      <c r="J69" s="219">
        <v>4567.0500000000011</v>
      </c>
      <c r="K69" s="219">
        <v>4594.3500000000004</v>
      </c>
      <c r="L69" s="219">
        <v>4624.5000000000009</v>
      </c>
      <c r="M69" s="220">
        <v>4564.2</v>
      </c>
      <c r="N69" s="220">
        <v>4506.75</v>
      </c>
      <c r="O69" s="220">
        <v>2147600</v>
      </c>
      <c r="P69" s="221">
        <v>-2.1505376344086023E-2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11408.65</v>
      </c>
      <c r="F70" s="217">
        <v>11504.466666666667</v>
      </c>
      <c r="G70" s="219">
        <v>11294.683333333334</v>
      </c>
      <c r="H70" s="219">
        <v>11180.716666666667</v>
      </c>
      <c r="I70" s="219">
        <v>10970.933333333334</v>
      </c>
      <c r="J70" s="219">
        <v>11618.433333333334</v>
      </c>
      <c r="K70" s="219">
        <v>11828.216666666667</v>
      </c>
      <c r="L70" s="219">
        <v>11942.183333333334</v>
      </c>
      <c r="M70" s="220">
        <v>11714.25</v>
      </c>
      <c r="N70" s="220">
        <v>11390.5</v>
      </c>
      <c r="O70" s="220">
        <v>1703300</v>
      </c>
      <c r="P70" s="221">
        <v>-4.8648346738159071E-2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826.35</v>
      </c>
      <c r="F71" s="217">
        <v>828.76666666666677</v>
      </c>
      <c r="G71" s="219">
        <v>820.53333333333353</v>
      </c>
      <c r="H71" s="219">
        <v>814.71666666666681</v>
      </c>
      <c r="I71" s="219">
        <v>806.48333333333358</v>
      </c>
      <c r="J71" s="219">
        <v>834.58333333333348</v>
      </c>
      <c r="K71" s="219">
        <v>842.81666666666683</v>
      </c>
      <c r="L71" s="219">
        <v>848.63333333333344</v>
      </c>
      <c r="M71" s="220">
        <v>837</v>
      </c>
      <c r="N71" s="220">
        <v>822.95</v>
      </c>
      <c r="O71" s="220">
        <v>44974050</v>
      </c>
      <c r="P71" s="221">
        <v>1.7887818358353874E-2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6063.65</v>
      </c>
      <c r="F72" s="217">
        <v>6054.5666666666666</v>
      </c>
      <c r="G72" s="219">
        <v>6029.1333333333332</v>
      </c>
      <c r="H72" s="219">
        <v>5994.6166666666668</v>
      </c>
      <c r="I72" s="219">
        <v>5969.1833333333334</v>
      </c>
      <c r="J72" s="219">
        <v>6089.083333333333</v>
      </c>
      <c r="K72" s="219">
        <v>6114.5166666666655</v>
      </c>
      <c r="L72" s="219">
        <v>6149.0333333333328</v>
      </c>
      <c r="M72" s="220">
        <v>6080</v>
      </c>
      <c r="N72" s="220">
        <v>6020.05</v>
      </c>
      <c r="O72" s="220">
        <v>2882000</v>
      </c>
      <c r="P72" s="221">
        <v>5.188123991803636E-3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4751.8500000000004</v>
      </c>
      <c r="F73" s="217">
        <v>4765.2166666666662</v>
      </c>
      <c r="G73" s="219">
        <v>4715.2833333333328</v>
      </c>
      <c r="H73" s="219">
        <v>4678.7166666666662</v>
      </c>
      <c r="I73" s="219">
        <v>4628.7833333333328</v>
      </c>
      <c r="J73" s="219">
        <v>4801.7833333333328</v>
      </c>
      <c r="K73" s="219">
        <v>4851.7166666666653</v>
      </c>
      <c r="L73" s="219">
        <v>4888.2833333333328</v>
      </c>
      <c r="M73" s="220">
        <v>4815.1499999999996</v>
      </c>
      <c r="N73" s="220">
        <v>4728.6499999999996</v>
      </c>
      <c r="O73" s="220">
        <v>4108825</v>
      </c>
      <c r="P73" s="221">
        <v>4.5323004318596677E-2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4242.7</v>
      </c>
      <c r="F74" s="217">
        <v>4223.0166666666673</v>
      </c>
      <c r="G74" s="219">
        <v>4186.0333333333347</v>
      </c>
      <c r="H74" s="219">
        <v>4129.3666666666677</v>
      </c>
      <c r="I74" s="219">
        <v>4092.383333333335</v>
      </c>
      <c r="J74" s="219">
        <v>4279.6833333333343</v>
      </c>
      <c r="K74" s="219">
        <v>4316.6666666666661</v>
      </c>
      <c r="L74" s="219">
        <v>4373.3333333333339</v>
      </c>
      <c r="M74" s="220">
        <v>4260</v>
      </c>
      <c r="N74" s="220">
        <v>4166.3500000000004</v>
      </c>
      <c r="O74" s="220">
        <v>1204500</v>
      </c>
      <c r="P74" s="221">
        <v>-8.3767262848086933E-3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569.45000000000005</v>
      </c>
      <c r="F75" s="217">
        <v>574.83333333333337</v>
      </c>
      <c r="G75" s="219">
        <v>562.61666666666679</v>
      </c>
      <c r="H75" s="219">
        <v>555.78333333333342</v>
      </c>
      <c r="I75" s="219">
        <v>543.56666666666683</v>
      </c>
      <c r="J75" s="219">
        <v>581.66666666666674</v>
      </c>
      <c r="K75" s="219">
        <v>593.88333333333321</v>
      </c>
      <c r="L75" s="219">
        <v>600.7166666666667</v>
      </c>
      <c r="M75" s="220">
        <v>587.04999999999995</v>
      </c>
      <c r="N75" s="220">
        <v>568</v>
      </c>
      <c r="O75" s="220">
        <v>24503400</v>
      </c>
      <c r="P75" s="221">
        <v>2.1766869323725888E-2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177.15</v>
      </c>
      <c r="F76" s="217">
        <v>177.01666666666665</v>
      </c>
      <c r="G76" s="219">
        <v>174.93333333333331</v>
      </c>
      <c r="H76" s="219">
        <v>172.71666666666667</v>
      </c>
      <c r="I76" s="219">
        <v>170.63333333333333</v>
      </c>
      <c r="J76" s="219">
        <v>179.23333333333329</v>
      </c>
      <c r="K76" s="219">
        <v>181.31666666666666</v>
      </c>
      <c r="L76" s="219">
        <v>183.53333333333327</v>
      </c>
      <c r="M76" s="220">
        <v>179.1</v>
      </c>
      <c r="N76" s="220">
        <v>174.8</v>
      </c>
      <c r="O76" s="220">
        <v>96560000</v>
      </c>
      <c r="P76" s="221">
        <v>4.5870565935553748E-2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213.55</v>
      </c>
      <c r="F77" s="217">
        <v>212.56666666666669</v>
      </c>
      <c r="G77" s="219">
        <v>210.38333333333338</v>
      </c>
      <c r="H77" s="219">
        <v>207.2166666666667</v>
      </c>
      <c r="I77" s="219">
        <v>205.03333333333339</v>
      </c>
      <c r="J77" s="219">
        <v>215.73333333333338</v>
      </c>
      <c r="K77" s="219">
        <v>217.91666666666671</v>
      </c>
      <c r="L77" s="219">
        <v>221.08333333333337</v>
      </c>
      <c r="M77" s="220">
        <v>214.75</v>
      </c>
      <c r="N77" s="220">
        <v>209.4</v>
      </c>
      <c r="O77" s="220">
        <v>137332350</v>
      </c>
      <c r="P77" s="221">
        <v>-1.1427630495636424E-2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1226.1500000000001</v>
      </c>
      <c r="F78" s="217">
        <v>1221.8</v>
      </c>
      <c r="G78" s="219">
        <v>1204.3499999999999</v>
      </c>
      <c r="H78" s="219">
        <v>1182.55</v>
      </c>
      <c r="I78" s="219">
        <v>1165.0999999999999</v>
      </c>
      <c r="J78" s="219">
        <v>1243.5999999999999</v>
      </c>
      <c r="K78" s="219">
        <v>1261.0500000000002</v>
      </c>
      <c r="L78" s="219">
        <v>1282.8499999999999</v>
      </c>
      <c r="M78" s="220">
        <v>1239.25</v>
      </c>
      <c r="N78" s="220">
        <v>1200</v>
      </c>
      <c r="O78" s="220">
        <v>9353225</v>
      </c>
      <c r="P78" s="221">
        <v>-3.0995738086013171E-4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98.25</v>
      </c>
      <c r="F79" s="217">
        <v>97.45</v>
      </c>
      <c r="G79" s="219">
        <v>95.4</v>
      </c>
      <c r="H79" s="219">
        <v>92.55</v>
      </c>
      <c r="I79" s="219">
        <v>90.5</v>
      </c>
      <c r="J79" s="219">
        <v>100.30000000000001</v>
      </c>
      <c r="K79" s="219">
        <v>102.35</v>
      </c>
      <c r="L79" s="219">
        <v>105.20000000000002</v>
      </c>
      <c r="M79" s="220">
        <v>99.5</v>
      </c>
      <c r="N79" s="220">
        <v>94.6</v>
      </c>
      <c r="O79" s="220">
        <v>238905000</v>
      </c>
      <c r="P79" s="221">
        <v>2.8079008520526725E-2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691.85</v>
      </c>
      <c r="F80" s="217">
        <v>692.94999999999993</v>
      </c>
      <c r="G80" s="219">
        <v>680.89999999999986</v>
      </c>
      <c r="H80" s="219">
        <v>669.94999999999993</v>
      </c>
      <c r="I80" s="219">
        <v>657.89999999999986</v>
      </c>
      <c r="J80" s="219">
        <v>703.89999999999986</v>
      </c>
      <c r="K80" s="219">
        <v>715.94999999999982</v>
      </c>
      <c r="L80" s="219">
        <v>726.89999999999986</v>
      </c>
      <c r="M80" s="220">
        <v>705</v>
      </c>
      <c r="N80" s="220">
        <v>682</v>
      </c>
      <c r="O80" s="220">
        <v>7027800</v>
      </c>
      <c r="P80" s="221">
        <v>-9.5986622073578595E-2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1411.3</v>
      </c>
      <c r="F81" s="217">
        <v>1402.9833333333336</v>
      </c>
      <c r="G81" s="219">
        <v>1378.7166666666672</v>
      </c>
      <c r="H81" s="219">
        <v>1346.1333333333337</v>
      </c>
      <c r="I81" s="219">
        <v>1321.8666666666672</v>
      </c>
      <c r="J81" s="219">
        <v>1435.5666666666671</v>
      </c>
      <c r="K81" s="219">
        <v>1459.8333333333335</v>
      </c>
      <c r="L81" s="219">
        <v>1492.416666666667</v>
      </c>
      <c r="M81" s="220">
        <v>1427.25</v>
      </c>
      <c r="N81" s="220">
        <v>1370.4</v>
      </c>
      <c r="O81" s="220">
        <v>5757000</v>
      </c>
      <c r="P81" s="221">
        <v>-2.2663610898905017E-2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3059.45</v>
      </c>
      <c r="F82" s="217">
        <v>3065.9166666666665</v>
      </c>
      <c r="G82" s="219">
        <v>3036.833333333333</v>
      </c>
      <c r="H82" s="219">
        <v>3014.2166666666667</v>
      </c>
      <c r="I82" s="219">
        <v>2985.1333333333332</v>
      </c>
      <c r="J82" s="219">
        <v>3088.5333333333328</v>
      </c>
      <c r="K82" s="219">
        <v>3117.6166666666659</v>
      </c>
      <c r="L82" s="219">
        <v>3140.2333333333327</v>
      </c>
      <c r="M82" s="220">
        <v>3095</v>
      </c>
      <c r="N82" s="220">
        <v>3043.3</v>
      </c>
      <c r="O82" s="220">
        <v>3587100</v>
      </c>
      <c r="P82" s="221">
        <v>2.306611811848926E-2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503.1</v>
      </c>
      <c r="F83" s="217">
        <v>498.9666666666667</v>
      </c>
      <c r="G83" s="219">
        <v>491.73333333333341</v>
      </c>
      <c r="H83" s="219">
        <v>480.36666666666673</v>
      </c>
      <c r="I83" s="219">
        <v>473.13333333333344</v>
      </c>
      <c r="J83" s="219">
        <v>510.33333333333337</v>
      </c>
      <c r="K83" s="219">
        <v>517.56666666666672</v>
      </c>
      <c r="L83" s="219">
        <v>528.93333333333339</v>
      </c>
      <c r="M83" s="220">
        <v>506.2</v>
      </c>
      <c r="N83" s="220">
        <v>487.6</v>
      </c>
      <c r="O83" s="220">
        <v>10154000</v>
      </c>
      <c r="P83" s="221">
        <v>0.14398377647589003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2558.5500000000002</v>
      </c>
      <c r="F84" s="217">
        <v>2547.5</v>
      </c>
      <c r="G84" s="219">
        <v>2527.5</v>
      </c>
      <c r="H84" s="219">
        <v>2496.4499999999998</v>
      </c>
      <c r="I84" s="219">
        <v>2476.4499999999998</v>
      </c>
      <c r="J84" s="219">
        <v>2578.5500000000002</v>
      </c>
      <c r="K84" s="219">
        <v>2598.5500000000002</v>
      </c>
      <c r="L84" s="219">
        <v>2629.6000000000004</v>
      </c>
      <c r="M84" s="220">
        <v>2567.5</v>
      </c>
      <c r="N84" s="220">
        <v>2516.4499999999998</v>
      </c>
      <c r="O84" s="220">
        <v>16780801</v>
      </c>
      <c r="P84" s="221">
        <v>4.6224127919047314E-2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620.15</v>
      </c>
      <c r="F85" s="217">
        <v>618.1</v>
      </c>
      <c r="G85" s="219">
        <v>611.45000000000005</v>
      </c>
      <c r="H85" s="219">
        <v>602.75</v>
      </c>
      <c r="I85" s="219">
        <v>596.1</v>
      </c>
      <c r="J85" s="219">
        <v>626.80000000000007</v>
      </c>
      <c r="K85" s="219">
        <v>633.44999999999993</v>
      </c>
      <c r="L85" s="219">
        <v>642.15000000000009</v>
      </c>
      <c r="M85" s="220">
        <v>624.75</v>
      </c>
      <c r="N85" s="220">
        <v>609.4</v>
      </c>
      <c r="O85" s="220">
        <v>10455000</v>
      </c>
      <c r="P85" s="221">
        <v>-3.5627810446212382E-2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5286.45</v>
      </c>
      <c r="F86" s="217">
        <v>5319.9</v>
      </c>
      <c r="G86" s="219">
        <v>5233.6499999999996</v>
      </c>
      <c r="H86" s="219">
        <v>5180.8500000000004</v>
      </c>
      <c r="I86" s="219">
        <v>5094.6000000000004</v>
      </c>
      <c r="J86" s="219">
        <v>5372.6999999999989</v>
      </c>
      <c r="K86" s="219">
        <v>5458.9499999999989</v>
      </c>
      <c r="L86" s="219">
        <v>5511.7499999999982</v>
      </c>
      <c r="M86" s="220">
        <v>5406.15</v>
      </c>
      <c r="N86" s="220">
        <v>5267.1</v>
      </c>
      <c r="O86" s="220">
        <v>12885900</v>
      </c>
      <c r="P86" s="221">
        <v>8.7599812118365431E-3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1916.8</v>
      </c>
      <c r="F87" s="217">
        <v>1922.7833333333331</v>
      </c>
      <c r="G87" s="219">
        <v>1902.7166666666662</v>
      </c>
      <c r="H87" s="219">
        <v>1888.6333333333332</v>
      </c>
      <c r="I87" s="219">
        <v>1868.5666666666664</v>
      </c>
      <c r="J87" s="219">
        <v>1936.8666666666661</v>
      </c>
      <c r="K87" s="219">
        <v>1956.9333333333332</v>
      </c>
      <c r="L87" s="219">
        <v>1971.016666666666</v>
      </c>
      <c r="M87" s="220">
        <v>1942.85</v>
      </c>
      <c r="N87" s="220">
        <v>1908.7</v>
      </c>
      <c r="O87" s="220">
        <v>7127000</v>
      </c>
      <c r="P87" s="221">
        <v>-4.8019768917384624E-2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1441.95</v>
      </c>
      <c r="F88" s="217">
        <v>1443.4166666666667</v>
      </c>
      <c r="G88" s="219">
        <v>1437.3333333333335</v>
      </c>
      <c r="H88" s="219">
        <v>1432.7166666666667</v>
      </c>
      <c r="I88" s="219">
        <v>1426.6333333333334</v>
      </c>
      <c r="J88" s="219">
        <v>1448.0333333333335</v>
      </c>
      <c r="K88" s="219">
        <v>1454.116666666667</v>
      </c>
      <c r="L88" s="219">
        <v>1458.7333333333336</v>
      </c>
      <c r="M88" s="220">
        <v>1449.5</v>
      </c>
      <c r="N88" s="220">
        <v>1438.8</v>
      </c>
      <c r="O88" s="220">
        <v>19812450</v>
      </c>
      <c r="P88" s="221">
        <v>-5.5338884789712236E-3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4044.85</v>
      </c>
      <c r="F89" s="217">
        <v>4077.9</v>
      </c>
      <c r="G89" s="219">
        <v>4001.4000000000005</v>
      </c>
      <c r="H89" s="219">
        <v>3957.9500000000003</v>
      </c>
      <c r="I89" s="219">
        <v>3881.4500000000007</v>
      </c>
      <c r="J89" s="219">
        <v>4121.3500000000004</v>
      </c>
      <c r="K89" s="219">
        <v>4197.8499999999995</v>
      </c>
      <c r="L89" s="219">
        <v>4241.3</v>
      </c>
      <c r="M89" s="220">
        <v>4154.3999999999996</v>
      </c>
      <c r="N89" s="220">
        <v>4034.45</v>
      </c>
      <c r="O89" s="220">
        <v>2790450</v>
      </c>
      <c r="P89" s="221">
        <v>5.6219255094869993E-3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1698.75</v>
      </c>
      <c r="F90" s="217">
        <v>1699.9333333333334</v>
      </c>
      <c r="G90" s="219">
        <v>1690.7666666666669</v>
      </c>
      <c r="H90" s="219">
        <v>1682.7833333333335</v>
      </c>
      <c r="I90" s="219">
        <v>1673.616666666667</v>
      </c>
      <c r="J90" s="219">
        <v>1707.9166666666667</v>
      </c>
      <c r="K90" s="219">
        <v>1717.0833333333333</v>
      </c>
      <c r="L90" s="219">
        <v>1725.0666666666666</v>
      </c>
      <c r="M90" s="220">
        <v>1709.1</v>
      </c>
      <c r="N90" s="220">
        <v>1691.95</v>
      </c>
      <c r="O90" s="220">
        <v>167074050</v>
      </c>
      <c r="P90" s="221">
        <v>-2.526905527425348E-2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588.20000000000005</v>
      </c>
      <c r="F91" s="217">
        <v>591.31666666666672</v>
      </c>
      <c r="G91" s="219">
        <v>584.63333333333344</v>
      </c>
      <c r="H91" s="219">
        <v>581.06666666666672</v>
      </c>
      <c r="I91" s="219">
        <v>574.38333333333344</v>
      </c>
      <c r="J91" s="219">
        <v>594.88333333333344</v>
      </c>
      <c r="K91" s="219">
        <v>601.56666666666661</v>
      </c>
      <c r="L91" s="219">
        <v>605.13333333333344</v>
      </c>
      <c r="M91" s="220">
        <v>598</v>
      </c>
      <c r="N91" s="220">
        <v>587.75</v>
      </c>
      <c r="O91" s="220">
        <v>40026800</v>
      </c>
      <c r="P91" s="221">
        <v>-3.6232651763958047E-2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5442.15</v>
      </c>
      <c r="F92" s="217">
        <v>5458.666666666667</v>
      </c>
      <c r="G92" s="219">
        <v>5407.4833333333336</v>
      </c>
      <c r="H92" s="219">
        <v>5372.8166666666666</v>
      </c>
      <c r="I92" s="219">
        <v>5321.6333333333332</v>
      </c>
      <c r="J92" s="219">
        <v>5493.3333333333339</v>
      </c>
      <c r="K92" s="219">
        <v>5544.5166666666664</v>
      </c>
      <c r="L92" s="219">
        <v>5579.1833333333343</v>
      </c>
      <c r="M92" s="220">
        <v>5509.85</v>
      </c>
      <c r="N92" s="220">
        <v>5424</v>
      </c>
      <c r="O92" s="220">
        <v>3778200</v>
      </c>
      <c r="P92" s="221">
        <v>3.0394763755369196E-2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673.8</v>
      </c>
      <c r="F93" s="217">
        <v>675.99999999999989</v>
      </c>
      <c r="G93" s="219">
        <v>668.3499999999998</v>
      </c>
      <c r="H93" s="219">
        <v>662.89999999999986</v>
      </c>
      <c r="I93" s="219">
        <v>655.24999999999977</v>
      </c>
      <c r="J93" s="219">
        <v>681.44999999999982</v>
      </c>
      <c r="K93" s="219">
        <v>689.09999999999991</v>
      </c>
      <c r="L93" s="219">
        <v>694.54999999999984</v>
      </c>
      <c r="M93" s="220">
        <v>683.65</v>
      </c>
      <c r="N93" s="220">
        <v>670.55</v>
      </c>
      <c r="O93" s="220">
        <v>43446200</v>
      </c>
      <c r="P93" s="221">
        <v>2.707264603673672E-2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323.39999999999998</v>
      </c>
      <c r="F94" s="217">
        <v>325.66666666666669</v>
      </c>
      <c r="G94" s="219">
        <v>320.33333333333337</v>
      </c>
      <c r="H94" s="219">
        <v>317.26666666666671</v>
      </c>
      <c r="I94" s="219">
        <v>311.93333333333339</v>
      </c>
      <c r="J94" s="219">
        <v>328.73333333333335</v>
      </c>
      <c r="K94" s="219">
        <v>334.06666666666672</v>
      </c>
      <c r="L94" s="219">
        <v>337.13333333333333</v>
      </c>
      <c r="M94" s="220">
        <v>331</v>
      </c>
      <c r="N94" s="220">
        <v>322.60000000000002</v>
      </c>
      <c r="O94" s="220">
        <v>35078050</v>
      </c>
      <c r="P94" s="221">
        <v>1.3616763749148952E-3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333.15</v>
      </c>
      <c r="F95" s="217">
        <v>333.41666666666663</v>
      </c>
      <c r="G95" s="219">
        <v>329.88333333333327</v>
      </c>
      <c r="H95" s="219">
        <v>326.61666666666662</v>
      </c>
      <c r="I95" s="219">
        <v>323.08333333333326</v>
      </c>
      <c r="J95" s="219">
        <v>336.68333333333328</v>
      </c>
      <c r="K95" s="219">
        <v>340.21666666666658</v>
      </c>
      <c r="L95" s="219">
        <v>343.48333333333329</v>
      </c>
      <c r="M95" s="220">
        <v>336.95</v>
      </c>
      <c r="N95" s="220">
        <v>330.15</v>
      </c>
      <c r="O95" s="220">
        <v>48897675</v>
      </c>
      <c r="P95" s="221">
        <v>-5.0190772135467882E-2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2446.4499999999998</v>
      </c>
      <c r="F96" s="217">
        <v>2446.2999999999997</v>
      </c>
      <c r="G96" s="219">
        <v>2430.1499999999996</v>
      </c>
      <c r="H96" s="219">
        <v>2413.85</v>
      </c>
      <c r="I96" s="219">
        <v>2397.6999999999998</v>
      </c>
      <c r="J96" s="219">
        <v>2462.5999999999995</v>
      </c>
      <c r="K96" s="219">
        <v>2478.75</v>
      </c>
      <c r="L96" s="219">
        <v>2495.0499999999993</v>
      </c>
      <c r="M96" s="220">
        <v>2462.4499999999998</v>
      </c>
      <c r="N96" s="220">
        <v>2430</v>
      </c>
      <c r="O96" s="220">
        <v>19409700</v>
      </c>
      <c r="P96" s="221">
        <v>1.0621846639278964E-2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1213.25</v>
      </c>
      <c r="F97" s="217">
        <v>1207.6333333333334</v>
      </c>
      <c r="G97" s="219">
        <v>1197.9666666666669</v>
      </c>
      <c r="H97" s="219">
        <v>1182.6833333333334</v>
      </c>
      <c r="I97" s="219">
        <v>1173.0166666666669</v>
      </c>
      <c r="J97" s="219">
        <v>1222.916666666667</v>
      </c>
      <c r="K97" s="219">
        <v>1232.5833333333335</v>
      </c>
      <c r="L97" s="219">
        <v>1247.866666666667</v>
      </c>
      <c r="M97" s="220">
        <v>1217.3</v>
      </c>
      <c r="N97" s="220">
        <v>1192.3499999999999</v>
      </c>
      <c r="O97" s="220">
        <v>87704400</v>
      </c>
      <c r="P97" s="221">
        <v>2.3008965168117314E-2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1783.9</v>
      </c>
      <c r="F98" s="217">
        <v>1784.9833333333333</v>
      </c>
      <c r="G98" s="219">
        <v>1765.9666666666667</v>
      </c>
      <c r="H98" s="219">
        <v>1748.0333333333333</v>
      </c>
      <c r="I98" s="219">
        <v>1729.0166666666667</v>
      </c>
      <c r="J98" s="219">
        <v>1802.9166666666667</v>
      </c>
      <c r="K98" s="219">
        <v>1821.9333333333336</v>
      </c>
      <c r="L98" s="219">
        <v>1839.8666666666668</v>
      </c>
      <c r="M98" s="220">
        <v>1804</v>
      </c>
      <c r="N98" s="220">
        <v>1767.05</v>
      </c>
      <c r="O98" s="220">
        <v>4451500</v>
      </c>
      <c r="P98" s="221">
        <v>7.0072115384615385E-2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597.20000000000005</v>
      </c>
      <c r="F99" s="217">
        <v>603.9666666666667</v>
      </c>
      <c r="G99" s="219">
        <v>589.48333333333335</v>
      </c>
      <c r="H99" s="219">
        <v>581.76666666666665</v>
      </c>
      <c r="I99" s="219">
        <v>567.2833333333333</v>
      </c>
      <c r="J99" s="219">
        <v>611.68333333333339</v>
      </c>
      <c r="K99" s="219">
        <v>626.16666666666674</v>
      </c>
      <c r="L99" s="219">
        <v>633.88333333333344</v>
      </c>
      <c r="M99" s="220">
        <v>618.45000000000005</v>
      </c>
      <c r="N99" s="220">
        <v>596.25</v>
      </c>
      <c r="O99" s="220">
        <v>13584000</v>
      </c>
      <c r="P99" s="221">
        <v>3.0848036425725669E-2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18.05</v>
      </c>
      <c r="F100" s="217">
        <v>17.900000000000002</v>
      </c>
      <c r="G100" s="219">
        <v>17.350000000000005</v>
      </c>
      <c r="H100" s="219">
        <v>16.650000000000002</v>
      </c>
      <c r="I100" s="219">
        <v>16.100000000000005</v>
      </c>
      <c r="J100" s="219">
        <v>18.600000000000005</v>
      </c>
      <c r="K100" s="219">
        <v>19.150000000000002</v>
      </c>
      <c r="L100" s="219">
        <v>19.850000000000005</v>
      </c>
      <c r="M100" s="220">
        <v>18.45</v>
      </c>
      <c r="N100" s="220">
        <v>17.2</v>
      </c>
      <c r="O100" s="220">
        <v>4203280000</v>
      </c>
      <c r="P100" s="221">
        <v>4.3794508549449714E-4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122.15</v>
      </c>
      <c r="F101" s="217">
        <v>122.36666666666667</v>
      </c>
      <c r="G101" s="219">
        <v>121.48333333333335</v>
      </c>
      <c r="H101" s="219">
        <v>120.81666666666668</v>
      </c>
      <c r="I101" s="219">
        <v>119.93333333333335</v>
      </c>
      <c r="J101" s="219">
        <v>123.03333333333335</v>
      </c>
      <c r="K101" s="219">
        <v>123.91666666666667</v>
      </c>
      <c r="L101" s="219">
        <v>124.58333333333334</v>
      </c>
      <c r="M101" s="220">
        <v>123.25</v>
      </c>
      <c r="N101" s="220">
        <v>121.7</v>
      </c>
      <c r="O101" s="220">
        <v>101245000</v>
      </c>
      <c r="P101" s="221">
        <v>-4.4249963125030725E-3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82.9</v>
      </c>
      <c r="F102" s="217">
        <v>82.9</v>
      </c>
      <c r="G102" s="219">
        <v>82.350000000000009</v>
      </c>
      <c r="H102" s="219">
        <v>81.8</v>
      </c>
      <c r="I102" s="219">
        <v>81.25</v>
      </c>
      <c r="J102" s="219">
        <v>83.450000000000017</v>
      </c>
      <c r="K102" s="219">
        <v>84.000000000000028</v>
      </c>
      <c r="L102" s="219">
        <v>84.550000000000026</v>
      </c>
      <c r="M102" s="220">
        <v>83.45</v>
      </c>
      <c r="N102" s="220">
        <v>82.35</v>
      </c>
      <c r="O102" s="220">
        <v>364905000</v>
      </c>
      <c r="P102" s="221">
        <v>1.1875298962211176E-2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178.95</v>
      </c>
      <c r="F103" s="217">
        <v>178.9</v>
      </c>
      <c r="G103" s="219">
        <v>176.9</v>
      </c>
      <c r="H103" s="219">
        <v>174.85</v>
      </c>
      <c r="I103" s="219">
        <v>172.85</v>
      </c>
      <c r="J103" s="219">
        <v>180.95000000000002</v>
      </c>
      <c r="K103" s="219">
        <v>182.95000000000002</v>
      </c>
      <c r="L103" s="219">
        <v>185.00000000000003</v>
      </c>
      <c r="M103" s="220">
        <v>180.9</v>
      </c>
      <c r="N103" s="220">
        <v>176.85</v>
      </c>
      <c r="O103" s="220">
        <v>75292500</v>
      </c>
      <c r="P103" s="221">
        <v>1.7019552223685543E-2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474.85</v>
      </c>
      <c r="F104" s="217">
        <v>473.76666666666665</v>
      </c>
      <c r="G104" s="219">
        <v>470.5333333333333</v>
      </c>
      <c r="H104" s="219">
        <v>466.21666666666664</v>
      </c>
      <c r="I104" s="219">
        <v>462.98333333333329</v>
      </c>
      <c r="J104" s="219">
        <v>478.08333333333331</v>
      </c>
      <c r="K104" s="219">
        <v>481.31666666666666</v>
      </c>
      <c r="L104" s="219">
        <v>485.63333333333333</v>
      </c>
      <c r="M104" s="220">
        <v>477</v>
      </c>
      <c r="N104" s="220">
        <v>469.45</v>
      </c>
      <c r="O104" s="220">
        <v>18130750</v>
      </c>
      <c r="P104" s="221">
        <v>-0.12128481940557111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647.20000000000005</v>
      </c>
      <c r="F105" s="217">
        <v>651.94999999999993</v>
      </c>
      <c r="G105" s="219">
        <v>639.34999999999991</v>
      </c>
      <c r="H105" s="219">
        <v>631.5</v>
      </c>
      <c r="I105" s="219">
        <v>618.9</v>
      </c>
      <c r="J105" s="219">
        <v>659.79999999999984</v>
      </c>
      <c r="K105" s="219">
        <v>672.4</v>
      </c>
      <c r="L105" s="219">
        <v>680.24999999999977</v>
      </c>
      <c r="M105" s="220">
        <v>664.55</v>
      </c>
      <c r="N105" s="220">
        <v>644.1</v>
      </c>
      <c r="O105" s="220">
        <v>16540000</v>
      </c>
      <c r="P105" s="221">
        <v>4.0251572327044023E-2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263.2</v>
      </c>
      <c r="F106" s="217">
        <v>254.73333333333335</v>
      </c>
      <c r="G106" s="219">
        <v>239.4666666666667</v>
      </c>
      <c r="H106" s="219">
        <v>215.73333333333335</v>
      </c>
      <c r="I106" s="219">
        <v>200.4666666666667</v>
      </c>
      <c r="J106" s="219">
        <v>278.4666666666667</v>
      </c>
      <c r="K106" s="219">
        <v>293.73333333333335</v>
      </c>
      <c r="L106" s="219">
        <v>317.4666666666667</v>
      </c>
      <c r="M106" s="220">
        <v>270</v>
      </c>
      <c r="N106" s="220">
        <v>231</v>
      </c>
      <c r="O106" s="220">
        <v>37468000</v>
      </c>
      <c r="P106" s="221">
        <v>0.39796580826660893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2671.65</v>
      </c>
      <c r="F107" s="217">
        <v>2677.9666666666667</v>
      </c>
      <c r="G107" s="219">
        <v>2646.8333333333335</v>
      </c>
      <c r="H107" s="219">
        <v>2622.0166666666669</v>
      </c>
      <c r="I107" s="219">
        <v>2590.8833333333337</v>
      </c>
      <c r="J107" s="219">
        <v>2702.7833333333333</v>
      </c>
      <c r="K107" s="219">
        <v>2733.9166666666665</v>
      </c>
      <c r="L107" s="219">
        <v>2758.7333333333331</v>
      </c>
      <c r="M107" s="220">
        <v>2709.1</v>
      </c>
      <c r="N107" s="220">
        <v>2653.15</v>
      </c>
      <c r="O107" s="220">
        <v>1161600</v>
      </c>
      <c r="P107" s="221">
        <v>9.1217096690122488E-3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4221.05</v>
      </c>
      <c r="F108" s="217">
        <v>4231.4833333333336</v>
      </c>
      <c r="G108" s="219">
        <v>4198.0166666666673</v>
      </c>
      <c r="H108" s="219">
        <v>4174.9833333333336</v>
      </c>
      <c r="I108" s="219">
        <v>4141.5166666666673</v>
      </c>
      <c r="J108" s="219">
        <v>4254.5166666666673</v>
      </c>
      <c r="K108" s="219">
        <v>4287.9833333333345</v>
      </c>
      <c r="L108" s="219">
        <v>4311.0166666666673</v>
      </c>
      <c r="M108" s="220">
        <v>4264.95</v>
      </c>
      <c r="N108" s="220">
        <v>4208.45</v>
      </c>
      <c r="O108" s="220">
        <v>9012900</v>
      </c>
      <c r="P108" s="221">
        <v>-1.5919289855547185E-2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1495.4</v>
      </c>
      <c r="F109" s="217">
        <v>1498.8500000000001</v>
      </c>
      <c r="G109" s="219">
        <v>1479.0500000000002</v>
      </c>
      <c r="H109" s="219">
        <v>1462.7</v>
      </c>
      <c r="I109" s="219">
        <v>1442.9</v>
      </c>
      <c r="J109" s="219">
        <v>1515.2000000000003</v>
      </c>
      <c r="K109" s="219">
        <v>1535</v>
      </c>
      <c r="L109" s="219">
        <v>1551.3500000000004</v>
      </c>
      <c r="M109" s="220">
        <v>1518.65</v>
      </c>
      <c r="N109" s="220">
        <v>1482.5</v>
      </c>
      <c r="O109" s="220">
        <v>26729500</v>
      </c>
      <c r="P109" s="221">
        <v>2.0151518042860143E-2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355.85</v>
      </c>
      <c r="F110" s="217">
        <v>351.36666666666662</v>
      </c>
      <c r="G110" s="219">
        <v>345.73333333333323</v>
      </c>
      <c r="H110" s="219">
        <v>335.61666666666662</v>
      </c>
      <c r="I110" s="219">
        <v>329.98333333333323</v>
      </c>
      <c r="J110" s="219">
        <v>361.48333333333323</v>
      </c>
      <c r="K110" s="219">
        <v>367.11666666666656</v>
      </c>
      <c r="L110" s="219">
        <v>377.23333333333323</v>
      </c>
      <c r="M110" s="220">
        <v>357</v>
      </c>
      <c r="N110" s="220">
        <v>341.25</v>
      </c>
      <c r="O110" s="220">
        <v>148257000</v>
      </c>
      <c r="P110" s="221">
        <v>-0.10720501218238775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1536.6</v>
      </c>
      <c r="F111" s="217">
        <v>1535.4499999999998</v>
      </c>
      <c r="G111" s="219">
        <v>1525.3499999999997</v>
      </c>
      <c r="H111" s="219">
        <v>1514.1</v>
      </c>
      <c r="I111" s="219">
        <v>1503.9999999999998</v>
      </c>
      <c r="J111" s="219">
        <v>1546.6999999999996</v>
      </c>
      <c r="K111" s="219">
        <v>1556.8</v>
      </c>
      <c r="L111" s="219">
        <v>1568.0499999999995</v>
      </c>
      <c r="M111" s="220">
        <v>1545.55</v>
      </c>
      <c r="N111" s="220">
        <v>1524.2</v>
      </c>
      <c r="O111" s="220">
        <v>49840400</v>
      </c>
      <c r="P111" s="221">
        <v>1.7659477118936578E-4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164.1</v>
      </c>
      <c r="F112" s="217">
        <v>164.29999999999998</v>
      </c>
      <c r="G112" s="219">
        <v>163.54999999999995</v>
      </c>
      <c r="H112" s="219">
        <v>162.99999999999997</v>
      </c>
      <c r="I112" s="219">
        <v>162.24999999999994</v>
      </c>
      <c r="J112" s="219">
        <v>164.84999999999997</v>
      </c>
      <c r="K112" s="219">
        <v>165.60000000000002</v>
      </c>
      <c r="L112" s="219">
        <v>166.14999999999998</v>
      </c>
      <c r="M112" s="220">
        <v>165.05</v>
      </c>
      <c r="N112" s="220">
        <v>163.75</v>
      </c>
      <c r="O112" s="220">
        <v>152831250</v>
      </c>
      <c r="P112" s="221">
        <v>-6.8428055502756128E-3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1108.3499999999999</v>
      </c>
      <c r="F113" s="217">
        <v>1107.9833333333333</v>
      </c>
      <c r="G113" s="219">
        <v>1096.2166666666667</v>
      </c>
      <c r="H113" s="219">
        <v>1084.0833333333333</v>
      </c>
      <c r="I113" s="219">
        <v>1072.3166666666666</v>
      </c>
      <c r="J113" s="219">
        <v>1120.1166666666668</v>
      </c>
      <c r="K113" s="219">
        <v>1131.8833333333337</v>
      </c>
      <c r="L113" s="219">
        <v>1144.0166666666669</v>
      </c>
      <c r="M113" s="220">
        <v>1119.75</v>
      </c>
      <c r="N113" s="220">
        <v>1095.8499999999999</v>
      </c>
      <c r="O113" s="220">
        <v>3447600</v>
      </c>
      <c r="P113" s="221">
        <v>9.4962840627580508E-2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991.75</v>
      </c>
      <c r="F114" s="217">
        <v>994</v>
      </c>
      <c r="G114" s="219">
        <v>985.1</v>
      </c>
      <c r="H114" s="219">
        <v>978.45</v>
      </c>
      <c r="I114" s="219">
        <v>969.55000000000007</v>
      </c>
      <c r="J114" s="219">
        <v>1000.65</v>
      </c>
      <c r="K114" s="219">
        <v>1009.5500000000001</v>
      </c>
      <c r="L114" s="219">
        <v>1016.1999999999999</v>
      </c>
      <c r="M114" s="220">
        <v>1002.9</v>
      </c>
      <c r="N114" s="220">
        <v>987.35</v>
      </c>
      <c r="O114" s="220">
        <v>20580875</v>
      </c>
      <c r="P114" s="221">
        <v>1.0091900712874689E-2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423.65</v>
      </c>
      <c r="F115" s="217">
        <v>423.43333333333334</v>
      </c>
      <c r="G115" s="219">
        <v>421.16666666666669</v>
      </c>
      <c r="H115" s="219">
        <v>418.68333333333334</v>
      </c>
      <c r="I115" s="219">
        <v>416.41666666666669</v>
      </c>
      <c r="J115" s="219">
        <v>425.91666666666669</v>
      </c>
      <c r="K115" s="219">
        <v>428.18333333333334</v>
      </c>
      <c r="L115" s="219">
        <v>430.66666666666669</v>
      </c>
      <c r="M115" s="220">
        <v>425.7</v>
      </c>
      <c r="N115" s="220">
        <v>420.95</v>
      </c>
      <c r="O115" s="220">
        <v>113460800</v>
      </c>
      <c r="P115" s="221">
        <v>-1.5794367878308419E-2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1046.4000000000001</v>
      </c>
      <c r="F116" s="217">
        <v>1049.4166666666667</v>
      </c>
      <c r="G116" s="219">
        <v>1040.5333333333335</v>
      </c>
      <c r="H116" s="219">
        <v>1034.6666666666667</v>
      </c>
      <c r="I116" s="219">
        <v>1025.7833333333335</v>
      </c>
      <c r="J116" s="219">
        <v>1055.2833333333335</v>
      </c>
      <c r="K116" s="219">
        <v>1064.1666666666667</v>
      </c>
      <c r="L116" s="219">
        <v>1070.0333333333335</v>
      </c>
      <c r="M116" s="220">
        <v>1058.3</v>
      </c>
      <c r="N116" s="220">
        <v>1043.55</v>
      </c>
      <c r="O116" s="220">
        <v>12235625</v>
      </c>
      <c r="P116" s="221">
        <v>-2.8581352652210588E-2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4414.55</v>
      </c>
      <c r="F117" s="217">
        <v>4417.0166666666664</v>
      </c>
      <c r="G117" s="219">
        <v>4317.0333333333328</v>
      </c>
      <c r="H117" s="219">
        <v>4219.5166666666664</v>
      </c>
      <c r="I117" s="219">
        <v>4119.5333333333328</v>
      </c>
      <c r="J117" s="219">
        <v>4514.5333333333328</v>
      </c>
      <c r="K117" s="219">
        <v>4614.5166666666664</v>
      </c>
      <c r="L117" s="219">
        <v>4712.0333333333328</v>
      </c>
      <c r="M117" s="220">
        <v>4517</v>
      </c>
      <c r="N117" s="220">
        <v>4319.5</v>
      </c>
      <c r="O117" s="220">
        <v>528250</v>
      </c>
      <c r="P117" s="221">
        <v>5.8087130696044063E-2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919.3</v>
      </c>
      <c r="F118" s="217">
        <v>922.84999999999991</v>
      </c>
      <c r="G118" s="219">
        <v>914.54999999999984</v>
      </c>
      <c r="H118" s="219">
        <v>909.8</v>
      </c>
      <c r="I118" s="219">
        <v>901.49999999999989</v>
      </c>
      <c r="J118" s="219">
        <v>927.5999999999998</v>
      </c>
      <c r="K118" s="219">
        <v>935.9</v>
      </c>
      <c r="L118" s="219">
        <v>940.64999999999975</v>
      </c>
      <c r="M118" s="220">
        <v>931.15</v>
      </c>
      <c r="N118" s="220">
        <v>918.1</v>
      </c>
      <c r="O118" s="220">
        <v>17481150</v>
      </c>
      <c r="P118" s="221">
        <v>7.7332667748242434E-2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557.35</v>
      </c>
      <c r="F119" s="217">
        <v>557.83333333333337</v>
      </c>
      <c r="G119" s="219">
        <v>550.86666666666679</v>
      </c>
      <c r="H119" s="219">
        <v>544.38333333333344</v>
      </c>
      <c r="I119" s="219">
        <v>537.41666666666686</v>
      </c>
      <c r="J119" s="219">
        <v>564.31666666666672</v>
      </c>
      <c r="K119" s="219">
        <v>571.28333333333319</v>
      </c>
      <c r="L119" s="219">
        <v>577.76666666666665</v>
      </c>
      <c r="M119" s="220">
        <v>564.79999999999995</v>
      </c>
      <c r="N119" s="220">
        <v>551.35</v>
      </c>
      <c r="O119" s="220">
        <v>23872500</v>
      </c>
      <c r="P119" s="221">
        <v>-5.2334100900146535E-4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1796.15</v>
      </c>
      <c r="F120" s="217">
        <v>1794.1166666666668</v>
      </c>
      <c r="G120" s="219">
        <v>1774.8833333333337</v>
      </c>
      <c r="H120" s="219">
        <v>1753.6166666666668</v>
      </c>
      <c r="I120" s="219">
        <v>1734.3833333333337</v>
      </c>
      <c r="J120" s="219">
        <v>1815.3833333333337</v>
      </c>
      <c r="K120" s="219">
        <v>1834.6166666666668</v>
      </c>
      <c r="L120" s="219">
        <v>1855.8833333333337</v>
      </c>
      <c r="M120" s="220">
        <v>1813.35</v>
      </c>
      <c r="N120" s="220">
        <v>1772.85</v>
      </c>
      <c r="O120" s="220">
        <v>39806000</v>
      </c>
      <c r="P120" s="221">
        <v>1.3349761720500184E-2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182.05</v>
      </c>
      <c r="F121" s="217">
        <v>183.7166666666667</v>
      </c>
      <c r="G121" s="219">
        <v>179.78333333333339</v>
      </c>
      <c r="H121" s="219">
        <v>177.51666666666668</v>
      </c>
      <c r="I121" s="219">
        <v>173.58333333333337</v>
      </c>
      <c r="J121" s="219">
        <v>185.98333333333341</v>
      </c>
      <c r="K121" s="219">
        <v>189.91666666666669</v>
      </c>
      <c r="L121" s="219">
        <v>192.18333333333342</v>
      </c>
      <c r="M121" s="220">
        <v>187.65</v>
      </c>
      <c r="N121" s="220">
        <v>181.45</v>
      </c>
      <c r="O121" s="220">
        <v>66880918</v>
      </c>
      <c r="P121" s="221">
        <v>1.7030804722486092E-2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2748.6</v>
      </c>
      <c r="F122" s="217">
        <v>2736.0333333333328</v>
      </c>
      <c r="G122" s="219">
        <v>2714.1166666666659</v>
      </c>
      <c r="H122" s="219">
        <v>2679.6333333333332</v>
      </c>
      <c r="I122" s="219">
        <v>2657.7166666666662</v>
      </c>
      <c r="J122" s="219">
        <v>2770.5166666666655</v>
      </c>
      <c r="K122" s="219">
        <v>2792.4333333333325</v>
      </c>
      <c r="L122" s="219">
        <v>2826.9166666666652</v>
      </c>
      <c r="M122" s="220">
        <v>2757.95</v>
      </c>
      <c r="N122" s="220">
        <v>2701.55</v>
      </c>
      <c r="O122" s="220">
        <v>1382100</v>
      </c>
      <c r="P122" s="221">
        <v>-3.8405343352118558E-2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428.1</v>
      </c>
      <c r="F123" s="217">
        <v>428.48333333333335</v>
      </c>
      <c r="G123" s="219">
        <v>423.4666666666667</v>
      </c>
      <c r="H123" s="219">
        <v>418.83333333333337</v>
      </c>
      <c r="I123" s="219">
        <v>413.81666666666672</v>
      </c>
      <c r="J123" s="219">
        <v>433.11666666666667</v>
      </c>
      <c r="K123" s="219">
        <v>438.13333333333333</v>
      </c>
      <c r="L123" s="219">
        <v>442.76666666666665</v>
      </c>
      <c r="M123" s="220">
        <v>433.5</v>
      </c>
      <c r="N123" s="220">
        <v>423.85</v>
      </c>
      <c r="O123" s="220">
        <v>16945600</v>
      </c>
      <c r="P123" s="221">
        <v>-5.8823529411764705E-2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776.5</v>
      </c>
      <c r="F124" s="217">
        <v>774.41666666666663</v>
      </c>
      <c r="G124" s="219">
        <v>760.33333333333326</v>
      </c>
      <c r="H124" s="219">
        <v>744.16666666666663</v>
      </c>
      <c r="I124" s="219">
        <v>730.08333333333326</v>
      </c>
      <c r="J124" s="219">
        <v>790.58333333333326</v>
      </c>
      <c r="K124" s="219">
        <v>804.66666666666652</v>
      </c>
      <c r="L124" s="219">
        <v>820.83333333333326</v>
      </c>
      <c r="M124" s="220">
        <v>788.5</v>
      </c>
      <c r="N124" s="220">
        <v>758.25</v>
      </c>
      <c r="O124" s="220">
        <v>33982000</v>
      </c>
      <c r="P124" s="221">
        <v>7.3036723609839274E-2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3600.25</v>
      </c>
      <c r="F125" s="217">
        <v>3602.4666666666667</v>
      </c>
      <c r="G125" s="219">
        <v>3585.0333333333333</v>
      </c>
      <c r="H125" s="219">
        <v>3569.8166666666666</v>
      </c>
      <c r="I125" s="219">
        <v>3552.3833333333332</v>
      </c>
      <c r="J125" s="219">
        <v>3617.6833333333334</v>
      </c>
      <c r="K125" s="219">
        <v>3635.1166666666668</v>
      </c>
      <c r="L125" s="219">
        <v>3650.3333333333335</v>
      </c>
      <c r="M125" s="220">
        <v>3619.9</v>
      </c>
      <c r="N125" s="220">
        <v>3587.25</v>
      </c>
      <c r="O125" s="220">
        <v>16883400</v>
      </c>
      <c r="P125" s="221">
        <v>-3.4914428782110644E-2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5170.8500000000004</v>
      </c>
      <c r="F126" s="217">
        <v>5163.3833333333341</v>
      </c>
      <c r="G126" s="219">
        <v>5138.0166666666682</v>
      </c>
      <c r="H126" s="219">
        <v>5105.1833333333343</v>
      </c>
      <c r="I126" s="219">
        <v>5079.8166666666684</v>
      </c>
      <c r="J126" s="219">
        <v>5196.2166666666681</v>
      </c>
      <c r="K126" s="219">
        <v>5221.5833333333348</v>
      </c>
      <c r="L126" s="219">
        <v>5254.4166666666679</v>
      </c>
      <c r="M126" s="220">
        <v>5188.75</v>
      </c>
      <c r="N126" s="220">
        <v>5130.55</v>
      </c>
      <c r="O126" s="220">
        <v>3819000</v>
      </c>
      <c r="P126" s="221">
        <v>-1.8579909027831316E-2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4848.1499999999996</v>
      </c>
      <c r="F127" s="217">
        <v>4849.1666666666661</v>
      </c>
      <c r="G127" s="219">
        <v>4822.8833333333323</v>
      </c>
      <c r="H127" s="219">
        <v>4797.6166666666659</v>
      </c>
      <c r="I127" s="219">
        <v>4771.3333333333321</v>
      </c>
      <c r="J127" s="219">
        <v>4874.4333333333325</v>
      </c>
      <c r="K127" s="219">
        <v>4900.7166666666653</v>
      </c>
      <c r="L127" s="219">
        <v>4925.9833333333327</v>
      </c>
      <c r="M127" s="220">
        <v>4875.45</v>
      </c>
      <c r="N127" s="220">
        <v>4823.8999999999996</v>
      </c>
      <c r="O127" s="220">
        <v>1763900</v>
      </c>
      <c r="P127" s="221">
        <v>4.8068924539512774E-2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1587.25</v>
      </c>
      <c r="F128" s="217">
        <v>1574.6666666666667</v>
      </c>
      <c r="G128" s="219">
        <v>1557.3333333333335</v>
      </c>
      <c r="H128" s="219">
        <v>1527.4166666666667</v>
      </c>
      <c r="I128" s="219">
        <v>1510.0833333333335</v>
      </c>
      <c r="J128" s="219">
        <v>1604.5833333333335</v>
      </c>
      <c r="K128" s="219">
        <v>1621.916666666667</v>
      </c>
      <c r="L128" s="219">
        <v>1651.8333333333335</v>
      </c>
      <c r="M128" s="220">
        <v>1592</v>
      </c>
      <c r="N128" s="220">
        <v>1544.75</v>
      </c>
      <c r="O128" s="220">
        <v>8172325</v>
      </c>
      <c r="P128" s="221">
        <v>-7.5617729064513028E-2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2854.4</v>
      </c>
      <c r="F129" s="217">
        <v>2870.0166666666664</v>
      </c>
      <c r="G129" s="219">
        <v>2831.9333333333329</v>
      </c>
      <c r="H129" s="219">
        <v>2809.4666666666667</v>
      </c>
      <c r="I129" s="219">
        <v>2771.3833333333332</v>
      </c>
      <c r="J129" s="219">
        <v>2892.4833333333327</v>
      </c>
      <c r="K129" s="219">
        <v>2930.5666666666666</v>
      </c>
      <c r="L129" s="219">
        <v>2953.0333333333324</v>
      </c>
      <c r="M129" s="220">
        <v>2908.1</v>
      </c>
      <c r="N129" s="220">
        <v>2847.55</v>
      </c>
      <c r="O129" s="220">
        <v>16013550</v>
      </c>
      <c r="P129" s="221">
        <v>-1.0681773952905054E-2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308.7</v>
      </c>
      <c r="F130" s="217">
        <v>305.66666666666669</v>
      </c>
      <c r="G130" s="219">
        <v>300.58333333333337</v>
      </c>
      <c r="H130" s="219">
        <v>292.4666666666667</v>
      </c>
      <c r="I130" s="219">
        <v>287.38333333333338</v>
      </c>
      <c r="J130" s="219">
        <v>313.78333333333336</v>
      </c>
      <c r="K130" s="219">
        <v>318.86666666666673</v>
      </c>
      <c r="L130" s="219">
        <v>326.98333333333335</v>
      </c>
      <c r="M130" s="220">
        <v>310.75</v>
      </c>
      <c r="N130" s="220">
        <v>297.55</v>
      </c>
      <c r="O130" s="220">
        <v>38888000</v>
      </c>
      <c r="P130" s="221">
        <v>5.3361503873449269E-2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196.5</v>
      </c>
      <c r="F131" s="217">
        <v>196.9666666666667</v>
      </c>
      <c r="G131" s="219">
        <v>193.8333333333334</v>
      </c>
      <c r="H131" s="219">
        <v>191.16666666666671</v>
      </c>
      <c r="I131" s="219">
        <v>188.03333333333342</v>
      </c>
      <c r="J131" s="219">
        <v>199.63333333333338</v>
      </c>
      <c r="K131" s="219">
        <v>202.76666666666671</v>
      </c>
      <c r="L131" s="219">
        <v>205.43333333333337</v>
      </c>
      <c r="M131" s="220">
        <v>200.1</v>
      </c>
      <c r="N131" s="220">
        <v>194.3</v>
      </c>
      <c r="O131" s="220">
        <v>51612000</v>
      </c>
      <c r="P131" s="221">
        <v>1.6724779859346374E-2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614.35</v>
      </c>
      <c r="F132" s="217">
        <v>614.48333333333346</v>
      </c>
      <c r="G132" s="219">
        <v>608.01666666666688</v>
      </c>
      <c r="H132" s="219">
        <v>601.68333333333339</v>
      </c>
      <c r="I132" s="219">
        <v>595.21666666666681</v>
      </c>
      <c r="J132" s="219">
        <v>620.81666666666695</v>
      </c>
      <c r="K132" s="219">
        <v>627.28333333333342</v>
      </c>
      <c r="L132" s="219">
        <v>633.61666666666702</v>
      </c>
      <c r="M132" s="220">
        <v>620.95000000000005</v>
      </c>
      <c r="N132" s="220">
        <v>608.15</v>
      </c>
      <c r="O132" s="220">
        <v>16882800</v>
      </c>
      <c r="P132" s="221">
        <v>-2.9791048893179781E-2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12169.15</v>
      </c>
      <c r="F133" s="217">
        <v>12167.166666666666</v>
      </c>
      <c r="G133" s="219">
        <v>12045.583333333332</v>
      </c>
      <c r="H133" s="219">
        <v>11922.016666666666</v>
      </c>
      <c r="I133" s="219">
        <v>11800.433333333332</v>
      </c>
      <c r="J133" s="219">
        <v>12290.733333333332</v>
      </c>
      <c r="K133" s="219">
        <v>12412.316666666664</v>
      </c>
      <c r="L133" s="219">
        <v>12535.883333333331</v>
      </c>
      <c r="M133" s="220">
        <v>12288.75</v>
      </c>
      <c r="N133" s="220">
        <v>12043.6</v>
      </c>
      <c r="O133" s="220">
        <v>3143850</v>
      </c>
      <c r="P133" s="221">
        <v>-3.6205337298241852E-2</v>
      </c>
    </row>
    <row r="134" spans="1:16" ht="12.75" customHeight="1">
      <c r="A134" s="213">
        <v>124</v>
      </c>
      <c r="B134" s="225" t="s">
        <v>57</v>
      </c>
      <c r="C134" s="217" t="s">
        <v>1014</v>
      </c>
      <c r="D134" s="218">
        <v>45470</v>
      </c>
      <c r="E134" s="217">
        <v>1272.45</v>
      </c>
      <c r="F134" s="217">
        <v>1272.4333333333334</v>
      </c>
      <c r="G134" s="219">
        <v>1252.0166666666669</v>
      </c>
      <c r="H134" s="219">
        <v>1231.5833333333335</v>
      </c>
      <c r="I134" s="219">
        <v>1211.166666666667</v>
      </c>
      <c r="J134" s="219">
        <v>1292.8666666666668</v>
      </c>
      <c r="K134" s="219">
        <v>1313.2833333333333</v>
      </c>
      <c r="L134" s="219">
        <v>1333.7166666666667</v>
      </c>
      <c r="M134" s="220">
        <v>1292.8499999999999</v>
      </c>
      <c r="N134" s="220">
        <v>1252</v>
      </c>
      <c r="O134" s="220">
        <v>10731700</v>
      </c>
      <c r="P134" s="221">
        <v>-3.5422171888763059E-2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3799.7</v>
      </c>
      <c r="F135" s="217">
        <v>3845.1499999999996</v>
      </c>
      <c r="G135" s="219">
        <v>3744.4499999999994</v>
      </c>
      <c r="H135" s="219">
        <v>3689.2</v>
      </c>
      <c r="I135" s="219">
        <v>3588.4999999999995</v>
      </c>
      <c r="J135" s="219">
        <v>3900.3999999999992</v>
      </c>
      <c r="K135" s="219">
        <v>4001.1</v>
      </c>
      <c r="L135" s="219">
        <v>4056.349999999999</v>
      </c>
      <c r="M135" s="220">
        <v>3945.85</v>
      </c>
      <c r="N135" s="220">
        <v>3789.9</v>
      </c>
      <c r="O135" s="220">
        <v>2714400</v>
      </c>
      <c r="P135" s="221">
        <v>-1.9576681355197571E-2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1943.4</v>
      </c>
      <c r="F136" s="217">
        <v>1942.9166666666667</v>
      </c>
      <c r="G136" s="219">
        <v>1930.9333333333334</v>
      </c>
      <c r="H136" s="219">
        <v>1918.4666666666667</v>
      </c>
      <c r="I136" s="219">
        <v>1906.4833333333333</v>
      </c>
      <c r="J136" s="219">
        <v>1955.3833333333334</v>
      </c>
      <c r="K136" s="219">
        <v>1967.3666666666666</v>
      </c>
      <c r="L136" s="219">
        <v>1979.8333333333335</v>
      </c>
      <c r="M136" s="220">
        <v>1954.9</v>
      </c>
      <c r="N136" s="220">
        <v>1930.45</v>
      </c>
      <c r="O136" s="220">
        <v>1938800</v>
      </c>
      <c r="P136" s="221">
        <v>-0.19095309631113336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972.05</v>
      </c>
      <c r="F137" s="217">
        <v>976.4666666666667</v>
      </c>
      <c r="G137" s="219">
        <v>965.83333333333337</v>
      </c>
      <c r="H137" s="219">
        <v>959.61666666666667</v>
      </c>
      <c r="I137" s="219">
        <v>948.98333333333335</v>
      </c>
      <c r="J137" s="219">
        <v>982.68333333333339</v>
      </c>
      <c r="K137" s="219">
        <v>993.31666666666661</v>
      </c>
      <c r="L137" s="219">
        <v>999.53333333333342</v>
      </c>
      <c r="M137" s="220">
        <v>987.1</v>
      </c>
      <c r="N137" s="220">
        <v>970.25</v>
      </c>
      <c r="O137" s="220">
        <v>5514400</v>
      </c>
      <c r="P137" s="221">
        <v>-4.4771808203350662E-3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1503.9</v>
      </c>
      <c r="F138" s="217">
        <v>1498.3999999999999</v>
      </c>
      <c r="G138" s="219">
        <v>1487.7999999999997</v>
      </c>
      <c r="H138" s="219">
        <v>1471.6999999999998</v>
      </c>
      <c r="I138" s="219">
        <v>1461.0999999999997</v>
      </c>
      <c r="J138" s="219">
        <v>1514.4999999999998</v>
      </c>
      <c r="K138" s="219">
        <v>1525.0999999999997</v>
      </c>
      <c r="L138" s="219">
        <v>1541.1999999999998</v>
      </c>
      <c r="M138" s="220">
        <v>1509</v>
      </c>
      <c r="N138" s="220">
        <v>1482.3</v>
      </c>
      <c r="O138" s="220">
        <v>1599600</v>
      </c>
      <c r="P138" s="221">
        <v>-4.2385057471264365E-2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192.95</v>
      </c>
      <c r="F139" s="217">
        <v>192.75</v>
      </c>
      <c r="G139" s="219">
        <v>190.55</v>
      </c>
      <c r="H139" s="219">
        <v>188.15</v>
      </c>
      <c r="I139" s="219">
        <v>185.95000000000002</v>
      </c>
      <c r="J139" s="219">
        <v>195.15</v>
      </c>
      <c r="K139" s="219">
        <v>197.35</v>
      </c>
      <c r="L139" s="219">
        <v>199.75</v>
      </c>
      <c r="M139" s="220">
        <v>194.95</v>
      </c>
      <c r="N139" s="220">
        <v>190.35</v>
      </c>
      <c r="O139" s="220">
        <v>128218900</v>
      </c>
      <c r="P139" s="221">
        <v>-2.8459221002797505E-2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2419.25</v>
      </c>
      <c r="F140" s="217">
        <v>2421.8333333333335</v>
      </c>
      <c r="G140" s="219">
        <v>2407.0166666666669</v>
      </c>
      <c r="H140" s="219">
        <v>2394.7833333333333</v>
      </c>
      <c r="I140" s="219">
        <v>2379.9666666666667</v>
      </c>
      <c r="J140" s="219">
        <v>2434.0666666666671</v>
      </c>
      <c r="K140" s="219">
        <v>2448.8833333333337</v>
      </c>
      <c r="L140" s="219">
        <v>2461.1166666666672</v>
      </c>
      <c r="M140" s="220">
        <v>2436.65</v>
      </c>
      <c r="N140" s="220">
        <v>2409.6</v>
      </c>
      <c r="O140" s="220">
        <v>4924150</v>
      </c>
      <c r="P140" s="221">
        <v>-2.8062747652391033E-2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126083.05</v>
      </c>
      <c r="F141" s="217">
        <v>126552.88333333335</v>
      </c>
      <c r="G141" s="219">
        <v>125323.8666666667</v>
      </c>
      <c r="H141" s="219">
        <v>124564.68333333335</v>
      </c>
      <c r="I141" s="219">
        <v>123335.6666666667</v>
      </c>
      <c r="J141" s="219">
        <v>127312.06666666669</v>
      </c>
      <c r="K141" s="219">
        <v>128541.08333333333</v>
      </c>
      <c r="L141" s="219">
        <v>129300.26666666669</v>
      </c>
      <c r="M141" s="220">
        <v>127781.9</v>
      </c>
      <c r="N141" s="220">
        <v>125793.7</v>
      </c>
      <c r="O141" s="220">
        <v>60335</v>
      </c>
      <c r="P141" s="221">
        <v>1.0721165926794538E-2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1776.75</v>
      </c>
      <c r="F142" s="217">
        <v>1783.8499999999997</v>
      </c>
      <c r="G142" s="219">
        <v>1757.4999999999993</v>
      </c>
      <c r="H142" s="219">
        <v>1738.2499999999995</v>
      </c>
      <c r="I142" s="219">
        <v>1711.8999999999992</v>
      </c>
      <c r="J142" s="219">
        <v>1803.0999999999995</v>
      </c>
      <c r="K142" s="219">
        <v>1829.4499999999998</v>
      </c>
      <c r="L142" s="219">
        <v>1848.6999999999996</v>
      </c>
      <c r="M142" s="220">
        <v>1810.2</v>
      </c>
      <c r="N142" s="220">
        <v>1764.6</v>
      </c>
      <c r="O142" s="220">
        <v>5316300</v>
      </c>
      <c r="P142" s="221">
        <v>-3.7059175134488941E-2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186.5</v>
      </c>
      <c r="F143" s="217">
        <v>186.75</v>
      </c>
      <c r="G143" s="219">
        <v>185.1</v>
      </c>
      <c r="H143" s="219">
        <v>183.7</v>
      </c>
      <c r="I143" s="219">
        <v>182.04999999999998</v>
      </c>
      <c r="J143" s="219">
        <v>188.15</v>
      </c>
      <c r="K143" s="219">
        <v>189.79999999999998</v>
      </c>
      <c r="L143" s="219">
        <v>191.20000000000002</v>
      </c>
      <c r="M143" s="220">
        <v>188.4</v>
      </c>
      <c r="N143" s="220">
        <v>185.35</v>
      </c>
      <c r="O143" s="220">
        <v>67125000</v>
      </c>
      <c r="P143" s="221">
        <v>-3.2013843824356479E-2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6734.2</v>
      </c>
      <c r="F144" s="217">
        <v>6707.5666666666666</v>
      </c>
      <c r="G144" s="219">
        <v>6646.833333333333</v>
      </c>
      <c r="H144" s="219">
        <v>6559.4666666666662</v>
      </c>
      <c r="I144" s="219">
        <v>6498.7333333333327</v>
      </c>
      <c r="J144" s="219">
        <v>6794.9333333333334</v>
      </c>
      <c r="K144" s="219">
        <v>6855.666666666667</v>
      </c>
      <c r="L144" s="219">
        <v>6943.0333333333338</v>
      </c>
      <c r="M144" s="220">
        <v>6768.3</v>
      </c>
      <c r="N144" s="220">
        <v>6620.2</v>
      </c>
      <c r="O144" s="220">
        <v>1359750</v>
      </c>
      <c r="P144" s="221">
        <v>-6.9874820439154522E-2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3599.2</v>
      </c>
      <c r="F145" s="217">
        <v>3593.9333333333329</v>
      </c>
      <c r="G145" s="219">
        <v>3544.7166666666658</v>
      </c>
      <c r="H145" s="219">
        <v>3490.2333333333327</v>
      </c>
      <c r="I145" s="219">
        <v>3441.0166666666655</v>
      </c>
      <c r="J145" s="219">
        <v>3648.4166666666661</v>
      </c>
      <c r="K145" s="219">
        <v>3697.6333333333332</v>
      </c>
      <c r="L145" s="219">
        <v>3752.1166666666663</v>
      </c>
      <c r="M145" s="220">
        <v>3643.15</v>
      </c>
      <c r="N145" s="220">
        <v>3539.45</v>
      </c>
      <c r="O145" s="220">
        <v>1453675</v>
      </c>
      <c r="P145" s="221">
        <v>5.1178682478848797E-2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2533.4</v>
      </c>
      <c r="F146" s="217">
        <v>2529.5833333333335</v>
      </c>
      <c r="G146" s="219">
        <v>2509.7666666666669</v>
      </c>
      <c r="H146" s="219">
        <v>2486.1333333333332</v>
      </c>
      <c r="I146" s="219">
        <v>2466.3166666666666</v>
      </c>
      <c r="J146" s="219">
        <v>2553.2166666666672</v>
      </c>
      <c r="K146" s="219">
        <v>2573.0333333333338</v>
      </c>
      <c r="L146" s="219">
        <v>2596.6666666666674</v>
      </c>
      <c r="M146" s="220">
        <v>2549.4</v>
      </c>
      <c r="N146" s="220">
        <v>2505.9499999999998</v>
      </c>
      <c r="O146" s="220">
        <v>5972000</v>
      </c>
      <c r="P146" s="221">
        <v>-3.1048642873835676E-3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249.75</v>
      </c>
      <c r="F147" s="217">
        <v>251.2166666666667</v>
      </c>
      <c r="G147" s="219">
        <v>247.0833333333334</v>
      </c>
      <c r="H147" s="219">
        <v>244.41666666666671</v>
      </c>
      <c r="I147" s="219">
        <v>240.28333333333342</v>
      </c>
      <c r="J147" s="219">
        <v>253.88333333333338</v>
      </c>
      <c r="K147" s="219">
        <v>258.01666666666671</v>
      </c>
      <c r="L147" s="219">
        <v>260.68333333333339</v>
      </c>
      <c r="M147" s="220">
        <v>255.35</v>
      </c>
      <c r="N147" s="220">
        <v>248.55</v>
      </c>
      <c r="O147" s="220">
        <v>80959500</v>
      </c>
      <c r="P147" s="221">
        <v>6.2858155609381461E-2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364.8</v>
      </c>
      <c r="F148" s="217">
        <v>363.5</v>
      </c>
      <c r="G148" s="219">
        <v>360.9</v>
      </c>
      <c r="H148" s="219">
        <v>357</v>
      </c>
      <c r="I148" s="219">
        <v>354.4</v>
      </c>
      <c r="J148" s="219">
        <v>367.4</v>
      </c>
      <c r="K148" s="219">
        <v>370</v>
      </c>
      <c r="L148" s="219">
        <v>373.9</v>
      </c>
      <c r="M148" s="220">
        <v>366.1</v>
      </c>
      <c r="N148" s="220">
        <v>359.6</v>
      </c>
      <c r="O148" s="220">
        <v>98631000</v>
      </c>
      <c r="P148" s="221">
        <v>-7.4867924528301891E-3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1798.3</v>
      </c>
      <c r="F149" s="217">
        <v>1805.3500000000001</v>
      </c>
      <c r="G149" s="219">
        <v>1786.0000000000002</v>
      </c>
      <c r="H149" s="219">
        <v>1773.7</v>
      </c>
      <c r="I149" s="219">
        <v>1754.3500000000001</v>
      </c>
      <c r="J149" s="219">
        <v>1817.6500000000003</v>
      </c>
      <c r="K149" s="219">
        <v>1837.0000000000002</v>
      </c>
      <c r="L149" s="219">
        <v>1849.3000000000004</v>
      </c>
      <c r="M149" s="220">
        <v>1824.7</v>
      </c>
      <c r="N149" s="220">
        <v>1793.05</v>
      </c>
      <c r="O149" s="220">
        <v>7521500</v>
      </c>
      <c r="P149" s="221">
        <v>1.8097403827932537E-2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9498.9500000000007</v>
      </c>
      <c r="F150" s="217">
        <v>9574.35</v>
      </c>
      <c r="G150" s="219">
        <v>9388.7000000000007</v>
      </c>
      <c r="H150" s="219">
        <v>9278.4500000000007</v>
      </c>
      <c r="I150" s="219">
        <v>9092.8000000000011</v>
      </c>
      <c r="J150" s="219">
        <v>9684.6</v>
      </c>
      <c r="K150" s="219">
        <v>9870.2499999999982</v>
      </c>
      <c r="L150" s="219">
        <v>9980.5</v>
      </c>
      <c r="M150" s="220">
        <v>9760</v>
      </c>
      <c r="N150" s="220">
        <v>9464.1</v>
      </c>
      <c r="O150" s="220">
        <v>1341400</v>
      </c>
      <c r="P150" s="221">
        <v>-6.5175529551177603E-3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267.25</v>
      </c>
      <c r="F151" s="217">
        <v>266.88333333333338</v>
      </c>
      <c r="G151" s="219">
        <v>264.56666666666678</v>
      </c>
      <c r="H151" s="219">
        <v>261.88333333333338</v>
      </c>
      <c r="I151" s="219">
        <v>259.56666666666678</v>
      </c>
      <c r="J151" s="219">
        <v>269.56666666666678</v>
      </c>
      <c r="K151" s="219">
        <v>271.88333333333338</v>
      </c>
      <c r="L151" s="219">
        <v>274.56666666666678</v>
      </c>
      <c r="M151" s="220">
        <v>269.2</v>
      </c>
      <c r="N151" s="220">
        <v>264.2</v>
      </c>
      <c r="O151" s="220">
        <v>84557550</v>
      </c>
      <c r="P151" s="221">
        <v>1.3678019422787579E-3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39625.1</v>
      </c>
      <c r="F152" s="217">
        <v>39948.383333333331</v>
      </c>
      <c r="G152" s="219">
        <v>39176.71666666666</v>
      </c>
      <c r="H152" s="219">
        <v>38728.333333333328</v>
      </c>
      <c r="I152" s="219">
        <v>37956.666666666657</v>
      </c>
      <c r="J152" s="219">
        <v>40396.766666666663</v>
      </c>
      <c r="K152" s="219">
        <v>41168.433333333334</v>
      </c>
      <c r="L152" s="219">
        <v>41616.816666666666</v>
      </c>
      <c r="M152" s="220">
        <v>40720.050000000003</v>
      </c>
      <c r="N152" s="220">
        <v>39500</v>
      </c>
      <c r="O152" s="220">
        <v>201750</v>
      </c>
      <c r="P152" s="221">
        <v>1.8322228952150212E-2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908.4</v>
      </c>
      <c r="F153" s="217">
        <v>905.09999999999991</v>
      </c>
      <c r="G153" s="219">
        <v>891.39999999999986</v>
      </c>
      <c r="H153" s="219">
        <v>874.4</v>
      </c>
      <c r="I153" s="219">
        <v>860.69999999999993</v>
      </c>
      <c r="J153" s="219">
        <v>922.0999999999998</v>
      </c>
      <c r="K153" s="219">
        <v>935.79999999999984</v>
      </c>
      <c r="L153" s="219">
        <v>952.79999999999973</v>
      </c>
      <c r="M153" s="220">
        <v>918.8</v>
      </c>
      <c r="N153" s="220">
        <v>888.1</v>
      </c>
      <c r="O153" s="220">
        <v>13758750</v>
      </c>
      <c r="P153" s="221">
        <v>9.3396113958755508E-2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3958.9</v>
      </c>
      <c r="F154" s="217">
        <v>3971.5</v>
      </c>
      <c r="G154" s="219">
        <v>3932.35</v>
      </c>
      <c r="H154" s="219">
        <v>3905.7999999999997</v>
      </c>
      <c r="I154" s="219">
        <v>3866.6499999999996</v>
      </c>
      <c r="J154" s="219">
        <v>3998.05</v>
      </c>
      <c r="K154" s="219">
        <v>4037.2</v>
      </c>
      <c r="L154" s="219">
        <v>4063.7500000000005</v>
      </c>
      <c r="M154" s="220">
        <v>4010.65</v>
      </c>
      <c r="N154" s="220">
        <v>3944.95</v>
      </c>
      <c r="O154" s="220">
        <v>2648000</v>
      </c>
      <c r="P154" s="221">
        <v>6.8022069382510765E-4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315.25</v>
      </c>
      <c r="F155" s="217">
        <v>316.06666666666666</v>
      </c>
      <c r="G155" s="219">
        <v>312.38333333333333</v>
      </c>
      <c r="H155" s="219">
        <v>309.51666666666665</v>
      </c>
      <c r="I155" s="219">
        <v>305.83333333333331</v>
      </c>
      <c r="J155" s="219">
        <v>318.93333333333334</v>
      </c>
      <c r="K155" s="219">
        <v>322.61666666666662</v>
      </c>
      <c r="L155" s="219">
        <v>325.48333333333335</v>
      </c>
      <c r="M155" s="220">
        <v>319.75</v>
      </c>
      <c r="N155" s="220">
        <v>313.2</v>
      </c>
      <c r="O155" s="220">
        <v>39465000</v>
      </c>
      <c r="P155" s="221">
        <v>-0.20781645188486089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481.45</v>
      </c>
      <c r="F156" s="217">
        <v>482.75</v>
      </c>
      <c r="G156" s="219">
        <v>478.8</v>
      </c>
      <c r="H156" s="219">
        <v>476.15000000000003</v>
      </c>
      <c r="I156" s="219">
        <v>472.20000000000005</v>
      </c>
      <c r="J156" s="219">
        <v>485.4</v>
      </c>
      <c r="K156" s="219">
        <v>489.35</v>
      </c>
      <c r="L156" s="219">
        <v>491.99999999999994</v>
      </c>
      <c r="M156" s="220">
        <v>486.7</v>
      </c>
      <c r="N156" s="220">
        <v>480.1</v>
      </c>
      <c r="O156" s="220">
        <v>65696750</v>
      </c>
      <c r="P156" s="221">
        <v>-3.4037170823979855E-2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3181.6</v>
      </c>
      <c r="F157" s="217">
        <v>3176.5333333333333</v>
      </c>
      <c r="G157" s="219">
        <v>3147.1666666666665</v>
      </c>
      <c r="H157" s="219">
        <v>3112.7333333333331</v>
      </c>
      <c r="I157" s="219">
        <v>3083.3666666666663</v>
      </c>
      <c r="J157" s="219">
        <v>3210.9666666666667</v>
      </c>
      <c r="K157" s="219">
        <v>3240.3333333333335</v>
      </c>
      <c r="L157" s="219">
        <v>3274.7666666666669</v>
      </c>
      <c r="M157" s="220">
        <v>3205.9</v>
      </c>
      <c r="N157" s="220">
        <v>3142.1</v>
      </c>
      <c r="O157" s="220">
        <v>2261000</v>
      </c>
      <c r="P157" s="221">
        <v>1.5723270440251572E-2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3780</v>
      </c>
      <c r="F158" s="217">
        <v>3779</v>
      </c>
      <c r="G158" s="219">
        <v>3757.8</v>
      </c>
      <c r="H158" s="219">
        <v>3735.6000000000004</v>
      </c>
      <c r="I158" s="219">
        <v>3714.4000000000005</v>
      </c>
      <c r="J158" s="219">
        <v>3801.2</v>
      </c>
      <c r="K158" s="219">
        <v>3822.3999999999996</v>
      </c>
      <c r="L158" s="219">
        <v>3844.5999999999995</v>
      </c>
      <c r="M158" s="220">
        <v>3800.2</v>
      </c>
      <c r="N158" s="220">
        <v>3756.8</v>
      </c>
      <c r="O158" s="220">
        <v>1686250</v>
      </c>
      <c r="P158" s="221">
        <v>-3.5877644368210407E-2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124.7</v>
      </c>
      <c r="F159" s="217">
        <v>124.63333333333333</v>
      </c>
      <c r="G159" s="219">
        <v>122.81666666666665</v>
      </c>
      <c r="H159" s="219">
        <v>120.93333333333332</v>
      </c>
      <c r="I159" s="219">
        <v>119.11666666666665</v>
      </c>
      <c r="J159" s="219">
        <v>126.51666666666665</v>
      </c>
      <c r="K159" s="219">
        <v>128.33333333333331</v>
      </c>
      <c r="L159" s="219">
        <v>130.21666666666664</v>
      </c>
      <c r="M159" s="220">
        <v>126.45</v>
      </c>
      <c r="N159" s="220">
        <v>122.75</v>
      </c>
      <c r="O159" s="220">
        <v>322904000</v>
      </c>
      <c r="P159" s="221">
        <v>-4.8401546586193889E-2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7190.7</v>
      </c>
      <c r="F160" s="217">
        <v>7231.083333333333</v>
      </c>
      <c r="G160" s="219">
        <v>7132.1666666666661</v>
      </c>
      <c r="H160" s="219">
        <v>7073.6333333333332</v>
      </c>
      <c r="I160" s="219">
        <v>6974.7166666666662</v>
      </c>
      <c r="J160" s="219">
        <v>7289.6166666666659</v>
      </c>
      <c r="K160" s="219">
        <v>7388.5333333333319</v>
      </c>
      <c r="L160" s="219">
        <v>7447.0666666666657</v>
      </c>
      <c r="M160" s="220">
        <v>7330</v>
      </c>
      <c r="N160" s="220">
        <v>7172.55</v>
      </c>
      <c r="O160" s="220">
        <v>1722275</v>
      </c>
      <c r="P160" s="221">
        <v>4.534849810440362E-3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326.8</v>
      </c>
      <c r="F161" s="217">
        <v>327.25000000000006</v>
      </c>
      <c r="G161" s="219">
        <v>324.65000000000009</v>
      </c>
      <c r="H161" s="219">
        <v>322.50000000000006</v>
      </c>
      <c r="I161" s="219">
        <v>319.90000000000009</v>
      </c>
      <c r="J161" s="219">
        <v>329.40000000000009</v>
      </c>
      <c r="K161" s="219">
        <v>332.00000000000011</v>
      </c>
      <c r="L161" s="219">
        <v>334.15000000000009</v>
      </c>
      <c r="M161" s="220">
        <v>329.85</v>
      </c>
      <c r="N161" s="220">
        <v>325.10000000000002</v>
      </c>
      <c r="O161" s="220">
        <v>63414000</v>
      </c>
      <c r="P161" s="221">
        <v>-1.3717805151175811E-2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1454.25</v>
      </c>
      <c r="F162" s="217">
        <v>1450.8333333333333</v>
      </c>
      <c r="G162" s="219">
        <v>1435.1166666666666</v>
      </c>
      <c r="H162" s="219">
        <v>1415.9833333333333</v>
      </c>
      <c r="I162" s="219">
        <v>1400.2666666666667</v>
      </c>
      <c r="J162" s="219">
        <v>1469.9666666666665</v>
      </c>
      <c r="K162" s="219">
        <v>1485.6833333333332</v>
      </c>
      <c r="L162" s="219">
        <v>1504.8166666666664</v>
      </c>
      <c r="M162" s="220">
        <v>1466.55</v>
      </c>
      <c r="N162" s="220">
        <v>1431.7</v>
      </c>
      <c r="O162" s="220">
        <v>4762307</v>
      </c>
      <c r="P162" s="221">
        <v>-7.7135420774509036E-2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867.1</v>
      </c>
      <c r="F163" s="217">
        <v>869.11666666666679</v>
      </c>
      <c r="G163" s="219">
        <v>845.03333333333353</v>
      </c>
      <c r="H163" s="219">
        <v>822.9666666666667</v>
      </c>
      <c r="I163" s="219">
        <v>798.88333333333344</v>
      </c>
      <c r="J163" s="219">
        <v>891.18333333333362</v>
      </c>
      <c r="K163" s="219">
        <v>915.26666666666688</v>
      </c>
      <c r="L163" s="219">
        <v>937.33333333333371</v>
      </c>
      <c r="M163" s="220">
        <v>893.2</v>
      </c>
      <c r="N163" s="220">
        <v>847.05</v>
      </c>
      <c r="O163" s="220">
        <v>10528100</v>
      </c>
      <c r="P163" s="221">
        <v>3.6398627729897083E-2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257.8</v>
      </c>
      <c r="F164" s="217">
        <v>257.76666666666665</v>
      </c>
      <c r="G164" s="219">
        <v>254.5333333333333</v>
      </c>
      <c r="H164" s="219">
        <v>251.26666666666665</v>
      </c>
      <c r="I164" s="219">
        <v>248.0333333333333</v>
      </c>
      <c r="J164" s="219">
        <v>261.0333333333333</v>
      </c>
      <c r="K164" s="219">
        <v>264.26666666666665</v>
      </c>
      <c r="L164" s="219">
        <v>267.5333333333333</v>
      </c>
      <c r="M164" s="220">
        <v>261</v>
      </c>
      <c r="N164" s="220">
        <v>254.5</v>
      </c>
      <c r="O164" s="220">
        <v>78305000</v>
      </c>
      <c r="P164" s="221">
        <v>-1.0519665139788343E-2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515.35</v>
      </c>
      <c r="F165" s="217">
        <v>515.63333333333333</v>
      </c>
      <c r="G165" s="219">
        <v>509.81666666666661</v>
      </c>
      <c r="H165" s="219">
        <v>504.2833333333333</v>
      </c>
      <c r="I165" s="219">
        <v>498.46666666666658</v>
      </c>
      <c r="J165" s="219">
        <v>521.16666666666663</v>
      </c>
      <c r="K165" s="219">
        <v>526.98333333333346</v>
      </c>
      <c r="L165" s="219">
        <v>532.51666666666665</v>
      </c>
      <c r="M165" s="220">
        <v>521.45000000000005</v>
      </c>
      <c r="N165" s="220">
        <v>510.1</v>
      </c>
      <c r="O165" s="220">
        <v>56996000</v>
      </c>
      <c r="P165" s="221">
        <v>1.1033455138893816E-2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3028.8</v>
      </c>
      <c r="F166" s="217">
        <v>2986.9333333333329</v>
      </c>
      <c r="G166" s="219">
        <v>2935.8666666666659</v>
      </c>
      <c r="H166" s="219">
        <v>2842.9333333333329</v>
      </c>
      <c r="I166" s="219">
        <v>2791.8666666666659</v>
      </c>
      <c r="J166" s="219">
        <v>3079.8666666666659</v>
      </c>
      <c r="K166" s="219">
        <v>3130.9333333333325</v>
      </c>
      <c r="L166" s="219">
        <v>3223.8666666666659</v>
      </c>
      <c r="M166" s="220">
        <v>3038</v>
      </c>
      <c r="N166" s="220">
        <v>2894</v>
      </c>
      <c r="O166" s="220">
        <v>43219500</v>
      </c>
      <c r="P166" s="221">
        <v>-2.1142391230493964E-2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144</v>
      </c>
      <c r="F167" s="217">
        <v>144.66666666666666</v>
      </c>
      <c r="G167" s="219">
        <v>141.98333333333332</v>
      </c>
      <c r="H167" s="219">
        <v>139.96666666666667</v>
      </c>
      <c r="I167" s="219">
        <v>137.28333333333333</v>
      </c>
      <c r="J167" s="219">
        <v>146.68333333333331</v>
      </c>
      <c r="K167" s="219">
        <v>149.36666666666665</v>
      </c>
      <c r="L167" s="219">
        <v>151.3833333333333</v>
      </c>
      <c r="M167" s="220">
        <v>147.35</v>
      </c>
      <c r="N167" s="220">
        <v>142.65</v>
      </c>
      <c r="O167" s="220">
        <v>159404000</v>
      </c>
      <c r="P167" s="221">
        <v>-4.7720321162301661E-2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730.15</v>
      </c>
      <c r="F168" s="217">
        <v>728.88333333333333</v>
      </c>
      <c r="G168" s="219">
        <v>725.76666666666665</v>
      </c>
      <c r="H168" s="219">
        <v>721.38333333333333</v>
      </c>
      <c r="I168" s="219">
        <v>718.26666666666665</v>
      </c>
      <c r="J168" s="219">
        <v>733.26666666666665</v>
      </c>
      <c r="K168" s="219">
        <v>736.38333333333321</v>
      </c>
      <c r="L168" s="219">
        <v>740.76666666666665</v>
      </c>
      <c r="M168" s="220">
        <v>732</v>
      </c>
      <c r="N168" s="220">
        <v>724.5</v>
      </c>
      <c r="O168" s="220">
        <v>21539200</v>
      </c>
      <c r="P168" s="221">
        <v>1.8074567042274826E-2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1452</v>
      </c>
      <c r="F169" s="217">
        <v>1458.5833333333333</v>
      </c>
      <c r="G169" s="219">
        <v>1442.3666666666666</v>
      </c>
      <c r="H169" s="219">
        <v>1432.7333333333333</v>
      </c>
      <c r="I169" s="219">
        <v>1416.5166666666667</v>
      </c>
      <c r="J169" s="219">
        <v>1468.2166666666665</v>
      </c>
      <c r="K169" s="219">
        <v>1484.4333333333332</v>
      </c>
      <c r="L169" s="219">
        <v>1494.0666666666664</v>
      </c>
      <c r="M169" s="220">
        <v>1474.8</v>
      </c>
      <c r="N169" s="220">
        <v>1448.95</v>
      </c>
      <c r="O169" s="220">
        <v>9292125</v>
      </c>
      <c r="P169" s="221">
        <v>-7.6094357002683324E-3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845.45</v>
      </c>
      <c r="F170" s="217">
        <v>843.5</v>
      </c>
      <c r="G170" s="219">
        <v>837.5</v>
      </c>
      <c r="H170" s="219">
        <v>829.55</v>
      </c>
      <c r="I170" s="219">
        <v>823.55</v>
      </c>
      <c r="J170" s="219">
        <v>851.45</v>
      </c>
      <c r="K170" s="219">
        <v>857.45</v>
      </c>
      <c r="L170" s="219">
        <v>865.40000000000009</v>
      </c>
      <c r="M170" s="220">
        <v>849.5</v>
      </c>
      <c r="N170" s="220">
        <v>835.55</v>
      </c>
      <c r="O170" s="220">
        <v>87986250</v>
      </c>
      <c r="P170" s="221">
        <v>2.3574987130604731E-2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27533.599999999999</v>
      </c>
      <c r="F171" s="217">
        <v>27634.75</v>
      </c>
      <c r="G171" s="219">
        <v>27029.5</v>
      </c>
      <c r="H171" s="219">
        <v>26525.4</v>
      </c>
      <c r="I171" s="219">
        <v>25920.15</v>
      </c>
      <c r="J171" s="219">
        <v>28138.85</v>
      </c>
      <c r="K171" s="219">
        <v>28744.1</v>
      </c>
      <c r="L171" s="219">
        <v>29248.199999999997</v>
      </c>
      <c r="M171" s="220">
        <v>28240</v>
      </c>
      <c r="N171" s="220">
        <v>27130.65</v>
      </c>
      <c r="O171" s="220">
        <v>285525</v>
      </c>
      <c r="P171" s="221">
        <v>5.8970792767732962E-2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7597.65</v>
      </c>
      <c r="F172" s="217">
        <v>7577.0166666666664</v>
      </c>
      <c r="G172" s="219">
        <v>7499.0333333333328</v>
      </c>
      <c r="H172" s="219">
        <v>7400.4166666666661</v>
      </c>
      <c r="I172" s="219">
        <v>7322.4333333333325</v>
      </c>
      <c r="J172" s="219">
        <v>7675.6333333333332</v>
      </c>
      <c r="K172" s="219">
        <v>7753.6166666666668</v>
      </c>
      <c r="L172" s="219">
        <v>7852.2333333333336</v>
      </c>
      <c r="M172" s="220">
        <v>7655</v>
      </c>
      <c r="N172" s="220">
        <v>7478.4</v>
      </c>
      <c r="O172" s="220">
        <v>1783950</v>
      </c>
      <c r="P172" s="221">
        <v>-3.04092613729007E-2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2403.1</v>
      </c>
      <c r="F173" s="217">
        <v>2402.2333333333336</v>
      </c>
      <c r="G173" s="219">
        <v>2384.4666666666672</v>
      </c>
      <c r="H173" s="219">
        <v>2365.8333333333335</v>
      </c>
      <c r="I173" s="219">
        <v>2348.0666666666671</v>
      </c>
      <c r="J173" s="219">
        <v>2420.8666666666672</v>
      </c>
      <c r="K173" s="219">
        <v>2438.6333333333337</v>
      </c>
      <c r="L173" s="219">
        <v>2457.2666666666673</v>
      </c>
      <c r="M173" s="220">
        <v>2420</v>
      </c>
      <c r="N173" s="220">
        <v>2383.6</v>
      </c>
      <c r="O173" s="220">
        <v>4039125</v>
      </c>
      <c r="P173" s="221">
        <v>-1.3283253939171858E-2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2989.95</v>
      </c>
      <c r="F174" s="217">
        <v>3003.0666666666671</v>
      </c>
      <c r="G174" s="219">
        <v>2950.983333333334</v>
      </c>
      <c r="H174" s="219">
        <v>2912.0166666666669</v>
      </c>
      <c r="I174" s="219">
        <v>2859.9333333333338</v>
      </c>
      <c r="J174" s="219">
        <v>3042.0333333333342</v>
      </c>
      <c r="K174" s="219">
        <v>3094.1166666666672</v>
      </c>
      <c r="L174" s="219">
        <v>3133.0833333333344</v>
      </c>
      <c r="M174" s="220">
        <v>3055.15</v>
      </c>
      <c r="N174" s="220">
        <v>2964.1</v>
      </c>
      <c r="O174" s="220">
        <v>4715700</v>
      </c>
      <c r="P174" s="221">
        <v>-6.3955219436670041E-2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1522.45</v>
      </c>
      <c r="F175" s="217">
        <v>1515</v>
      </c>
      <c r="G175" s="219">
        <v>1503.45</v>
      </c>
      <c r="H175" s="219">
        <v>1484.45</v>
      </c>
      <c r="I175" s="219">
        <v>1472.9</v>
      </c>
      <c r="J175" s="219">
        <v>1534</v>
      </c>
      <c r="K175" s="219">
        <v>1545.5500000000002</v>
      </c>
      <c r="L175" s="219">
        <v>1564.55</v>
      </c>
      <c r="M175" s="220">
        <v>1526.55</v>
      </c>
      <c r="N175" s="220">
        <v>1496</v>
      </c>
      <c r="O175" s="220">
        <v>19443900</v>
      </c>
      <c r="P175" s="221">
        <v>3.1049906274939219E-2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763.95</v>
      </c>
      <c r="F176" s="217">
        <v>764.56666666666661</v>
      </c>
      <c r="G176" s="219">
        <v>752.43333333333317</v>
      </c>
      <c r="H176" s="219">
        <v>740.91666666666652</v>
      </c>
      <c r="I176" s="219">
        <v>728.78333333333308</v>
      </c>
      <c r="J176" s="219">
        <v>776.08333333333326</v>
      </c>
      <c r="K176" s="219">
        <v>788.2166666666667</v>
      </c>
      <c r="L176" s="219">
        <v>799.73333333333335</v>
      </c>
      <c r="M176" s="220">
        <v>776.7</v>
      </c>
      <c r="N176" s="220">
        <v>753.05</v>
      </c>
      <c r="O176" s="220">
        <v>7087500</v>
      </c>
      <c r="P176" s="221">
        <v>-5.0632911392405063E-2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711.35</v>
      </c>
      <c r="F177" s="217">
        <v>707.88333333333321</v>
      </c>
      <c r="G177" s="219">
        <v>701.76666666666642</v>
      </c>
      <c r="H177" s="219">
        <v>692.18333333333317</v>
      </c>
      <c r="I177" s="219">
        <v>686.06666666666638</v>
      </c>
      <c r="J177" s="219">
        <v>717.46666666666647</v>
      </c>
      <c r="K177" s="219">
        <v>723.58333333333326</v>
      </c>
      <c r="L177" s="219">
        <v>733.16666666666652</v>
      </c>
      <c r="M177" s="220">
        <v>714</v>
      </c>
      <c r="N177" s="220">
        <v>698.3</v>
      </c>
      <c r="O177" s="220">
        <v>5063000</v>
      </c>
      <c r="P177" s="221">
        <v>-4.4175948650179347E-2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1094.7</v>
      </c>
      <c r="F178" s="217">
        <v>1099.1833333333332</v>
      </c>
      <c r="G178" s="219">
        <v>1085.8666666666663</v>
      </c>
      <c r="H178" s="219">
        <v>1077.0333333333331</v>
      </c>
      <c r="I178" s="219">
        <v>1063.7166666666662</v>
      </c>
      <c r="J178" s="219">
        <v>1108.0166666666664</v>
      </c>
      <c r="K178" s="219">
        <v>1121.3333333333335</v>
      </c>
      <c r="L178" s="219">
        <v>1130.1666666666665</v>
      </c>
      <c r="M178" s="220">
        <v>1112.5</v>
      </c>
      <c r="N178" s="220">
        <v>1090.3499999999999</v>
      </c>
      <c r="O178" s="220">
        <v>10366400</v>
      </c>
      <c r="P178" s="221">
        <v>-5.4384908689544452E-2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1842.75</v>
      </c>
      <c r="F179" s="217">
        <v>1843.1000000000001</v>
      </c>
      <c r="G179" s="219">
        <v>1823.2000000000003</v>
      </c>
      <c r="H179" s="219">
        <v>1803.65</v>
      </c>
      <c r="I179" s="219">
        <v>1783.7500000000002</v>
      </c>
      <c r="J179" s="219">
        <v>1862.6500000000003</v>
      </c>
      <c r="K179" s="219">
        <v>1882.5500000000004</v>
      </c>
      <c r="L179" s="219">
        <v>1902.1000000000004</v>
      </c>
      <c r="M179" s="220">
        <v>1863</v>
      </c>
      <c r="N179" s="220">
        <v>1823.55</v>
      </c>
      <c r="O179" s="220">
        <v>7130500</v>
      </c>
      <c r="P179" s="221">
        <v>7.7020915771622385E-3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1087</v>
      </c>
      <c r="F180" s="217">
        <v>1088.7333333333333</v>
      </c>
      <c r="G180" s="219">
        <v>1081.4666666666667</v>
      </c>
      <c r="H180" s="219">
        <v>1075.9333333333334</v>
      </c>
      <c r="I180" s="219">
        <v>1068.6666666666667</v>
      </c>
      <c r="J180" s="219">
        <v>1094.2666666666667</v>
      </c>
      <c r="K180" s="219">
        <v>1101.5333333333335</v>
      </c>
      <c r="L180" s="219">
        <v>1107.0666666666666</v>
      </c>
      <c r="M180" s="220">
        <v>1096</v>
      </c>
      <c r="N180" s="220">
        <v>1083.2</v>
      </c>
      <c r="O180" s="220">
        <v>12260250</v>
      </c>
      <c r="P180" s="221">
        <v>1.892366954635551E-2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952.6</v>
      </c>
      <c r="F181" s="217">
        <v>955.13333333333333</v>
      </c>
      <c r="G181" s="219">
        <v>947.7166666666667</v>
      </c>
      <c r="H181" s="219">
        <v>942.83333333333337</v>
      </c>
      <c r="I181" s="219">
        <v>935.41666666666674</v>
      </c>
      <c r="J181" s="219">
        <v>960.01666666666665</v>
      </c>
      <c r="K181" s="219">
        <v>967.43333333333339</v>
      </c>
      <c r="L181" s="219">
        <v>972.31666666666661</v>
      </c>
      <c r="M181" s="220">
        <v>962.55</v>
      </c>
      <c r="N181" s="220">
        <v>950.25</v>
      </c>
      <c r="O181" s="220">
        <v>80984225</v>
      </c>
      <c r="P181" s="221">
        <v>-3.3533088845157356E-2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432.65</v>
      </c>
      <c r="F182" s="217">
        <v>432.59999999999997</v>
      </c>
      <c r="G182" s="219">
        <v>428.79999999999995</v>
      </c>
      <c r="H182" s="219">
        <v>424.95</v>
      </c>
      <c r="I182" s="219">
        <v>421.15</v>
      </c>
      <c r="J182" s="219">
        <v>436.44999999999993</v>
      </c>
      <c r="K182" s="219">
        <v>440.25</v>
      </c>
      <c r="L182" s="219">
        <v>444.09999999999991</v>
      </c>
      <c r="M182" s="220">
        <v>436.4</v>
      </c>
      <c r="N182" s="220">
        <v>428.75</v>
      </c>
      <c r="O182" s="220">
        <v>96700500</v>
      </c>
      <c r="P182" s="221">
        <v>-3.6859308714096949E-3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172.7</v>
      </c>
      <c r="F183" s="217">
        <v>173.64999999999998</v>
      </c>
      <c r="G183" s="219">
        <v>171.19999999999996</v>
      </c>
      <c r="H183" s="219">
        <v>169.7</v>
      </c>
      <c r="I183" s="219">
        <v>167.24999999999997</v>
      </c>
      <c r="J183" s="219">
        <v>175.14999999999995</v>
      </c>
      <c r="K183" s="219">
        <v>177.6</v>
      </c>
      <c r="L183" s="219">
        <v>179.09999999999994</v>
      </c>
      <c r="M183" s="220">
        <v>176.1</v>
      </c>
      <c r="N183" s="220">
        <v>172.15</v>
      </c>
      <c r="O183" s="220">
        <v>213378000</v>
      </c>
      <c r="P183" s="221">
        <v>4.3183651519225597E-2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3853.9</v>
      </c>
      <c r="F184" s="217">
        <v>3847.9666666666667</v>
      </c>
      <c r="G184" s="219">
        <v>3828.1833333333334</v>
      </c>
      <c r="H184" s="219">
        <v>3802.4666666666667</v>
      </c>
      <c r="I184" s="219">
        <v>3782.6833333333334</v>
      </c>
      <c r="J184" s="219">
        <v>3873.6833333333334</v>
      </c>
      <c r="K184" s="219">
        <v>3893.4666666666672</v>
      </c>
      <c r="L184" s="219">
        <v>3919.1833333333334</v>
      </c>
      <c r="M184" s="220">
        <v>3867.75</v>
      </c>
      <c r="N184" s="220">
        <v>3822.25</v>
      </c>
      <c r="O184" s="220">
        <v>18674075</v>
      </c>
      <c r="P184" s="221">
        <v>-3.2188140543089841E-2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1413.35</v>
      </c>
      <c r="F185" s="217">
        <v>1420.1833333333334</v>
      </c>
      <c r="G185" s="219">
        <v>1403.1666666666667</v>
      </c>
      <c r="H185" s="219">
        <v>1392.9833333333333</v>
      </c>
      <c r="I185" s="219">
        <v>1375.9666666666667</v>
      </c>
      <c r="J185" s="219">
        <v>1430.3666666666668</v>
      </c>
      <c r="K185" s="219">
        <v>1447.3833333333332</v>
      </c>
      <c r="L185" s="219">
        <v>1457.5666666666668</v>
      </c>
      <c r="M185" s="220">
        <v>1437.2</v>
      </c>
      <c r="N185" s="220">
        <v>1410</v>
      </c>
      <c r="O185" s="220">
        <v>16377600</v>
      </c>
      <c r="P185" s="221">
        <v>-9.1836364296344689E-3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3364.6</v>
      </c>
      <c r="F186" s="217">
        <v>3373.0833333333335</v>
      </c>
      <c r="G186" s="219">
        <v>3351.5666666666671</v>
      </c>
      <c r="H186" s="219">
        <v>3338.5333333333338</v>
      </c>
      <c r="I186" s="219">
        <v>3317.0166666666673</v>
      </c>
      <c r="J186" s="219">
        <v>3386.1166666666668</v>
      </c>
      <c r="K186" s="219">
        <v>3407.6333333333332</v>
      </c>
      <c r="L186" s="219">
        <v>3420.6666666666665</v>
      </c>
      <c r="M186" s="220">
        <v>3394.6</v>
      </c>
      <c r="N186" s="220">
        <v>3360.05</v>
      </c>
      <c r="O186" s="220">
        <v>8844850</v>
      </c>
      <c r="P186" s="221">
        <v>1.1953148463309641E-2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2795.05</v>
      </c>
      <c r="F187" s="217">
        <v>2806.5166666666664</v>
      </c>
      <c r="G187" s="219">
        <v>2776.5333333333328</v>
      </c>
      <c r="H187" s="219">
        <v>2758.0166666666664</v>
      </c>
      <c r="I187" s="219">
        <v>2728.0333333333328</v>
      </c>
      <c r="J187" s="219">
        <v>2825.0333333333328</v>
      </c>
      <c r="K187" s="219">
        <v>2855.0166666666664</v>
      </c>
      <c r="L187" s="219">
        <v>2873.5333333333328</v>
      </c>
      <c r="M187" s="220">
        <v>2836.5</v>
      </c>
      <c r="N187" s="220">
        <v>2788</v>
      </c>
      <c r="O187" s="220">
        <v>1360250</v>
      </c>
      <c r="P187" s="221">
        <v>-2.0169277867819198E-2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5359.2</v>
      </c>
      <c r="F188" s="217">
        <v>5342.1166666666668</v>
      </c>
      <c r="G188" s="219">
        <v>5294.9333333333334</v>
      </c>
      <c r="H188" s="219">
        <v>5230.666666666667</v>
      </c>
      <c r="I188" s="219">
        <v>5183.4833333333336</v>
      </c>
      <c r="J188" s="219">
        <v>5406.3833333333332</v>
      </c>
      <c r="K188" s="219">
        <v>5453.5666666666675</v>
      </c>
      <c r="L188" s="219">
        <v>5517.833333333333</v>
      </c>
      <c r="M188" s="220">
        <v>5389.3</v>
      </c>
      <c r="N188" s="220">
        <v>5277.85</v>
      </c>
      <c r="O188" s="220">
        <v>3114000</v>
      </c>
      <c r="P188" s="221">
        <v>-1.7045454545454544E-2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2380.75</v>
      </c>
      <c r="F189" s="217">
        <v>2382.35</v>
      </c>
      <c r="G189" s="219">
        <v>2354.6999999999998</v>
      </c>
      <c r="H189" s="219">
        <v>2328.65</v>
      </c>
      <c r="I189" s="219">
        <v>2301</v>
      </c>
      <c r="J189" s="219">
        <v>2408.3999999999996</v>
      </c>
      <c r="K189" s="219">
        <v>2436.0500000000002</v>
      </c>
      <c r="L189" s="219">
        <v>2462.0999999999995</v>
      </c>
      <c r="M189" s="220">
        <v>2410</v>
      </c>
      <c r="N189" s="220">
        <v>2356.3000000000002</v>
      </c>
      <c r="O189" s="220">
        <v>6800850</v>
      </c>
      <c r="P189" s="221">
        <v>-3.0437602914026245E-2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1965.6</v>
      </c>
      <c r="F190" s="217">
        <v>1979.8833333333332</v>
      </c>
      <c r="G190" s="219">
        <v>1945.2666666666664</v>
      </c>
      <c r="H190" s="219">
        <v>1924.9333333333332</v>
      </c>
      <c r="I190" s="219">
        <v>1890.3166666666664</v>
      </c>
      <c r="J190" s="219">
        <v>2000.2166666666665</v>
      </c>
      <c r="K190" s="219">
        <v>2034.8333333333333</v>
      </c>
      <c r="L190" s="219">
        <v>2055.1666666666665</v>
      </c>
      <c r="M190" s="220">
        <v>2014.5</v>
      </c>
      <c r="N190" s="220">
        <v>1959.55</v>
      </c>
      <c r="O190" s="220">
        <v>2613600</v>
      </c>
      <c r="P190" s="221">
        <v>1.5328019619865114E-3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11112.6</v>
      </c>
      <c r="F191" s="217">
        <v>11073.016666666668</v>
      </c>
      <c r="G191" s="219">
        <v>10908.533333333336</v>
      </c>
      <c r="H191" s="219">
        <v>10704.466666666669</v>
      </c>
      <c r="I191" s="219">
        <v>10539.983333333337</v>
      </c>
      <c r="J191" s="219">
        <v>11277.083333333336</v>
      </c>
      <c r="K191" s="219">
        <v>11441.566666666669</v>
      </c>
      <c r="L191" s="219">
        <v>11645.633333333335</v>
      </c>
      <c r="M191" s="220">
        <v>11237.5</v>
      </c>
      <c r="N191" s="220">
        <v>10868.95</v>
      </c>
      <c r="O191" s="220">
        <v>2158000</v>
      </c>
      <c r="P191" s="221">
        <v>7.1712355979340489E-2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570.54999999999995</v>
      </c>
      <c r="F192" s="217">
        <v>570.5</v>
      </c>
      <c r="G192" s="219">
        <v>564.75</v>
      </c>
      <c r="H192" s="219">
        <v>558.95000000000005</v>
      </c>
      <c r="I192" s="219">
        <v>553.20000000000005</v>
      </c>
      <c r="J192" s="219">
        <v>576.29999999999995</v>
      </c>
      <c r="K192" s="219">
        <v>582.04999999999995</v>
      </c>
      <c r="L192" s="219">
        <v>587.84999999999991</v>
      </c>
      <c r="M192" s="220">
        <v>576.25</v>
      </c>
      <c r="N192" s="220">
        <v>564.70000000000005</v>
      </c>
      <c r="O192" s="220">
        <v>37402300</v>
      </c>
      <c r="P192" s="221">
        <v>-3.9942605445808861E-2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443.1</v>
      </c>
      <c r="F193" s="217">
        <v>438.85000000000008</v>
      </c>
      <c r="G193" s="219">
        <v>431.35000000000014</v>
      </c>
      <c r="H193" s="219">
        <v>419.60000000000008</v>
      </c>
      <c r="I193" s="219">
        <v>412.10000000000014</v>
      </c>
      <c r="J193" s="219">
        <v>450.60000000000014</v>
      </c>
      <c r="K193" s="219">
        <v>458.1</v>
      </c>
      <c r="L193" s="219">
        <v>469.85000000000014</v>
      </c>
      <c r="M193" s="220">
        <v>446.35</v>
      </c>
      <c r="N193" s="220">
        <v>427.1</v>
      </c>
      <c r="O193" s="220">
        <v>130879200</v>
      </c>
      <c r="P193" s="221">
        <v>0.60854816824966074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1497.45</v>
      </c>
      <c r="F194" s="217">
        <v>1502.2166666666669</v>
      </c>
      <c r="G194" s="219">
        <v>1487.0333333333338</v>
      </c>
      <c r="H194" s="219">
        <v>1476.6166666666668</v>
      </c>
      <c r="I194" s="219">
        <v>1461.4333333333336</v>
      </c>
      <c r="J194" s="219">
        <v>1512.6333333333339</v>
      </c>
      <c r="K194" s="219">
        <v>1527.8166666666668</v>
      </c>
      <c r="L194" s="219">
        <v>1538.233333333334</v>
      </c>
      <c r="M194" s="220">
        <v>1517.4</v>
      </c>
      <c r="N194" s="220">
        <v>1491.8</v>
      </c>
      <c r="O194" s="220">
        <v>9657600</v>
      </c>
      <c r="P194" s="221">
        <v>7.9529087607239021E-3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495.4</v>
      </c>
      <c r="F195" s="217">
        <v>496.56666666666666</v>
      </c>
      <c r="G195" s="219">
        <v>493.0333333333333</v>
      </c>
      <c r="H195" s="219">
        <v>490.66666666666663</v>
      </c>
      <c r="I195" s="219">
        <v>487.13333333333327</v>
      </c>
      <c r="J195" s="219">
        <v>498.93333333333334</v>
      </c>
      <c r="K195" s="219">
        <v>502.46666666666675</v>
      </c>
      <c r="L195" s="219">
        <v>504.83333333333337</v>
      </c>
      <c r="M195" s="220">
        <v>500.1</v>
      </c>
      <c r="N195" s="220">
        <v>494.2</v>
      </c>
      <c r="O195" s="220">
        <v>66346500</v>
      </c>
      <c r="P195" s="221">
        <v>-3.7535903908085998E-2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155.5</v>
      </c>
      <c r="F196" s="217">
        <v>153.98333333333332</v>
      </c>
      <c r="G196" s="219">
        <v>150.56666666666663</v>
      </c>
      <c r="H196" s="219">
        <v>145.63333333333333</v>
      </c>
      <c r="I196" s="219">
        <v>142.21666666666664</v>
      </c>
      <c r="J196" s="219">
        <v>158.91666666666663</v>
      </c>
      <c r="K196" s="219">
        <v>162.33333333333331</v>
      </c>
      <c r="L196" s="219">
        <v>167.26666666666662</v>
      </c>
      <c r="M196" s="220">
        <v>157.4</v>
      </c>
      <c r="N196" s="220">
        <v>149.05000000000001</v>
      </c>
      <c r="O196" s="220">
        <v>82104000</v>
      </c>
      <c r="P196" s="221">
        <v>-0.20846830171217029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1067.0999999999999</v>
      </c>
      <c r="F197" s="217">
        <v>1072.6499999999999</v>
      </c>
      <c r="G197" s="219">
        <v>1058.7499999999998</v>
      </c>
      <c r="H197" s="219">
        <v>1050.3999999999999</v>
      </c>
      <c r="I197" s="219">
        <v>1036.4999999999998</v>
      </c>
      <c r="J197" s="219">
        <v>1080.9999999999998</v>
      </c>
      <c r="K197" s="219">
        <v>1094.8999999999999</v>
      </c>
      <c r="L197" s="219">
        <v>1103.2499999999998</v>
      </c>
      <c r="M197" s="220">
        <v>1086.55</v>
      </c>
      <c r="N197" s="220">
        <v>1064.3</v>
      </c>
      <c r="O197" s="220">
        <v>11471400</v>
      </c>
      <c r="P197" s="221">
        <v>3.2566429034348671E-2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23868.799999999999</v>
      </c>
      <c r="D10" s="34">
        <v>23809.716666666664</v>
      </c>
      <c r="E10" s="34">
        <v>23729.533333333326</v>
      </c>
      <c r="F10" s="34">
        <v>23590.266666666663</v>
      </c>
      <c r="G10" s="34">
        <v>23510.083333333325</v>
      </c>
      <c r="H10" s="34">
        <v>23948.983333333326</v>
      </c>
      <c r="I10" s="34">
        <v>24029.166666666668</v>
      </c>
      <c r="J10" s="34">
        <v>24168.433333333327</v>
      </c>
      <c r="K10" s="34">
        <v>23889.9</v>
      </c>
      <c r="L10" s="34">
        <v>23670.45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52870.5</v>
      </c>
      <c r="D11" s="34">
        <v>52744.166666666664</v>
      </c>
      <c r="E11" s="34">
        <v>52500.033333333326</v>
      </c>
      <c r="F11" s="34">
        <v>52129.566666666658</v>
      </c>
      <c r="G11" s="34">
        <v>51885.43333333332</v>
      </c>
      <c r="H11" s="34">
        <v>53114.633333333331</v>
      </c>
      <c r="I11" s="34">
        <v>53358.766666666677</v>
      </c>
      <c r="J11" s="34">
        <v>53729.233333333337</v>
      </c>
      <c r="K11" s="34">
        <v>52988.3</v>
      </c>
      <c r="L11" s="34">
        <v>52373.7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6701.55</v>
      </c>
      <c r="D12" s="36">
        <v>6701.416666666667</v>
      </c>
      <c r="E12" s="36">
        <v>6669.9833333333336</v>
      </c>
      <c r="F12" s="36">
        <v>6638.416666666667</v>
      </c>
      <c r="G12" s="36">
        <v>6606.9833333333336</v>
      </c>
      <c r="H12" s="36">
        <v>6732.9833333333336</v>
      </c>
      <c r="I12" s="36">
        <v>6764.4166666666661</v>
      </c>
      <c r="J12" s="36">
        <v>6795.9833333333336</v>
      </c>
      <c r="K12" s="36">
        <v>6732.85</v>
      </c>
      <c r="L12" s="36">
        <v>6669.85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9015.2999999999993</v>
      </c>
      <c r="D13" s="36">
        <v>8976.6833333333325</v>
      </c>
      <c r="E13" s="36">
        <v>8923.9166666666642</v>
      </c>
      <c r="F13" s="36">
        <v>8832.533333333331</v>
      </c>
      <c r="G13" s="36">
        <v>8779.7666666666628</v>
      </c>
      <c r="H13" s="36">
        <v>9068.0666666666657</v>
      </c>
      <c r="I13" s="36">
        <v>9120.8333333333321</v>
      </c>
      <c r="J13" s="36">
        <v>9212.2166666666672</v>
      </c>
      <c r="K13" s="36">
        <v>9029.4500000000007</v>
      </c>
      <c r="L13" s="36">
        <v>8885.2999999999993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35406.550000000003</v>
      </c>
      <c r="D14" s="36">
        <v>35445.5</v>
      </c>
      <c r="E14" s="36">
        <v>35297.050000000003</v>
      </c>
      <c r="F14" s="36">
        <v>35187.550000000003</v>
      </c>
      <c r="G14" s="36">
        <v>35039.100000000006</v>
      </c>
      <c r="H14" s="36">
        <v>35555</v>
      </c>
      <c r="I14" s="36">
        <v>35703.449999999997</v>
      </c>
      <c r="J14" s="36">
        <v>35812.949999999997</v>
      </c>
      <c r="K14" s="36">
        <v>35593.949999999997</v>
      </c>
      <c r="L14" s="36">
        <v>35336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10543.15</v>
      </c>
      <c r="D15" s="36">
        <v>10550.999999999998</v>
      </c>
      <c r="E15" s="36">
        <v>10511.699999999997</v>
      </c>
      <c r="F15" s="36">
        <v>10480.249999999998</v>
      </c>
      <c r="G15" s="36">
        <v>10440.949999999997</v>
      </c>
      <c r="H15" s="36">
        <v>10582.449999999997</v>
      </c>
      <c r="I15" s="36">
        <v>10621.749999999996</v>
      </c>
      <c r="J15" s="36">
        <v>10653.199999999997</v>
      </c>
      <c r="K15" s="36">
        <v>10590.3</v>
      </c>
      <c r="L15" s="36">
        <v>10519.55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15595.45</v>
      </c>
      <c r="D16" s="36">
        <v>15622.416666666666</v>
      </c>
      <c r="E16" s="36">
        <v>15553.183333333332</v>
      </c>
      <c r="F16" s="36">
        <v>15510.916666666666</v>
      </c>
      <c r="G16" s="36">
        <v>15441.683333333332</v>
      </c>
      <c r="H16" s="36">
        <v>15664.683333333332</v>
      </c>
      <c r="I16" s="36">
        <v>15733.916666666666</v>
      </c>
      <c r="J16" s="36">
        <v>15776.183333333332</v>
      </c>
      <c r="K16" s="36">
        <v>15691.65</v>
      </c>
      <c r="L16" s="36">
        <v>15580.15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8390.85</v>
      </c>
      <c r="D17" s="36">
        <v>8353.85</v>
      </c>
      <c r="E17" s="36">
        <v>8272.7000000000007</v>
      </c>
      <c r="F17" s="36">
        <v>8154.5500000000011</v>
      </c>
      <c r="G17" s="36">
        <v>8073.4000000000015</v>
      </c>
      <c r="H17" s="36">
        <v>8472</v>
      </c>
      <c r="I17" s="36">
        <v>8553.1499999999978</v>
      </c>
      <c r="J17" s="36">
        <v>8671.2999999999993</v>
      </c>
      <c r="K17" s="31">
        <v>8435</v>
      </c>
      <c r="L17" s="31">
        <v>8235.7000000000007</v>
      </c>
      <c r="M17" s="31">
        <v>3.3642500000000002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2590.9</v>
      </c>
      <c r="D18" s="36">
        <v>2602.3166666666666</v>
      </c>
      <c r="E18" s="36">
        <v>2550.6333333333332</v>
      </c>
      <c r="F18" s="36">
        <v>2510.3666666666668</v>
      </c>
      <c r="G18" s="36">
        <v>2458.6833333333334</v>
      </c>
      <c r="H18" s="36">
        <v>2642.583333333333</v>
      </c>
      <c r="I18" s="36">
        <v>2694.2666666666664</v>
      </c>
      <c r="J18" s="36">
        <v>2734.5333333333328</v>
      </c>
      <c r="K18" s="31">
        <v>2654</v>
      </c>
      <c r="L18" s="31">
        <v>2562.0500000000002</v>
      </c>
      <c r="M18" s="31">
        <v>10.369400000000001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1594.65</v>
      </c>
      <c r="D19" s="36">
        <v>1606.4833333333333</v>
      </c>
      <c r="E19" s="36">
        <v>1573.1666666666667</v>
      </c>
      <c r="F19" s="36">
        <v>1551.6833333333334</v>
      </c>
      <c r="G19" s="36">
        <v>1518.3666666666668</v>
      </c>
      <c r="H19" s="36">
        <v>1627.9666666666667</v>
      </c>
      <c r="I19" s="36">
        <v>1661.2833333333333</v>
      </c>
      <c r="J19" s="36">
        <v>1682.7666666666667</v>
      </c>
      <c r="K19" s="31">
        <v>1639.8</v>
      </c>
      <c r="L19" s="31">
        <v>1585</v>
      </c>
      <c r="M19" s="31">
        <v>4.48888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692.45</v>
      </c>
      <c r="D20" s="36">
        <v>689.38333333333333</v>
      </c>
      <c r="E20" s="36">
        <v>677.81666666666661</v>
      </c>
      <c r="F20" s="36">
        <v>663.18333333333328</v>
      </c>
      <c r="G20" s="36">
        <v>651.61666666666656</v>
      </c>
      <c r="H20" s="36">
        <v>704.01666666666665</v>
      </c>
      <c r="I20" s="36">
        <v>715.58333333333348</v>
      </c>
      <c r="J20" s="36">
        <v>730.2166666666667</v>
      </c>
      <c r="K20" s="31">
        <v>700.95</v>
      </c>
      <c r="L20" s="31">
        <v>674.75</v>
      </c>
      <c r="M20" s="31">
        <v>67.256209999999996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1005.1</v>
      </c>
      <c r="D21" s="36">
        <v>1008.2833333333333</v>
      </c>
      <c r="E21" s="36">
        <v>993.56666666666661</v>
      </c>
      <c r="F21" s="36">
        <v>982.0333333333333</v>
      </c>
      <c r="G21" s="36">
        <v>967.31666666666661</v>
      </c>
      <c r="H21" s="36">
        <v>1019.8166666666666</v>
      </c>
      <c r="I21" s="36">
        <v>1034.5333333333333</v>
      </c>
      <c r="J21" s="36">
        <v>1046.0666666666666</v>
      </c>
      <c r="K21" s="31">
        <v>1023</v>
      </c>
      <c r="L21" s="31">
        <v>996.75</v>
      </c>
      <c r="M21" s="31">
        <v>34.805210000000002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3170.5</v>
      </c>
      <c r="D22" s="36">
        <v>3174.0333333333333</v>
      </c>
      <c r="E22" s="36">
        <v>3160.3666666666668</v>
      </c>
      <c r="F22" s="36">
        <v>3150.2333333333336</v>
      </c>
      <c r="G22" s="36">
        <v>3136.5666666666671</v>
      </c>
      <c r="H22" s="36">
        <v>3184.1666666666665</v>
      </c>
      <c r="I22" s="36">
        <v>3197.8333333333335</v>
      </c>
      <c r="J22" s="36">
        <v>3207.9666666666662</v>
      </c>
      <c r="K22" s="31">
        <v>3187.7</v>
      </c>
      <c r="L22" s="31">
        <v>3163.9</v>
      </c>
      <c r="M22" s="31">
        <v>21.428889999999999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1774.3</v>
      </c>
      <c r="D23" s="36">
        <v>1783.05</v>
      </c>
      <c r="E23" s="36">
        <v>1756.25</v>
      </c>
      <c r="F23" s="36">
        <v>1738.2</v>
      </c>
      <c r="G23" s="36">
        <v>1711.4</v>
      </c>
      <c r="H23" s="36">
        <v>1801.1</v>
      </c>
      <c r="I23" s="36">
        <v>1827.8999999999996</v>
      </c>
      <c r="J23" s="36">
        <v>1845.9499999999998</v>
      </c>
      <c r="K23" s="31">
        <v>1809.85</v>
      </c>
      <c r="L23" s="31">
        <v>1765</v>
      </c>
      <c r="M23" s="31">
        <v>4.3314399999999997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1467.8</v>
      </c>
      <c r="D24" s="36">
        <v>1464.45</v>
      </c>
      <c r="E24" s="36">
        <v>1454.4</v>
      </c>
      <c r="F24" s="36">
        <v>1441</v>
      </c>
      <c r="G24" s="36">
        <v>1430.95</v>
      </c>
      <c r="H24" s="36">
        <v>1477.8500000000001</v>
      </c>
      <c r="I24" s="36">
        <v>1487.8999999999999</v>
      </c>
      <c r="J24" s="36">
        <v>1501.3000000000002</v>
      </c>
      <c r="K24" s="31">
        <v>1474.5</v>
      </c>
      <c r="L24" s="31">
        <v>1451.05</v>
      </c>
      <c r="M24" s="31">
        <v>32.179490000000001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719.9</v>
      </c>
      <c r="D25" s="36">
        <v>722.93333333333339</v>
      </c>
      <c r="E25" s="36">
        <v>714.96666666666681</v>
      </c>
      <c r="F25" s="36">
        <v>710.03333333333342</v>
      </c>
      <c r="G25" s="36">
        <v>702.06666666666683</v>
      </c>
      <c r="H25" s="36">
        <v>727.86666666666679</v>
      </c>
      <c r="I25" s="36">
        <v>735.83333333333348</v>
      </c>
      <c r="J25" s="36">
        <v>740.76666666666677</v>
      </c>
      <c r="K25" s="31">
        <v>730.9</v>
      </c>
      <c r="L25" s="31">
        <v>718</v>
      </c>
      <c r="M25" s="31">
        <v>62.342480000000002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893.65</v>
      </c>
      <c r="D26" s="36">
        <v>897.7166666666667</v>
      </c>
      <c r="E26" s="36">
        <v>884.93333333333339</v>
      </c>
      <c r="F26" s="36">
        <v>876.2166666666667</v>
      </c>
      <c r="G26" s="36">
        <v>863.43333333333339</v>
      </c>
      <c r="H26" s="36">
        <v>906.43333333333339</v>
      </c>
      <c r="I26" s="36">
        <v>919.2166666666667</v>
      </c>
      <c r="J26" s="36">
        <v>927.93333333333339</v>
      </c>
      <c r="K26" s="31">
        <v>910.5</v>
      </c>
      <c r="L26" s="31">
        <v>889</v>
      </c>
      <c r="M26" s="31">
        <v>12.525080000000001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334.9</v>
      </c>
      <c r="D27" s="36">
        <v>335.73333333333329</v>
      </c>
      <c r="E27" s="36">
        <v>333.56666666666661</v>
      </c>
      <c r="F27" s="36">
        <v>332.23333333333329</v>
      </c>
      <c r="G27" s="36">
        <v>330.06666666666661</v>
      </c>
      <c r="H27" s="36">
        <v>337.06666666666661</v>
      </c>
      <c r="I27" s="36">
        <v>339.23333333333323</v>
      </c>
      <c r="J27" s="36">
        <v>340.56666666666661</v>
      </c>
      <c r="K27" s="31">
        <v>337.9</v>
      </c>
      <c r="L27" s="31">
        <v>334.4</v>
      </c>
      <c r="M27" s="31">
        <v>8.3086699999999993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237.6</v>
      </c>
      <c r="D28" s="36">
        <v>237.1</v>
      </c>
      <c r="E28" s="36">
        <v>234.5</v>
      </c>
      <c r="F28" s="36">
        <v>231.4</v>
      </c>
      <c r="G28" s="36">
        <v>228.8</v>
      </c>
      <c r="H28" s="36">
        <v>240.2</v>
      </c>
      <c r="I28" s="36">
        <v>242.79999999999995</v>
      </c>
      <c r="J28" s="36">
        <v>245.89999999999998</v>
      </c>
      <c r="K28" s="31">
        <v>239.7</v>
      </c>
      <c r="L28" s="31">
        <v>234</v>
      </c>
      <c r="M28" s="31">
        <v>31.764199999999999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320.64999999999998</v>
      </c>
      <c r="D29" s="36">
        <v>320.31666666666666</v>
      </c>
      <c r="E29" s="36">
        <v>318.43333333333334</v>
      </c>
      <c r="F29" s="36">
        <v>316.2166666666667</v>
      </c>
      <c r="G29" s="36">
        <v>314.33333333333337</v>
      </c>
      <c r="H29" s="36">
        <v>322.5333333333333</v>
      </c>
      <c r="I29" s="36">
        <v>324.41666666666663</v>
      </c>
      <c r="J29" s="36">
        <v>326.63333333333327</v>
      </c>
      <c r="K29" s="31">
        <v>322.2</v>
      </c>
      <c r="L29" s="31">
        <v>318.10000000000002</v>
      </c>
      <c r="M29" s="31">
        <v>32.691899999999997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4973.6000000000004</v>
      </c>
      <c r="D30" s="36">
        <v>5011.3</v>
      </c>
      <c r="E30" s="36">
        <v>4913.7000000000007</v>
      </c>
      <c r="F30" s="36">
        <v>4853.8</v>
      </c>
      <c r="G30" s="36">
        <v>4756.2000000000007</v>
      </c>
      <c r="H30" s="36">
        <v>5071.2000000000007</v>
      </c>
      <c r="I30" s="36">
        <v>5168.8000000000011</v>
      </c>
      <c r="J30" s="36">
        <v>5228.7000000000007</v>
      </c>
      <c r="K30" s="31">
        <v>5108.8999999999996</v>
      </c>
      <c r="L30" s="31">
        <v>4951.3999999999996</v>
      </c>
      <c r="M30" s="31">
        <v>3.40917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657.05</v>
      </c>
      <c r="D31" s="36">
        <v>656.99999999999989</v>
      </c>
      <c r="E31" s="36">
        <v>648.0999999999998</v>
      </c>
      <c r="F31" s="36">
        <v>639.14999999999986</v>
      </c>
      <c r="G31" s="36">
        <v>630.24999999999977</v>
      </c>
      <c r="H31" s="36">
        <v>665.94999999999982</v>
      </c>
      <c r="I31" s="36">
        <v>674.84999999999991</v>
      </c>
      <c r="J31" s="36">
        <v>683.79999999999984</v>
      </c>
      <c r="K31" s="31">
        <v>665.9</v>
      </c>
      <c r="L31" s="31">
        <v>648.04999999999995</v>
      </c>
      <c r="M31" s="31">
        <v>42.478650000000002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6136.8</v>
      </c>
      <c r="D32" s="36">
        <v>6182.4833333333336</v>
      </c>
      <c r="E32" s="36">
        <v>6079.3166666666675</v>
      </c>
      <c r="F32" s="36">
        <v>6021.8333333333339</v>
      </c>
      <c r="G32" s="36">
        <v>5918.6666666666679</v>
      </c>
      <c r="H32" s="36">
        <v>6239.9666666666672</v>
      </c>
      <c r="I32" s="36">
        <v>6343.1333333333332</v>
      </c>
      <c r="J32" s="36">
        <v>6400.6166666666668</v>
      </c>
      <c r="K32" s="31">
        <v>6285.65</v>
      </c>
      <c r="L32" s="31">
        <v>6125</v>
      </c>
      <c r="M32" s="31">
        <v>5.3841099999999997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517.75</v>
      </c>
      <c r="D33" s="36">
        <v>520.19999999999993</v>
      </c>
      <c r="E33" s="36">
        <v>512.54999999999984</v>
      </c>
      <c r="F33" s="36">
        <v>507.34999999999991</v>
      </c>
      <c r="G33" s="36">
        <v>499.69999999999982</v>
      </c>
      <c r="H33" s="36">
        <v>525.39999999999986</v>
      </c>
      <c r="I33" s="36">
        <v>533.04999999999995</v>
      </c>
      <c r="J33" s="36">
        <v>538.24999999999989</v>
      </c>
      <c r="K33" s="31">
        <v>527.85</v>
      </c>
      <c r="L33" s="31">
        <v>515</v>
      </c>
      <c r="M33" s="31">
        <v>62.687730000000002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240.19</v>
      </c>
      <c r="D34" s="36">
        <v>241.12333333333333</v>
      </c>
      <c r="E34" s="36">
        <v>238.36666666666667</v>
      </c>
      <c r="F34" s="36">
        <v>236.54333333333335</v>
      </c>
      <c r="G34" s="36">
        <v>233.78666666666669</v>
      </c>
      <c r="H34" s="36">
        <v>242.94666666666666</v>
      </c>
      <c r="I34" s="36">
        <v>245.70333333333332</v>
      </c>
      <c r="J34" s="36">
        <v>247.52666666666664</v>
      </c>
      <c r="K34" s="31">
        <v>243.88</v>
      </c>
      <c r="L34" s="31">
        <v>239.3</v>
      </c>
      <c r="M34" s="31">
        <v>62.664360000000002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2863.35</v>
      </c>
      <c r="D35" s="36">
        <v>2860.4166666666665</v>
      </c>
      <c r="E35" s="36">
        <v>2846.9833333333331</v>
      </c>
      <c r="F35" s="36">
        <v>2830.6166666666668</v>
      </c>
      <c r="G35" s="36">
        <v>2817.1833333333334</v>
      </c>
      <c r="H35" s="36">
        <v>2876.7833333333328</v>
      </c>
      <c r="I35" s="36">
        <v>2890.2166666666662</v>
      </c>
      <c r="J35" s="36">
        <v>2906.5833333333326</v>
      </c>
      <c r="K35" s="31">
        <v>2873.85</v>
      </c>
      <c r="L35" s="31">
        <v>2844.05</v>
      </c>
      <c r="M35" s="31">
        <v>9.6062200000000004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2406</v>
      </c>
      <c r="D36" s="36">
        <v>2416.3333333333335</v>
      </c>
      <c r="E36" s="36">
        <v>2379.666666666667</v>
      </c>
      <c r="F36" s="36">
        <v>2353.3333333333335</v>
      </c>
      <c r="G36" s="36">
        <v>2316.666666666667</v>
      </c>
      <c r="H36" s="36">
        <v>2442.666666666667</v>
      </c>
      <c r="I36" s="36">
        <v>2479.3333333333339</v>
      </c>
      <c r="J36" s="36">
        <v>2505.666666666667</v>
      </c>
      <c r="K36" s="31">
        <v>2453</v>
      </c>
      <c r="L36" s="31">
        <v>2390</v>
      </c>
      <c r="M36" s="31">
        <v>10.08811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1197.95</v>
      </c>
      <c r="D37" s="36">
        <v>1203.9166666666667</v>
      </c>
      <c r="E37" s="36">
        <v>1187.4333333333334</v>
      </c>
      <c r="F37" s="36">
        <v>1176.9166666666667</v>
      </c>
      <c r="G37" s="36">
        <v>1160.4333333333334</v>
      </c>
      <c r="H37" s="36">
        <v>1214.4333333333334</v>
      </c>
      <c r="I37" s="36">
        <v>1230.9166666666665</v>
      </c>
      <c r="J37" s="36">
        <v>1241.4333333333334</v>
      </c>
      <c r="K37" s="31">
        <v>1220.4000000000001</v>
      </c>
      <c r="L37" s="31">
        <v>1193.4000000000001</v>
      </c>
      <c r="M37" s="31">
        <v>19.56972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4801</v>
      </c>
      <c r="D38" s="36">
        <v>4771.6500000000005</v>
      </c>
      <c r="E38" s="36">
        <v>4719.3500000000013</v>
      </c>
      <c r="F38" s="36">
        <v>4637.7000000000007</v>
      </c>
      <c r="G38" s="36">
        <v>4585.4000000000015</v>
      </c>
      <c r="H38" s="36">
        <v>4853.3000000000011</v>
      </c>
      <c r="I38" s="36">
        <v>4905.6000000000004</v>
      </c>
      <c r="J38" s="36">
        <v>4987.2500000000009</v>
      </c>
      <c r="K38" s="31">
        <v>4823.95</v>
      </c>
      <c r="L38" s="31">
        <v>4690</v>
      </c>
      <c r="M38" s="31">
        <v>5.4631299999999996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1285.4000000000001</v>
      </c>
      <c r="D39" s="36">
        <v>1279.1833333333334</v>
      </c>
      <c r="E39" s="36">
        <v>1265.4166666666667</v>
      </c>
      <c r="F39" s="36">
        <v>1245.4333333333334</v>
      </c>
      <c r="G39" s="36">
        <v>1231.6666666666667</v>
      </c>
      <c r="H39" s="36">
        <v>1299.1666666666667</v>
      </c>
      <c r="I39" s="36">
        <v>1312.9333333333332</v>
      </c>
      <c r="J39" s="36">
        <v>1332.9166666666667</v>
      </c>
      <c r="K39" s="31">
        <v>1292.95</v>
      </c>
      <c r="L39" s="31">
        <v>1259.2</v>
      </c>
      <c r="M39" s="31">
        <v>139.56370000000001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9474.65</v>
      </c>
      <c r="D40" s="36">
        <v>9525.4833333333318</v>
      </c>
      <c r="E40" s="36">
        <v>9390.6666666666642</v>
      </c>
      <c r="F40" s="36">
        <v>9306.6833333333325</v>
      </c>
      <c r="G40" s="36">
        <v>9171.866666666665</v>
      </c>
      <c r="H40" s="36">
        <v>9609.4666666666635</v>
      </c>
      <c r="I40" s="36">
        <v>9744.2833333333328</v>
      </c>
      <c r="J40" s="36">
        <v>9828.2666666666628</v>
      </c>
      <c r="K40" s="31">
        <v>9660.2999999999993</v>
      </c>
      <c r="L40" s="31">
        <v>9441.5</v>
      </c>
      <c r="M40" s="31">
        <v>4.3121700000000001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7158.2</v>
      </c>
      <c r="D41" s="36">
        <v>7124.1500000000005</v>
      </c>
      <c r="E41" s="36">
        <v>7069.0500000000011</v>
      </c>
      <c r="F41" s="36">
        <v>6979.9000000000005</v>
      </c>
      <c r="G41" s="36">
        <v>6924.8000000000011</v>
      </c>
      <c r="H41" s="36">
        <v>7213.3000000000011</v>
      </c>
      <c r="I41" s="36">
        <v>7268.4000000000015</v>
      </c>
      <c r="J41" s="36">
        <v>7357.5500000000011</v>
      </c>
      <c r="K41" s="31">
        <v>7179.25</v>
      </c>
      <c r="L41" s="31">
        <v>7035</v>
      </c>
      <c r="M41" s="31">
        <v>9.1255199999999999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1600.25</v>
      </c>
      <c r="D42" s="36">
        <v>1603.5</v>
      </c>
      <c r="E42" s="36">
        <v>1590.5</v>
      </c>
      <c r="F42" s="36">
        <v>1580.75</v>
      </c>
      <c r="G42" s="36">
        <v>1567.75</v>
      </c>
      <c r="H42" s="36">
        <v>1613.25</v>
      </c>
      <c r="I42" s="36">
        <v>1626.25</v>
      </c>
      <c r="J42" s="36">
        <v>1636</v>
      </c>
      <c r="K42" s="31">
        <v>1616.5</v>
      </c>
      <c r="L42" s="31">
        <v>1593.75</v>
      </c>
      <c r="M42" s="31">
        <v>13.104380000000001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8503.6</v>
      </c>
      <c r="D43" s="36">
        <v>8530.8666666666668</v>
      </c>
      <c r="E43" s="36">
        <v>8416.7333333333336</v>
      </c>
      <c r="F43" s="36">
        <v>8329.8666666666668</v>
      </c>
      <c r="G43" s="36">
        <v>8215.7333333333336</v>
      </c>
      <c r="H43" s="36">
        <v>8617.7333333333336</v>
      </c>
      <c r="I43" s="36">
        <v>8731.8666666666686</v>
      </c>
      <c r="J43" s="36">
        <v>8818.7333333333336</v>
      </c>
      <c r="K43" s="31">
        <v>8645</v>
      </c>
      <c r="L43" s="31">
        <v>8444</v>
      </c>
      <c r="M43" s="31">
        <v>1.1296200000000001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3175.5</v>
      </c>
      <c r="D44" s="36">
        <v>3179.5</v>
      </c>
      <c r="E44" s="36">
        <v>3143.95</v>
      </c>
      <c r="F44" s="36">
        <v>3112.3999999999996</v>
      </c>
      <c r="G44" s="36">
        <v>3076.8499999999995</v>
      </c>
      <c r="H44" s="36">
        <v>3211.05</v>
      </c>
      <c r="I44" s="36">
        <v>3246.6000000000004</v>
      </c>
      <c r="J44" s="36">
        <v>3278.1500000000005</v>
      </c>
      <c r="K44" s="31">
        <v>3215.05</v>
      </c>
      <c r="L44" s="31">
        <v>3147.95</v>
      </c>
      <c r="M44" s="31">
        <v>3.6798299999999999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205.57</v>
      </c>
      <c r="D45" s="36">
        <v>205.70666666666668</v>
      </c>
      <c r="E45" s="36">
        <v>202.91333333333336</v>
      </c>
      <c r="F45" s="36">
        <v>200.25666666666669</v>
      </c>
      <c r="G45" s="36">
        <v>197.46333333333337</v>
      </c>
      <c r="H45" s="36">
        <v>208.36333333333334</v>
      </c>
      <c r="I45" s="36">
        <v>211.15666666666669</v>
      </c>
      <c r="J45" s="36">
        <v>213.81333333333333</v>
      </c>
      <c r="K45" s="31">
        <v>208.5</v>
      </c>
      <c r="L45" s="31">
        <v>203.05</v>
      </c>
      <c r="M45" s="31">
        <v>220.29562000000001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280.95</v>
      </c>
      <c r="D46" s="36">
        <v>281.25</v>
      </c>
      <c r="E46" s="36">
        <v>278.89999999999998</v>
      </c>
      <c r="F46" s="36">
        <v>276.84999999999997</v>
      </c>
      <c r="G46" s="36">
        <v>274.49999999999994</v>
      </c>
      <c r="H46" s="36">
        <v>283.3</v>
      </c>
      <c r="I46" s="36">
        <v>285.65000000000003</v>
      </c>
      <c r="J46" s="36">
        <v>287.70000000000005</v>
      </c>
      <c r="K46" s="31">
        <v>283.60000000000002</v>
      </c>
      <c r="L46" s="31">
        <v>279.2</v>
      </c>
      <c r="M46" s="31">
        <v>160.75754000000001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123.9</v>
      </c>
      <c r="D47" s="36">
        <v>123.53333333333335</v>
      </c>
      <c r="E47" s="36">
        <v>122.6066666666667</v>
      </c>
      <c r="F47" s="36">
        <v>121.31333333333335</v>
      </c>
      <c r="G47" s="36">
        <v>120.3866666666667</v>
      </c>
      <c r="H47" s="36">
        <v>124.8266666666667</v>
      </c>
      <c r="I47" s="36">
        <v>125.75333333333334</v>
      </c>
      <c r="J47" s="36">
        <v>127.0466666666667</v>
      </c>
      <c r="K47" s="31">
        <v>124.46</v>
      </c>
      <c r="L47" s="31">
        <v>122.24</v>
      </c>
      <c r="M47" s="31">
        <v>100.64059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1445.2</v>
      </c>
      <c r="D48" s="36">
        <v>1448.9333333333334</v>
      </c>
      <c r="E48" s="36">
        <v>1436.2666666666669</v>
      </c>
      <c r="F48" s="36">
        <v>1427.3333333333335</v>
      </c>
      <c r="G48" s="36">
        <v>1414.666666666667</v>
      </c>
      <c r="H48" s="36">
        <v>1457.8666666666668</v>
      </c>
      <c r="I48" s="36">
        <v>1470.5333333333333</v>
      </c>
      <c r="J48" s="36">
        <v>1479.4666666666667</v>
      </c>
      <c r="K48" s="31">
        <v>1461.6</v>
      </c>
      <c r="L48" s="31">
        <v>1440</v>
      </c>
      <c r="M48" s="31">
        <v>3.4171800000000001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495.8</v>
      </c>
      <c r="D49" s="36">
        <v>497.5</v>
      </c>
      <c r="E49" s="36">
        <v>492.75</v>
      </c>
      <c r="F49" s="36">
        <v>489.7</v>
      </c>
      <c r="G49" s="36">
        <v>484.95</v>
      </c>
      <c r="H49" s="36">
        <v>500.55</v>
      </c>
      <c r="I49" s="36">
        <v>505.3</v>
      </c>
      <c r="J49" s="36">
        <v>508.35</v>
      </c>
      <c r="K49" s="31">
        <v>502.25</v>
      </c>
      <c r="L49" s="31">
        <v>494.45</v>
      </c>
      <c r="M49" s="31">
        <v>8.5764700000000005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1589.75</v>
      </c>
      <c r="D50" s="36">
        <v>1595.6833333333334</v>
      </c>
      <c r="E50" s="36">
        <v>1561.3666666666668</v>
      </c>
      <c r="F50" s="36">
        <v>1532.9833333333333</v>
      </c>
      <c r="G50" s="36">
        <v>1498.6666666666667</v>
      </c>
      <c r="H50" s="36">
        <v>1624.0666666666668</v>
      </c>
      <c r="I50" s="36">
        <v>1658.3833333333334</v>
      </c>
      <c r="J50" s="36">
        <v>1686.7666666666669</v>
      </c>
      <c r="K50" s="31">
        <v>1630</v>
      </c>
      <c r="L50" s="31">
        <v>1567.3</v>
      </c>
      <c r="M50" s="31">
        <v>67.214950000000002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306.85000000000002</v>
      </c>
      <c r="D51" s="36">
        <v>308.06666666666666</v>
      </c>
      <c r="E51" s="36">
        <v>304.63333333333333</v>
      </c>
      <c r="F51" s="36">
        <v>302.41666666666669</v>
      </c>
      <c r="G51" s="36">
        <v>298.98333333333335</v>
      </c>
      <c r="H51" s="36">
        <v>310.2833333333333</v>
      </c>
      <c r="I51" s="36">
        <v>313.71666666666658</v>
      </c>
      <c r="J51" s="36">
        <v>315.93333333333328</v>
      </c>
      <c r="K51" s="31">
        <v>311.5</v>
      </c>
      <c r="L51" s="31">
        <v>305.85000000000002</v>
      </c>
      <c r="M51" s="31">
        <v>242.38006999999999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1679.5</v>
      </c>
      <c r="D52" s="36">
        <v>1693.4333333333334</v>
      </c>
      <c r="E52" s="36">
        <v>1660.0666666666668</v>
      </c>
      <c r="F52" s="36">
        <v>1640.6333333333334</v>
      </c>
      <c r="G52" s="36">
        <v>1607.2666666666669</v>
      </c>
      <c r="H52" s="36">
        <v>1712.8666666666668</v>
      </c>
      <c r="I52" s="36">
        <v>1746.2333333333336</v>
      </c>
      <c r="J52" s="36">
        <v>1765.6666666666667</v>
      </c>
      <c r="K52" s="31">
        <v>1726.8</v>
      </c>
      <c r="L52" s="31">
        <v>1674</v>
      </c>
      <c r="M52" s="31">
        <v>20.630960000000002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295.75</v>
      </c>
      <c r="D53" s="36">
        <v>295.43333333333334</v>
      </c>
      <c r="E53" s="36">
        <v>293.31666666666666</v>
      </c>
      <c r="F53" s="36">
        <v>290.88333333333333</v>
      </c>
      <c r="G53" s="36">
        <v>288.76666666666665</v>
      </c>
      <c r="H53" s="36">
        <v>297.86666666666667</v>
      </c>
      <c r="I53" s="36">
        <v>299.98333333333335</v>
      </c>
      <c r="J53" s="36">
        <v>302.41666666666669</v>
      </c>
      <c r="K53" s="31">
        <v>297.55</v>
      </c>
      <c r="L53" s="31">
        <v>293</v>
      </c>
      <c r="M53" s="31">
        <v>126.63797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298.39999999999998</v>
      </c>
      <c r="D54" s="36">
        <v>298.5</v>
      </c>
      <c r="E54" s="36">
        <v>296.14999999999998</v>
      </c>
      <c r="F54" s="36">
        <v>293.89999999999998</v>
      </c>
      <c r="G54" s="36">
        <v>291.54999999999995</v>
      </c>
      <c r="H54" s="36">
        <v>300.75</v>
      </c>
      <c r="I54" s="36">
        <v>303.10000000000002</v>
      </c>
      <c r="J54" s="36">
        <v>305.35000000000002</v>
      </c>
      <c r="K54" s="31">
        <v>300.85000000000002</v>
      </c>
      <c r="L54" s="31">
        <v>296.25</v>
      </c>
      <c r="M54" s="31">
        <v>79.731729999999999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1459.5</v>
      </c>
      <c r="D55" s="36">
        <v>1449.4666666666665</v>
      </c>
      <c r="E55" s="36">
        <v>1418.9833333333329</v>
      </c>
      <c r="F55" s="36">
        <v>1378.4666666666665</v>
      </c>
      <c r="G55" s="36">
        <v>1347.9833333333329</v>
      </c>
      <c r="H55" s="36">
        <v>1489.9833333333329</v>
      </c>
      <c r="I55" s="36">
        <v>1520.4666666666665</v>
      </c>
      <c r="J55" s="36">
        <v>1560.9833333333329</v>
      </c>
      <c r="K55" s="31">
        <v>1479.95</v>
      </c>
      <c r="L55" s="31">
        <v>1408.95</v>
      </c>
      <c r="M55" s="31">
        <v>95.798259999999999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352.15</v>
      </c>
      <c r="D56" s="36">
        <v>347.5333333333333</v>
      </c>
      <c r="E56" s="36">
        <v>341.11666666666662</v>
      </c>
      <c r="F56" s="36">
        <v>330.08333333333331</v>
      </c>
      <c r="G56" s="36">
        <v>323.66666666666663</v>
      </c>
      <c r="H56" s="36">
        <v>358.56666666666661</v>
      </c>
      <c r="I56" s="36">
        <v>364.98333333333335</v>
      </c>
      <c r="J56" s="36">
        <v>376.01666666666659</v>
      </c>
      <c r="K56" s="31">
        <v>353.95</v>
      </c>
      <c r="L56" s="31">
        <v>336.5</v>
      </c>
      <c r="M56" s="31">
        <v>77.828680000000006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34149.4</v>
      </c>
      <c r="D57" s="36">
        <v>34008.783333333333</v>
      </c>
      <c r="E57" s="36">
        <v>33590.666666666664</v>
      </c>
      <c r="F57" s="36">
        <v>33031.933333333334</v>
      </c>
      <c r="G57" s="36">
        <v>32613.816666666666</v>
      </c>
      <c r="H57" s="36">
        <v>34567.516666666663</v>
      </c>
      <c r="I57" s="36">
        <v>34985.633333333331</v>
      </c>
      <c r="J57" s="36">
        <v>35544.366666666661</v>
      </c>
      <c r="K57" s="31">
        <v>34426.9</v>
      </c>
      <c r="L57" s="31">
        <v>33450.050000000003</v>
      </c>
      <c r="M57" s="31">
        <v>0.35726999999999998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5421.7</v>
      </c>
      <c r="D58" s="36">
        <v>5391.7666666666664</v>
      </c>
      <c r="E58" s="36">
        <v>5348.9833333333327</v>
      </c>
      <c r="F58" s="36">
        <v>5276.2666666666664</v>
      </c>
      <c r="G58" s="36">
        <v>5233.4833333333327</v>
      </c>
      <c r="H58" s="36">
        <v>5464.4833333333327</v>
      </c>
      <c r="I58" s="36">
        <v>5507.2666666666655</v>
      </c>
      <c r="J58" s="36">
        <v>5579.9833333333327</v>
      </c>
      <c r="K58" s="31">
        <v>5434.55</v>
      </c>
      <c r="L58" s="31">
        <v>5319.05</v>
      </c>
      <c r="M58" s="31">
        <v>2.2139099999999998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685.3</v>
      </c>
      <c r="D59" s="36">
        <v>692.08333333333337</v>
      </c>
      <c r="E59" s="36">
        <v>677.2166666666667</v>
      </c>
      <c r="F59" s="36">
        <v>669.13333333333333</v>
      </c>
      <c r="G59" s="36">
        <v>654.26666666666665</v>
      </c>
      <c r="H59" s="36">
        <v>700.16666666666674</v>
      </c>
      <c r="I59" s="36">
        <v>715.0333333333333</v>
      </c>
      <c r="J59" s="36">
        <v>723.11666666666679</v>
      </c>
      <c r="K59" s="31">
        <v>706.95</v>
      </c>
      <c r="L59" s="31">
        <v>684</v>
      </c>
      <c r="M59" s="31">
        <v>23.208089999999999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118.69</v>
      </c>
      <c r="D60" s="36">
        <v>118.42333333333333</v>
      </c>
      <c r="E60" s="36">
        <v>117.47666666666666</v>
      </c>
      <c r="F60" s="36">
        <v>116.26333333333332</v>
      </c>
      <c r="G60" s="36">
        <v>115.31666666666665</v>
      </c>
      <c r="H60" s="36">
        <v>119.63666666666667</v>
      </c>
      <c r="I60" s="36">
        <v>120.58333333333336</v>
      </c>
      <c r="J60" s="36">
        <v>121.79666666666668</v>
      </c>
      <c r="K60" s="31">
        <v>119.37</v>
      </c>
      <c r="L60" s="31">
        <v>117.21</v>
      </c>
      <c r="M60" s="31">
        <v>216.02758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1430.25</v>
      </c>
      <c r="D61" s="36">
        <v>1433.05</v>
      </c>
      <c r="E61" s="36">
        <v>1418.1</v>
      </c>
      <c r="F61" s="36">
        <v>1405.95</v>
      </c>
      <c r="G61" s="36">
        <v>1391</v>
      </c>
      <c r="H61" s="36">
        <v>1445.1999999999998</v>
      </c>
      <c r="I61" s="36">
        <v>1460.15</v>
      </c>
      <c r="J61" s="36">
        <v>1472.2999999999997</v>
      </c>
      <c r="K61" s="31">
        <v>1448</v>
      </c>
      <c r="L61" s="31">
        <v>1420.9</v>
      </c>
      <c r="M61" s="31">
        <v>6.9344900000000003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1479.1</v>
      </c>
      <c r="D62" s="36">
        <v>1487.1000000000001</v>
      </c>
      <c r="E62" s="36">
        <v>1467.0000000000002</v>
      </c>
      <c r="F62" s="36">
        <v>1454.9</v>
      </c>
      <c r="G62" s="36">
        <v>1434.8000000000002</v>
      </c>
      <c r="H62" s="36">
        <v>1499.2000000000003</v>
      </c>
      <c r="I62" s="36">
        <v>1519.3000000000002</v>
      </c>
      <c r="J62" s="36">
        <v>1531.4000000000003</v>
      </c>
      <c r="K62" s="31">
        <v>1507.2</v>
      </c>
      <c r="L62" s="31">
        <v>1475</v>
      </c>
      <c r="M62" s="31">
        <v>19.309090000000001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468.75</v>
      </c>
      <c r="D63" s="36">
        <v>468.55</v>
      </c>
      <c r="E63" s="36">
        <v>465.25</v>
      </c>
      <c r="F63" s="36">
        <v>461.75</v>
      </c>
      <c r="G63" s="36">
        <v>458.45</v>
      </c>
      <c r="H63" s="36">
        <v>472.05</v>
      </c>
      <c r="I63" s="36">
        <v>475.35000000000008</v>
      </c>
      <c r="J63" s="36">
        <v>478.85</v>
      </c>
      <c r="K63" s="31">
        <v>471.85</v>
      </c>
      <c r="L63" s="31">
        <v>465.05</v>
      </c>
      <c r="M63" s="31">
        <v>66.558989999999994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5325.35</v>
      </c>
      <c r="D64" s="36">
        <v>5364.4000000000005</v>
      </c>
      <c r="E64" s="36">
        <v>5265.9500000000007</v>
      </c>
      <c r="F64" s="36">
        <v>5206.55</v>
      </c>
      <c r="G64" s="36">
        <v>5108.1000000000004</v>
      </c>
      <c r="H64" s="36">
        <v>5423.8000000000011</v>
      </c>
      <c r="I64" s="36">
        <v>5522.25</v>
      </c>
      <c r="J64" s="36">
        <v>5581.6500000000015</v>
      </c>
      <c r="K64" s="31">
        <v>5462.85</v>
      </c>
      <c r="L64" s="31">
        <v>5305</v>
      </c>
      <c r="M64" s="31">
        <v>4.0043100000000003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2801.9</v>
      </c>
      <c r="D65" s="36">
        <v>2809.1333333333332</v>
      </c>
      <c r="E65" s="36">
        <v>2778.2666666666664</v>
      </c>
      <c r="F65" s="36">
        <v>2754.6333333333332</v>
      </c>
      <c r="G65" s="36">
        <v>2723.7666666666664</v>
      </c>
      <c r="H65" s="36">
        <v>2832.7666666666664</v>
      </c>
      <c r="I65" s="36">
        <v>2863.6333333333332</v>
      </c>
      <c r="J65" s="36">
        <v>2887.2666666666664</v>
      </c>
      <c r="K65" s="31">
        <v>2840</v>
      </c>
      <c r="L65" s="31">
        <v>2785.5</v>
      </c>
      <c r="M65" s="31">
        <v>3.2742300000000002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1047.3</v>
      </c>
      <c r="D66" s="36">
        <v>1051.0833333333333</v>
      </c>
      <c r="E66" s="36">
        <v>1040.2166666666665</v>
      </c>
      <c r="F66" s="36">
        <v>1033.1333333333332</v>
      </c>
      <c r="G66" s="36">
        <v>1022.2666666666664</v>
      </c>
      <c r="H66" s="36">
        <v>1058.1666666666665</v>
      </c>
      <c r="I66" s="36">
        <v>1069.0333333333333</v>
      </c>
      <c r="J66" s="36">
        <v>1076.1166666666666</v>
      </c>
      <c r="K66" s="31">
        <v>1061.95</v>
      </c>
      <c r="L66" s="31">
        <v>1044</v>
      </c>
      <c r="M66" s="31">
        <v>15.969440000000001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1559.95</v>
      </c>
      <c r="D67" s="36">
        <v>1552.4666666666665</v>
      </c>
      <c r="E67" s="36">
        <v>1528.4833333333329</v>
      </c>
      <c r="F67" s="36">
        <v>1497.0166666666664</v>
      </c>
      <c r="G67" s="36">
        <v>1473.0333333333328</v>
      </c>
      <c r="H67" s="36">
        <v>1583.9333333333329</v>
      </c>
      <c r="I67" s="36">
        <v>1607.9166666666665</v>
      </c>
      <c r="J67" s="36">
        <v>1639.383333333333</v>
      </c>
      <c r="K67" s="31">
        <v>1576.45</v>
      </c>
      <c r="L67" s="31">
        <v>1521</v>
      </c>
      <c r="M67" s="31">
        <v>7.4657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428.55</v>
      </c>
      <c r="D68" s="36">
        <v>426.51666666666671</v>
      </c>
      <c r="E68" s="36">
        <v>421.88333333333344</v>
      </c>
      <c r="F68" s="36">
        <v>415.21666666666675</v>
      </c>
      <c r="G68" s="36">
        <v>410.58333333333348</v>
      </c>
      <c r="H68" s="36">
        <v>433.18333333333339</v>
      </c>
      <c r="I68" s="36">
        <v>437.81666666666672</v>
      </c>
      <c r="J68" s="36">
        <v>444.48333333333335</v>
      </c>
      <c r="K68" s="31">
        <v>431.15</v>
      </c>
      <c r="L68" s="31">
        <v>419.85</v>
      </c>
      <c r="M68" s="31">
        <v>32.677990000000001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3999.3</v>
      </c>
      <c r="D69" s="36">
        <v>4006.7999999999997</v>
      </c>
      <c r="E69" s="36">
        <v>3971.8999999999996</v>
      </c>
      <c r="F69" s="36">
        <v>3944.5</v>
      </c>
      <c r="G69" s="36">
        <v>3909.6</v>
      </c>
      <c r="H69" s="36">
        <v>4034.1999999999994</v>
      </c>
      <c r="I69" s="36">
        <v>4069.1</v>
      </c>
      <c r="J69" s="36">
        <v>4096.4999999999991</v>
      </c>
      <c r="K69" s="31">
        <v>4041.7</v>
      </c>
      <c r="L69" s="31">
        <v>3979.4</v>
      </c>
      <c r="M69" s="31">
        <v>5.2061299999999999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825.7</v>
      </c>
      <c r="D70" s="36">
        <v>827.93333333333339</v>
      </c>
      <c r="E70" s="36">
        <v>819.86666666666679</v>
      </c>
      <c r="F70" s="36">
        <v>814.03333333333342</v>
      </c>
      <c r="G70" s="36">
        <v>805.96666666666681</v>
      </c>
      <c r="H70" s="36">
        <v>833.76666666666677</v>
      </c>
      <c r="I70" s="36">
        <v>841.83333333333337</v>
      </c>
      <c r="J70" s="36">
        <v>847.66666666666674</v>
      </c>
      <c r="K70" s="31">
        <v>836</v>
      </c>
      <c r="L70" s="31">
        <v>822.1</v>
      </c>
      <c r="M70" s="31">
        <v>48.699590000000001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601.79999999999995</v>
      </c>
      <c r="D71" s="36">
        <v>598.36666666666667</v>
      </c>
      <c r="E71" s="36">
        <v>593.73333333333335</v>
      </c>
      <c r="F71" s="36">
        <v>585.66666666666663</v>
      </c>
      <c r="G71" s="36">
        <v>581.0333333333333</v>
      </c>
      <c r="H71" s="36">
        <v>606.43333333333339</v>
      </c>
      <c r="I71" s="36">
        <v>611.06666666666683</v>
      </c>
      <c r="J71" s="36">
        <v>619.13333333333344</v>
      </c>
      <c r="K71" s="31">
        <v>603</v>
      </c>
      <c r="L71" s="31">
        <v>590.29999999999995</v>
      </c>
      <c r="M71" s="31">
        <v>22.305230000000002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1819.8</v>
      </c>
      <c r="D72" s="36">
        <v>1815.05</v>
      </c>
      <c r="E72" s="36">
        <v>1777.35</v>
      </c>
      <c r="F72" s="36">
        <v>1734.8999999999999</v>
      </c>
      <c r="G72" s="36">
        <v>1697.1999999999998</v>
      </c>
      <c r="H72" s="36">
        <v>1857.5</v>
      </c>
      <c r="I72" s="36">
        <v>1895.2000000000003</v>
      </c>
      <c r="J72" s="36">
        <v>1937.65</v>
      </c>
      <c r="K72" s="31">
        <v>1852.75</v>
      </c>
      <c r="L72" s="31">
        <v>1772.6</v>
      </c>
      <c r="M72" s="31">
        <v>11.658469999999999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2505.25</v>
      </c>
      <c r="D73" s="36">
        <v>2492.75</v>
      </c>
      <c r="E73" s="36">
        <v>2460.5</v>
      </c>
      <c r="F73" s="36">
        <v>2415.75</v>
      </c>
      <c r="G73" s="36">
        <v>2383.5</v>
      </c>
      <c r="H73" s="36">
        <v>2537.5</v>
      </c>
      <c r="I73" s="36">
        <v>2569.75</v>
      </c>
      <c r="J73" s="36">
        <v>2614.5</v>
      </c>
      <c r="K73" s="31">
        <v>2525</v>
      </c>
      <c r="L73" s="31">
        <v>2448</v>
      </c>
      <c r="M73" s="31">
        <v>6.0269899999999996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398.15</v>
      </c>
      <c r="D74" s="36">
        <v>398.64999999999992</v>
      </c>
      <c r="E74" s="36">
        <v>394.59999999999985</v>
      </c>
      <c r="F74" s="36">
        <v>391.04999999999995</v>
      </c>
      <c r="G74" s="36">
        <v>386.99999999999989</v>
      </c>
      <c r="H74" s="36">
        <v>402.19999999999982</v>
      </c>
      <c r="I74" s="36">
        <v>406.24999999999989</v>
      </c>
      <c r="J74" s="36">
        <v>409.79999999999978</v>
      </c>
      <c r="K74" s="31">
        <v>402.7</v>
      </c>
      <c r="L74" s="31">
        <v>395.1</v>
      </c>
      <c r="M74" s="31">
        <v>34.49588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166.16</v>
      </c>
      <c r="D75" s="36">
        <v>166.60333333333332</v>
      </c>
      <c r="E75" s="36">
        <v>165.10666666666665</v>
      </c>
      <c r="F75" s="36">
        <v>164.05333333333334</v>
      </c>
      <c r="G75" s="36">
        <v>162.55666666666667</v>
      </c>
      <c r="H75" s="36">
        <v>167.65666666666664</v>
      </c>
      <c r="I75" s="36">
        <v>169.15333333333331</v>
      </c>
      <c r="J75" s="36">
        <v>170.20666666666662</v>
      </c>
      <c r="K75" s="31">
        <v>168.1</v>
      </c>
      <c r="L75" s="31">
        <v>165.55</v>
      </c>
      <c r="M75" s="31">
        <v>12.75177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4545.3500000000004</v>
      </c>
      <c r="D76" s="36">
        <v>4542.25</v>
      </c>
      <c r="E76" s="36">
        <v>4515.6000000000004</v>
      </c>
      <c r="F76" s="36">
        <v>4485.8500000000004</v>
      </c>
      <c r="G76" s="36">
        <v>4459.2000000000007</v>
      </c>
      <c r="H76" s="36">
        <v>4572</v>
      </c>
      <c r="I76" s="36">
        <v>4598.6499999999996</v>
      </c>
      <c r="J76" s="36">
        <v>4628.3999999999996</v>
      </c>
      <c r="K76" s="31">
        <v>4568.8999999999996</v>
      </c>
      <c r="L76" s="31">
        <v>4512.5</v>
      </c>
      <c r="M76" s="31">
        <v>2.0388600000000001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11398.05</v>
      </c>
      <c r="D77" s="36">
        <v>11499.083333333334</v>
      </c>
      <c r="E77" s="36">
        <v>11275.166666666668</v>
      </c>
      <c r="F77" s="36">
        <v>11152.283333333335</v>
      </c>
      <c r="G77" s="36">
        <v>10928.366666666669</v>
      </c>
      <c r="H77" s="36">
        <v>11621.966666666667</v>
      </c>
      <c r="I77" s="36">
        <v>11845.883333333335</v>
      </c>
      <c r="J77" s="36">
        <v>11968.766666666666</v>
      </c>
      <c r="K77" s="31">
        <v>11723</v>
      </c>
      <c r="L77" s="31">
        <v>11376.2</v>
      </c>
      <c r="M77" s="31">
        <v>3.40002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2746.7</v>
      </c>
      <c r="D78" s="36">
        <v>2734.6</v>
      </c>
      <c r="E78" s="36">
        <v>2714.2</v>
      </c>
      <c r="F78" s="36">
        <v>2681.7</v>
      </c>
      <c r="G78" s="36">
        <v>2661.2999999999997</v>
      </c>
      <c r="H78" s="36">
        <v>2767.1</v>
      </c>
      <c r="I78" s="36">
        <v>2787.5000000000005</v>
      </c>
      <c r="J78" s="36">
        <v>2820</v>
      </c>
      <c r="K78" s="31">
        <v>2755</v>
      </c>
      <c r="L78" s="31">
        <v>2702.1</v>
      </c>
      <c r="M78" s="31">
        <v>1.2009700000000001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6070.05</v>
      </c>
      <c r="D79" s="36">
        <v>6063.333333333333</v>
      </c>
      <c r="E79" s="36">
        <v>6032.0166666666664</v>
      </c>
      <c r="F79" s="36">
        <v>5993.9833333333336</v>
      </c>
      <c r="G79" s="36">
        <v>5962.666666666667</v>
      </c>
      <c r="H79" s="36">
        <v>6101.3666666666659</v>
      </c>
      <c r="I79" s="36">
        <v>6132.6833333333334</v>
      </c>
      <c r="J79" s="36">
        <v>6170.7166666666653</v>
      </c>
      <c r="K79" s="31">
        <v>6094.65</v>
      </c>
      <c r="L79" s="31">
        <v>6025.3</v>
      </c>
      <c r="M79" s="31">
        <v>3.91648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4739.7</v>
      </c>
      <c r="D80" s="36">
        <v>4755.7</v>
      </c>
      <c r="E80" s="36">
        <v>4704</v>
      </c>
      <c r="F80" s="36">
        <v>4668.3</v>
      </c>
      <c r="G80" s="36">
        <v>4616.6000000000004</v>
      </c>
      <c r="H80" s="36">
        <v>4791.3999999999996</v>
      </c>
      <c r="I80" s="36">
        <v>4843.0999999999985</v>
      </c>
      <c r="J80" s="36">
        <v>4878.7999999999993</v>
      </c>
      <c r="K80" s="31">
        <v>4807.3999999999996</v>
      </c>
      <c r="L80" s="31">
        <v>4720</v>
      </c>
      <c r="M80" s="31">
        <v>6.0078399999999998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4250.95</v>
      </c>
      <c r="D81" s="36">
        <v>4223.9333333333334</v>
      </c>
      <c r="E81" s="36">
        <v>4183.0666666666666</v>
      </c>
      <c r="F81" s="36">
        <v>4115.1833333333334</v>
      </c>
      <c r="G81" s="36">
        <v>4074.3166666666666</v>
      </c>
      <c r="H81" s="36">
        <v>4291.8166666666666</v>
      </c>
      <c r="I81" s="36">
        <v>4332.6833333333334</v>
      </c>
      <c r="J81" s="36">
        <v>4400.5666666666666</v>
      </c>
      <c r="K81" s="31">
        <v>4264.8</v>
      </c>
      <c r="L81" s="31">
        <v>4156.05</v>
      </c>
      <c r="M81" s="31">
        <v>1.6707799999999999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174.68</v>
      </c>
      <c r="D82" s="36">
        <v>174.86333333333334</v>
      </c>
      <c r="E82" s="36">
        <v>172.92666666666668</v>
      </c>
      <c r="F82" s="36">
        <v>171.17333333333335</v>
      </c>
      <c r="G82" s="36">
        <v>169.23666666666668</v>
      </c>
      <c r="H82" s="36">
        <v>176.61666666666667</v>
      </c>
      <c r="I82" s="36">
        <v>178.55333333333334</v>
      </c>
      <c r="J82" s="36">
        <v>180.30666666666667</v>
      </c>
      <c r="K82" s="31">
        <v>176.8</v>
      </c>
      <c r="L82" s="31">
        <v>173.11</v>
      </c>
      <c r="M82" s="31">
        <v>34.489570000000001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177.17</v>
      </c>
      <c r="D83" s="36">
        <v>176.98666666666668</v>
      </c>
      <c r="E83" s="36">
        <v>174.78333333333336</v>
      </c>
      <c r="F83" s="36">
        <v>172.39666666666668</v>
      </c>
      <c r="G83" s="36">
        <v>170.19333333333336</v>
      </c>
      <c r="H83" s="36">
        <v>179.37333333333336</v>
      </c>
      <c r="I83" s="36">
        <v>181.57666666666668</v>
      </c>
      <c r="J83" s="36">
        <v>183.96333333333337</v>
      </c>
      <c r="K83" s="31">
        <v>179.19</v>
      </c>
      <c r="L83" s="31">
        <v>174.6</v>
      </c>
      <c r="M83" s="31">
        <v>109.07675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1008.05</v>
      </c>
      <c r="D84" s="36">
        <v>1017.5666666666667</v>
      </c>
      <c r="E84" s="36">
        <v>981.13333333333344</v>
      </c>
      <c r="F84" s="36">
        <v>954.2166666666667</v>
      </c>
      <c r="G84" s="36">
        <v>917.78333333333342</v>
      </c>
      <c r="H84" s="36">
        <v>1044.4833333333336</v>
      </c>
      <c r="I84" s="36">
        <v>1080.9166666666665</v>
      </c>
      <c r="J84" s="36">
        <v>1107.8333333333335</v>
      </c>
      <c r="K84" s="31">
        <v>1054</v>
      </c>
      <c r="L84" s="31">
        <v>990.65</v>
      </c>
      <c r="M84" s="31">
        <v>24.97634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481.3</v>
      </c>
      <c r="D85" s="36">
        <v>483.01666666666665</v>
      </c>
      <c r="E85" s="36">
        <v>478.2833333333333</v>
      </c>
      <c r="F85" s="36">
        <v>475.26666666666665</v>
      </c>
      <c r="G85" s="36">
        <v>470.5333333333333</v>
      </c>
      <c r="H85" s="36">
        <v>486.0333333333333</v>
      </c>
      <c r="I85" s="36">
        <v>490.76666666666665</v>
      </c>
      <c r="J85" s="36">
        <v>493.7833333333333</v>
      </c>
      <c r="K85" s="31">
        <v>487.75</v>
      </c>
      <c r="L85" s="31">
        <v>480</v>
      </c>
      <c r="M85" s="31">
        <v>20.895710000000001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213.43</v>
      </c>
      <c r="D86" s="36">
        <v>212.70666666666668</v>
      </c>
      <c r="E86" s="36">
        <v>210.25333333333336</v>
      </c>
      <c r="F86" s="36">
        <v>207.07666666666668</v>
      </c>
      <c r="G86" s="36">
        <v>204.62333333333336</v>
      </c>
      <c r="H86" s="36">
        <v>215.88333333333335</v>
      </c>
      <c r="I86" s="36">
        <v>218.33666666666667</v>
      </c>
      <c r="J86" s="36">
        <v>221.51333333333335</v>
      </c>
      <c r="K86" s="31">
        <v>215.16</v>
      </c>
      <c r="L86" s="31">
        <v>209.53</v>
      </c>
      <c r="M86" s="31">
        <v>181.66674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1785.2</v>
      </c>
      <c r="D87" s="36">
        <v>1794.2833333333335</v>
      </c>
      <c r="E87" s="36">
        <v>1767.0166666666671</v>
      </c>
      <c r="F87" s="36">
        <v>1748.8333333333335</v>
      </c>
      <c r="G87" s="36">
        <v>1721.5666666666671</v>
      </c>
      <c r="H87" s="36">
        <v>1812.4666666666672</v>
      </c>
      <c r="I87" s="36">
        <v>1839.7333333333336</v>
      </c>
      <c r="J87" s="36">
        <v>1857.9166666666672</v>
      </c>
      <c r="K87" s="31">
        <v>1821.55</v>
      </c>
      <c r="L87" s="31">
        <v>1776.1</v>
      </c>
      <c r="M87" s="31">
        <v>2.7642500000000001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1414.25</v>
      </c>
      <c r="D88" s="36">
        <v>1404.7833333333335</v>
      </c>
      <c r="E88" s="36">
        <v>1379.7166666666672</v>
      </c>
      <c r="F88" s="36">
        <v>1345.1833333333336</v>
      </c>
      <c r="G88" s="36">
        <v>1320.1166666666672</v>
      </c>
      <c r="H88" s="36">
        <v>1439.3166666666671</v>
      </c>
      <c r="I88" s="36">
        <v>1464.3833333333332</v>
      </c>
      <c r="J88" s="36">
        <v>1498.916666666667</v>
      </c>
      <c r="K88" s="31">
        <v>1429.85</v>
      </c>
      <c r="L88" s="31">
        <v>1370.25</v>
      </c>
      <c r="M88" s="31">
        <v>19.803039999999999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3066.55</v>
      </c>
      <c r="D89" s="36">
        <v>3072.1833333333329</v>
      </c>
      <c r="E89" s="36">
        <v>3044.1166666666659</v>
      </c>
      <c r="F89" s="36">
        <v>3021.6833333333329</v>
      </c>
      <c r="G89" s="36">
        <v>2993.6166666666659</v>
      </c>
      <c r="H89" s="36">
        <v>3094.6166666666659</v>
      </c>
      <c r="I89" s="36">
        <v>3122.6833333333325</v>
      </c>
      <c r="J89" s="36">
        <v>3145.1166666666659</v>
      </c>
      <c r="K89" s="31">
        <v>3100.25</v>
      </c>
      <c r="L89" s="31">
        <v>3049.75</v>
      </c>
      <c r="M89" s="31">
        <v>5.1979499999999996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2552.25</v>
      </c>
      <c r="D90" s="36">
        <v>2541.7666666666669</v>
      </c>
      <c r="E90" s="36">
        <v>2519.5333333333338</v>
      </c>
      <c r="F90" s="36">
        <v>2486.8166666666671</v>
      </c>
      <c r="G90" s="36">
        <v>2464.5833333333339</v>
      </c>
      <c r="H90" s="36">
        <v>2574.4833333333336</v>
      </c>
      <c r="I90" s="36">
        <v>2596.7166666666662</v>
      </c>
      <c r="J90" s="36">
        <v>2629.4333333333334</v>
      </c>
      <c r="K90" s="31">
        <v>2564</v>
      </c>
      <c r="L90" s="31">
        <v>2509.0500000000002</v>
      </c>
      <c r="M90" s="31">
        <v>13.871499999999999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3320.1</v>
      </c>
      <c r="D91" s="36">
        <v>3335.25</v>
      </c>
      <c r="E91" s="36">
        <v>3264.9</v>
      </c>
      <c r="F91" s="36">
        <v>3209.7000000000003</v>
      </c>
      <c r="G91" s="36">
        <v>3139.3500000000004</v>
      </c>
      <c r="H91" s="36">
        <v>3390.45</v>
      </c>
      <c r="I91" s="36">
        <v>3460.8</v>
      </c>
      <c r="J91" s="36">
        <v>3515.9999999999995</v>
      </c>
      <c r="K91" s="31">
        <v>3405.6</v>
      </c>
      <c r="L91" s="31">
        <v>3280.05</v>
      </c>
      <c r="M91" s="31">
        <v>0.96101000000000003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620.95000000000005</v>
      </c>
      <c r="D92" s="36">
        <v>617.41666666666663</v>
      </c>
      <c r="E92" s="36">
        <v>611.63333333333321</v>
      </c>
      <c r="F92" s="36">
        <v>602.31666666666661</v>
      </c>
      <c r="G92" s="36">
        <v>596.53333333333319</v>
      </c>
      <c r="H92" s="36">
        <v>626.73333333333323</v>
      </c>
      <c r="I92" s="36">
        <v>632.51666666666677</v>
      </c>
      <c r="J92" s="36">
        <v>641.83333333333326</v>
      </c>
      <c r="K92" s="31">
        <v>623.20000000000005</v>
      </c>
      <c r="L92" s="31">
        <v>608.1</v>
      </c>
      <c r="M92" s="31">
        <v>13.19234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1443.7</v>
      </c>
      <c r="D93" s="36">
        <v>1445.0666666666666</v>
      </c>
      <c r="E93" s="36">
        <v>1436.8333333333333</v>
      </c>
      <c r="F93" s="36">
        <v>1429.9666666666667</v>
      </c>
      <c r="G93" s="36">
        <v>1421.7333333333333</v>
      </c>
      <c r="H93" s="36">
        <v>1451.9333333333332</v>
      </c>
      <c r="I93" s="36">
        <v>1460.1666666666667</v>
      </c>
      <c r="J93" s="36">
        <v>1467.0333333333331</v>
      </c>
      <c r="K93" s="31">
        <v>1453.3</v>
      </c>
      <c r="L93" s="31">
        <v>1438.2</v>
      </c>
      <c r="M93" s="31">
        <v>19.174240000000001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4044.35</v>
      </c>
      <c r="D94" s="36">
        <v>4075.65</v>
      </c>
      <c r="E94" s="36">
        <v>3998.75</v>
      </c>
      <c r="F94" s="36">
        <v>3953.15</v>
      </c>
      <c r="G94" s="36">
        <v>3876.25</v>
      </c>
      <c r="H94" s="36">
        <v>4121.25</v>
      </c>
      <c r="I94" s="36">
        <v>4198.1500000000005</v>
      </c>
      <c r="J94" s="36">
        <v>4243.75</v>
      </c>
      <c r="K94" s="31">
        <v>4152.55</v>
      </c>
      <c r="L94" s="31">
        <v>4030.05</v>
      </c>
      <c r="M94" s="31">
        <v>5.15829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1701.5</v>
      </c>
      <c r="D95" s="36">
        <v>1701.1666666666667</v>
      </c>
      <c r="E95" s="36">
        <v>1691.4333333333334</v>
      </c>
      <c r="F95" s="36">
        <v>1681.3666666666666</v>
      </c>
      <c r="G95" s="36">
        <v>1671.6333333333332</v>
      </c>
      <c r="H95" s="36">
        <v>1711.2333333333336</v>
      </c>
      <c r="I95" s="36">
        <v>1720.9666666666667</v>
      </c>
      <c r="J95" s="36">
        <v>1731.0333333333338</v>
      </c>
      <c r="K95" s="31">
        <v>1710.9</v>
      </c>
      <c r="L95" s="31">
        <v>1691.1</v>
      </c>
      <c r="M95" s="31">
        <v>237.98333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589.04999999999995</v>
      </c>
      <c r="D96" s="36">
        <v>591.75</v>
      </c>
      <c r="E96" s="36">
        <v>584.5</v>
      </c>
      <c r="F96" s="36">
        <v>579.95000000000005</v>
      </c>
      <c r="G96" s="36">
        <v>572.70000000000005</v>
      </c>
      <c r="H96" s="36">
        <v>596.29999999999995</v>
      </c>
      <c r="I96" s="36">
        <v>603.54999999999995</v>
      </c>
      <c r="J96" s="36">
        <v>608.09999999999991</v>
      </c>
      <c r="K96" s="31">
        <v>599</v>
      </c>
      <c r="L96" s="31">
        <v>587.20000000000005</v>
      </c>
      <c r="M96" s="31">
        <v>36.729889999999997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1918.3</v>
      </c>
      <c r="D97" s="36">
        <v>1921.6166666666666</v>
      </c>
      <c r="E97" s="36">
        <v>1897.8833333333332</v>
      </c>
      <c r="F97" s="36">
        <v>1877.4666666666667</v>
      </c>
      <c r="G97" s="36">
        <v>1853.7333333333333</v>
      </c>
      <c r="H97" s="36">
        <v>1942.0333333333331</v>
      </c>
      <c r="I97" s="36">
        <v>1965.7666666666662</v>
      </c>
      <c r="J97" s="36">
        <v>1986.1833333333329</v>
      </c>
      <c r="K97" s="31">
        <v>1945.35</v>
      </c>
      <c r="L97" s="31">
        <v>1901.2</v>
      </c>
      <c r="M97" s="31">
        <v>10.118840000000001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5453</v>
      </c>
      <c r="D98" s="36">
        <v>5475</v>
      </c>
      <c r="E98" s="36">
        <v>5406</v>
      </c>
      <c r="F98" s="36">
        <v>5359</v>
      </c>
      <c r="G98" s="36">
        <v>5290</v>
      </c>
      <c r="H98" s="36">
        <v>5522</v>
      </c>
      <c r="I98" s="36">
        <v>5591</v>
      </c>
      <c r="J98" s="36">
        <v>5638</v>
      </c>
      <c r="K98" s="31">
        <v>5544</v>
      </c>
      <c r="L98" s="31">
        <v>5428</v>
      </c>
      <c r="M98" s="31">
        <v>3.8449399999999998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674.7</v>
      </c>
      <c r="D99" s="36">
        <v>676.5333333333333</v>
      </c>
      <c r="E99" s="36">
        <v>669.51666666666665</v>
      </c>
      <c r="F99" s="36">
        <v>664.33333333333337</v>
      </c>
      <c r="G99" s="36">
        <v>657.31666666666672</v>
      </c>
      <c r="H99" s="36">
        <v>681.71666666666658</v>
      </c>
      <c r="I99" s="36">
        <v>688.73333333333323</v>
      </c>
      <c r="J99" s="36">
        <v>693.91666666666652</v>
      </c>
      <c r="K99" s="31">
        <v>683.55</v>
      </c>
      <c r="L99" s="31">
        <v>671.35</v>
      </c>
      <c r="M99" s="31">
        <v>60.694070000000004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5285.45</v>
      </c>
      <c r="D100" s="36">
        <v>5323.35</v>
      </c>
      <c r="E100" s="36">
        <v>5236.7000000000007</v>
      </c>
      <c r="F100" s="36">
        <v>5187.9500000000007</v>
      </c>
      <c r="G100" s="36">
        <v>5101.3000000000011</v>
      </c>
      <c r="H100" s="36">
        <v>5372.1</v>
      </c>
      <c r="I100" s="36">
        <v>5458.75</v>
      </c>
      <c r="J100" s="36">
        <v>5507.5</v>
      </c>
      <c r="K100" s="31">
        <v>5410</v>
      </c>
      <c r="L100" s="31">
        <v>5274.6</v>
      </c>
      <c r="M100" s="31">
        <v>23.519079999999999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333.45</v>
      </c>
      <c r="D101" s="36">
        <v>334.41666666666669</v>
      </c>
      <c r="E101" s="36">
        <v>331.38333333333338</v>
      </c>
      <c r="F101" s="36">
        <v>329.31666666666672</v>
      </c>
      <c r="G101" s="36">
        <v>326.28333333333342</v>
      </c>
      <c r="H101" s="36">
        <v>336.48333333333335</v>
      </c>
      <c r="I101" s="36">
        <v>339.51666666666665</v>
      </c>
      <c r="J101" s="36">
        <v>341.58333333333331</v>
      </c>
      <c r="K101" s="31">
        <v>337.45</v>
      </c>
      <c r="L101" s="31">
        <v>332.35</v>
      </c>
      <c r="M101" s="31">
        <v>26.870049999999999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2445.6</v>
      </c>
      <c r="D102" s="36">
        <v>2448.3333333333335</v>
      </c>
      <c r="E102" s="36">
        <v>2429.666666666667</v>
      </c>
      <c r="F102" s="36">
        <v>2413.7333333333336</v>
      </c>
      <c r="G102" s="36">
        <v>2395.0666666666671</v>
      </c>
      <c r="H102" s="36">
        <v>2464.2666666666669</v>
      </c>
      <c r="I102" s="36">
        <v>2482.9333333333338</v>
      </c>
      <c r="J102" s="36">
        <v>2498.8666666666668</v>
      </c>
      <c r="K102" s="31">
        <v>2467</v>
      </c>
      <c r="L102" s="31">
        <v>2432.4</v>
      </c>
      <c r="M102" s="31">
        <v>17.386559999999999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1218</v>
      </c>
      <c r="D103" s="36">
        <v>1211.5666666666666</v>
      </c>
      <c r="E103" s="36">
        <v>1200.2833333333333</v>
      </c>
      <c r="F103" s="36">
        <v>1182.5666666666666</v>
      </c>
      <c r="G103" s="36">
        <v>1171.2833333333333</v>
      </c>
      <c r="H103" s="36">
        <v>1229.2833333333333</v>
      </c>
      <c r="I103" s="36">
        <v>1240.5666666666666</v>
      </c>
      <c r="J103" s="36">
        <v>1258.2833333333333</v>
      </c>
      <c r="K103" s="31">
        <v>1222.8499999999999</v>
      </c>
      <c r="L103" s="31">
        <v>1193.8499999999999</v>
      </c>
      <c r="M103" s="31">
        <v>254.03460999999999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1786.9</v>
      </c>
      <c r="D104" s="36">
        <v>1785.2</v>
      </c>
      <c r="E104" s="36">
        <v>1766.5500000000002</v>
      </c>
      <c r="F104" s="36">
        <v>1746.2</v>
      </c>
      <c r="G104" s="36">
        <v>1727.5500000000002</v>
      </c>
      <c r="H104" s="36">
        <v>1805.5500000000002</v>
      </c>
      <c r="I104" s="36">
        <v>1824.2000000000003</v>
      </c>
      <c r="J104" s="36">
        <v>1844.5500000000002</v>
      </c>
      <c r="K104" s="31">
        <v>1803.85</v>
      </c>
      <c r="L104" s="31">
        <v>1764.85</v>
      </c>
      <c r="M104" s="31">
        <v>9.1068999999999996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596.5</v>
      </c>
      <c r="D105" s="36">
        <v>603.25</v>
      </c>
      <c r="E105" s="36">
        <v>588.75</v>
      </c>
      <c r="F105" s="36">
        <v>581</v>
      </c>
      <c r="G105" s="36">
        <v>566.5</v>
      </c>
      <c r="H105" s="36">
        <v>611</v>
      </c>
      <c r="I105" s="36">
        <v>625.5</v>
      </c>
      <c r="J105" s="36">
        <v>633.25</v>
      </c>
      <c r="K105" s="31">
        <v>617.75</v>
      </c>
      <c r="L105" s="31">
        <v>595.5</v>
      </c>
      <c r="M105" s="31">
        <v>19.49691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82.74</v>
      </c>
      <c r="D106" s="36">
        <v>82.73</v>
      </c>
      <c r="E106" s="36">
        <v>82.160000000000011</v>
      </c>
      <c r="F106" s="36">
        <v>81.580000000000013</v>
      </c>
      <c r="G106" s="36">
        <v>81.010000000000019</v>
      </c>
      <c r="H106" s="36">
        <v>83.31</v>
      </c>
      <c r="I106" s="36">
        <v>83.88</v>
      </c>
      <c r="J106" s="36">
        <v>84.46</v>
      </c>
      <c r="K106" s="31">
        <v>83.3</v>
      </c>
      <c r="L106" s="31">
        <v>82.15</v>
      </c>
      <c r="M106" s="31">
        <v>304.74554000000001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423.95</v>
      </c>
      <c r="D107" s="36">
        <v>424.13333333333327</v>
      </c>
      <c r="E107" s="36">
        <v>421.86666666666656</v>
      </c>
      <c r="F107" s="36">
        <v>419.7833333333333</v>
      </c>
      <c r="G107" s="36">
        <v>417.51666666666659</v>
      </c>
      <c r="H107" s="36">
        <v>426.21666666666653</v>
      </c>
      <c r="I107" s="36">
        <v>428.48333333333329</v>
      </c>
      <c r="J107" s="36">
        <v>430.56666666666649</v>
      </c>
      <c r="K107" s="31">
        <v>426.4</v>
      </c>
      <c r="L107" s="31">
        <v>422.05</v>
      </c>
      <c r="M107" s="31">
        <v>110.84805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540.65</v>
      </c>
      <c r="D108" s="36">
        <v>538.05000000000007</v>
      </c>
      <c r="E108" s="36">
        <v>534.10000000000014</v>
      </c>
      <c r="F108" s="36">
        <v>527.55000000000007</v>
      </c>
      <c r="G108" s="36">
        <v>523.60000000000014</v>
      </c>
      <c r="H108" s="36">
        <v>544.60000000000014</v>
      </c>
      <c r="I108" s="36">
        <v>548.55000000000018</v>
      </c>
      <c r="J108" s="36">
        <v>555.10000000000014</v>
      </c>
      <c r="K108" s="31">
        <v>542</v>
      </c>
      <c r="L108" s="31">
        <v>531.5</v>
      </c>
      <c r="M108" s="31">
        <v>21.37078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649.95000000000005</v>
      </c>
      <c r="D109" s="36">
        <v>653.08333333333337</v>
      </c>
      <c r="E109" s="36">
        <v>643.2166666666667</v>
      </c>
      <c r="F109" s="36">
        <v>636.48333333333335</v>
      </c>
      <c r="G109" s="36">
        <v>626.61666666666667</v>
      </c>
      <c r="H109" s="36">
        <v>659.81666666666672</v>
      </c>
      <c r="I109" s="36">
        <v>669.68333333333328</v>
      </c>
      <c r="J109" s="36">
        <v>676.41666666666674</v>
      </c>
      <c r="K109" s="31">
        <v>662.95</v>
      </c>
      <c r="L109" s="31">
        <v>646.35</v>
      </c>
      <c r="M109" s="31">
        <v>44.021419999999999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164.27</v>
      </c>
      <c r="D110" s="36">
        <v>164.50333333333333</v>
      </c>
      <c r="E110" s="36">
        <v>163.76666666666665</v>
      </c>
      <c r="F110" s="36">
        <v>163.26333333333332</v>
      </c>
      <c r="G110" s="36">
        <v>162.52666666666664</v>
      </c>
      <c r="H110" s="36">
        <v>165.00666666666666</v>
      </c>
      <c r="I110" s="36">
        <v>165.74333333333334</v>
      </c>
      <c r="J110" s="36">
        <v>166.24666666666667</v>
      </c>
      <c r="K110" s="31">
        <v>165.24</v>
      </c>
      <c r="L110" s="31">
        <v>164</v>
      </c>
      <c r="M110" s="31">
        <v>104.41388999999999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990.45</v>
      </c>
      <c r="D111" s="36">
        <v>993.73333333333323</v>
      </c>
      <c r="E111" s="36">
        <v>984.71666666666647</v>
      </c>
      <c r="F111" s="36">
        <v>978.98333333333323</v>
      </c>
      <c r="G111" s="36">
        <v>969.96666666666647</v>
      </c>
      <c r="H111" s="36">
        <v>999.46666666666647</v>
      </c>
      <c r="I111" s="36">
        <v>1008.4833333333331</v>
      </c>
      <c r="J111" s="36">
        <v>1014.2166666666665</v>
      </c>
      <c r="K111" s="31">
        <v>1002.75</v>
      </c>
      <c r="L111" s="31">
        <v>988</v>
      </c>
      <c r="M111" s="31">
        <v>31.37677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175.04</v>
      </c>
      <c r="D112" s="36">
        <v>175.49666666666667</v>
      </c>
      <c r="E112" s="36">
        <v>173.74333333333334</v>
      </c>
      <c r="F112" s="36">
        <v>172.44666666666666</v>
      </c>
      <c r="G112" s="36">
        <v>170.69333333333333</v>
      </c>
      <c r="H112" s="36">
        <v>176.79333333333335</v>
      </c>
      <c r="I112" s="36">
        <v>178.54666666666668</v>
      </c>
      <c r="J112" s="36">
        <v>179.84333333333336</v>
      </c>
      <c r="K112" s="31">
        <v>177.25</v>
      </c>
      <c r="L112" s="31">
        <v>174.2</v>
      </c>
      <c r="M112" s="31">
        <v>227.65762000000001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474.8</v>
      </c>
      <c r="D113" s="36">
        <v>473.84999999999997</v>
      </c>
      <c r="E113" s="36">
        <v>470.99999999999994</v>
      </c>
      <c r="F113" s="36">
        <v>467.2</v>
      </c>
      <c r="G113" s="36">
        <v>464.34999999999997</v>
      </c>
      <c r="H113" s="36">
        <v>477.64999999999992</v>
      </c>
      <c r="I113" s="36">
        <v>480.49999999999994</v>
      </c>
      <c r="J113" s="36">
        <v>484.2999999999999</v>
      </c>
      <c r="K113" s="31">
        <v>476.7</v>
      </c>
      <c r="L113" s="31">
        <v>470.05</v>
      </c>
      <c r="M113" s="31">
        <v>15.844950000000001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356.1</v>
      </c>
      <c r="D114" s="36">
        <v>351.65000000000003</v>
      </c>
      <c r="E114" s="36">
        <v>345.30000000000007</v>
      </c>
      <c r="F114" s="36">
        <v>334.50000000000006</v>
      </c>
      <c r="G114" s="36">
        <v>328.15000000000009</v>
      </c>
      <c r="H114" s="36">
        <v>362.45000000000005</v>
      </c>
      <c r="I114" s="36">
        <v>368.80000000000007</v>
      </c>
      <c r="J114" s="36">
        <v>379.6</v>
      </c>
      <c r="K114" s="31">
        <v>358</v>
      </c>
      <c r="L114" s="31">
        <v>340.85</v>
      </c>
      <c r="M114" s="31">
        <v>413.78980000000001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1497.9</v>
      </c>
      <c r="D115" s="36">
        <v>1500.1499999999999</v>
      </c>
      <c r="E115" s="36">
        <v>1479.2999999999997</v>
      </c>
      <c r="F115" s="36">
        <v>1460.6999999999998</v>
      </c>
      <c r="G115" s="36">
        <v>1439.8499999999997</v>
      </c>
      <c r="H115" s="36">
        <v>1518.7499999999998</v>
      </c>
      <c r="I115" s="36">
        <v>1539.5999999999997</v>
      </c>
      <c r="J115" s="36">
        <v>1558.1999999999998</v>
      </c>
      <c r="K115" s="31">
        <v>1521</v>
      </c>
      <c r="L115" s="31">
        <v>1481.55</v>
      </c>
      <c r="M115" s="31">
        <v>56.052199999999999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6747.95</v>
      </c>
      <c r="D116" s="36">
        <v>6712.7333333333336</v>
      </c>
      <c r="E116" s="36">
        <v>6645.4666666666672</v>
      </c>
      <c r="F116" s="36">
        <v>6542.9833333333336</v>
      </c>
      <c r="G116" s="36">
        <v>6475.7166666666672</v>
      </c>
      <c r="H116" s="36">
        <v>6815.2166666666672</v>
      </c>
      <c r="I116" s="36">
        <v>6882.4833333333336</v>
      </c>
      <c r="J116" s="36">
        <v>6984.9666666666672</v>
      </c>
      <c r="K116" s="31">
        <v>6780</v>
      </c>
      <c r="L116" s="31">
        <v>6610.25</v>
      </c>
      <c r="M116" s="31">
        <v>3.0503300000000002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1540.7</v>
      </c>
      <c r="D117" s="36">
        <v>1541.5166666666667</v>
      </c>
      <c r="E117" s="36">
        <v>1534.1833333333334</v>
      </c>
      <c r="F117" s="36">
        <v>1527.6666666666667</v>
      </c>
      <c r="G117" s="36">
        <v>1520.3333333333335</v>
      </c>
      <c r="H117" s="36">
        <v>1548.0333333333333</v>
      </c>
      <c r="I117" s="36">
        <v>1555.3666666666668</v>
      </c>
      <c r="J117" s="36">
        <v>1561.8833333333332</v>
      </c>
      <c r="K117" s="31">
        <v>1548.85</v>
      </c>
      <c r="L117" s="31">
        <v>1535</v>
      </c>
      <c r="M117" s="31">
        <v>48.510039999999996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4225.8999999999996</v>
      </c>
      <c r="D118" s="36">
        <v>4235.4000000000005</v>
      </c>
      <c r="E118" s="36">
        <v>4203.0000000000009</v>
      </c>
      <c r="F118" s="36">
        <v>4180.1000000000004</v>
      </c>
      <c r="G118" s="36">
        <v>4147.7000000000007</v>
      </c>
      <c r="H118" s="36">
        <v>4258.3000000000011</v>
      </c>
      <c r="I118" s="36">
        <v>4290.7000000000007</v>
      </c>
      <c r="J118" s="36">
        <v>4313.6000000000013</v>
      </c>
      <c r="K118" s="31">
        <v>4267.8</v>
      </c>
      <c r="L118" s="31">
        <v>4212.5</v>
      </c>
      <c r="M118" s="31">
        <v>7.9264299999999999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1107.3</v>
      </c>
      <c r="D119" s="36">
        <v>1107.3833333333334</v>
      </c>
      <c r="E119" s="36">
        <v>1095.7666666666669</v>
      </c>
      <c r="F119" s="36">
        <v>1084.2333333333333</v>
      </c>
      <c r="G119" s="36">
        <v>1072.6166666666668</v>
      </c>
      <c r="H119" s="36">
        <v>1118.916666666667</v>
      </c>
      <c r="I119" s="36">
        <v>1130.5333333333333</v>
      </c>
      <c r="J119" s="36">
        <v>1142.0666666666671</v>
      </c>
      <c r="K119" s="31">
        <v>1119</v>
      </c>
      <c r="L119" s="31">
        <v>1095.8499999999999</v>
      </c>
      <c r="M119" s="31">
        <v>5.1355199999999996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712.3</v>
      </c>
      <c r="D120" s="36">
        <v>716</v>
      </c>
      <c r="E120" s="36">
        <v>705.35</v>
      </c>
      <c r="F120" s="36">
        <v>698.4</v>
      </c>
      <c r="G120" s="36">
        <v>687.75</v>
      </c>
      <c r="H120" s="36">
        <v>722.95</v>
      </c>
      <c r="I120" s="36">
        <v>733.60000000000014</v>
      </c>
      <c r="J120" s="36">
        <v>740.55000000000007</v>
      </c>
      <c r="K120" s="31">
        <v>726.65</v>
      </c>
      <c r="L120" s="31">
        <v>709.05</v>
      </c>
      <c r="M120" s="31">
        <v>24.184640000000002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919.2</v>
      </c>
      <c r="D121" s="36">
        <v>923.25</v>
      </c>
      <c r="E121" s="36">
        <v>914.05</v>
      </c>
      <c r="F121" s="36">
        <v>908.9</v>
      </c>
      <c r="G121" s="36">
        <v>899.69999999999993</v>
      </c>
      <c r="H121" s="36">
        <v>928.4</v>
      </c>
      <c r="I121" s="36">
        <v>937.6</v>
      </c>
      <c r="J121" s="36">
        <v>942.75</v>
      </c>
      <c r="K121" s="31">
        <v>932.45</v>
      </c>
      <c r="L121" s="31">
        <v>918.1</v>
      </c>
      <c r="M121" s="31">
        <v>13.414960000000001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1047.0999999999999</v>
      </c>
      <c r="D122" s="36">
        <v>1051.1666666666665</v>
      </c>
      <c r="E122" s="36">
        <v>1038.2833333333331</v>
      </c>
      <c r="F122" s="36">
        <v>1029.4666666666665</v>
      </c>
      <c r="G122" s="36">
        <v>1016.583333333333</v>
      </c>
      <c r="H122" s="36">
        <v>1059.9833333333331</v>
      </c>
      <c r="I122" s="36">
        <v>1072.8666666666663</v>
      </c>
      <c r="J122" s="36">
        <v>1081.6833333333332</v>
      </c>
      <c r="K122" s="31">
        <v>1064.05</v>
      </c>
      <c r="L122" s="31">
        <v>1042.3499999999999</v>
      </c>
      <c r="M122" s="31">
        <v>10.89927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555.54999999999995</v>
      </c>
      <c r="D123" s="36">
        <v>556.65</v>
      </c>
      <c r="E123" s="36">
        <v>549.5</v>
      </c>
      <c r="F123" s="36">
        <v>543.45000000000005</v>
      </c>
      <c r="G123" s="36">
        <v>536.30000000000007</v>
      </c>
      <c r="H123" s="36">
        <v>562.69999999999993</v>
      </c>
      <c r="I123" s="36">
        <v>569.8499999999998</v>
      </c>
      <c r="J123" s="36">
        <v>575.89999999999986</v>
      </c>
      <c r="K123" s="31">
        <v>563.79999999999995</v>
      </c>
      <c r="L123" s="31">
        <v>550.6</v>
      </c>
      <c r="M123" s="31">
        <v>34.537219999999998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1592.65</v>
      </c>
      <c r="D124" s="36">
        <v>1602.5333333333335</v>
      </c>
      <c r="E124" s="36">
        <v>1575.0666666666671</v>
      </c>
      <c r="F124" s="36">
        <v>1557.4833333333336</v>
      </c>
      <c r="G124" s="36">
        <v>1530.0166666666671</v>
      </c>
      <c r="H124" s="36">
        <v>1620.116666666667</v>
      </c>
      <c r="I124" s="36">
        <v>1647.5833333333337</v>
      </c>
      <c r="J124" s="36">
        <v>1665.166666666667</v>
      </c>
      <c r="K124" s="31">
        <v>1630</v>
      </c>
      <c r="L124" s="31">
        <v>1584.95</v>
      </c>
      <c r="M124" s="31">
        <v>8.4528099999999995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1798.15</v>
      </c>
      <c r="D125" s="36">
        <v>1796.75</v>
      </c>
      <c r="E125" s="36">
        <v>1777.5</v>
      </c>
      <c r="F125" s="36">
        <v>1756.85</v>
      </c>
      <c r="G125" s="36">
        <v>1737.6</v>
      </c>
      <c r="H125" s="36">
        <v>1817.4</v>
      </c>
      <c r="I125" s="36">
        <v>1836.65</v>
      </c>
      <c r="J125" s="36">
        <v>1857.3000000000002</v>
      </c>
      <c r="K125" s="31">
        <v>1816</v>
      </c>
      <c r="L125" s="31">
        <v>1776.1</v>
      </c>
      <c r="M125" s="31">
        <v>66.859319999999997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181.71</v>
      </c>
      <c r="D126" s="36">
        <v>183.57000000000002</v>
      </c>
      <c r="E126" s="36">
        <v>179.34000000000003</v>
      </c>
      <c r="F126" s="36">
        <v>176.97</v>
      </c>
      <c r="G126" s="36">
        <v>172.74</v>
      </c>
      <c r="H126" s="36">
        <v>185.94000000000005</v>
      </c>
      <c r="I126" s="36">
        <v>190.17000000000002</v>
      </c>
      <c r="J126" s="36">
        <v>192.54000000000008</v>
      </c>
      <c r="K126" s="31">
        <v>187.8</v>
      </c>
      <c r="L126" s="31">
        <v>181.2</v>
      </c>
      <c r="M126" s="31">
        <v>124.69345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4845.7</v>
      </c>
      <c r="D127" s="36">
        <v>4846.8833333333332</v>
      </c>
      <c r="E127" s="36">
        <v>4823.8166666666666</v>
      </c>
      <c r="F127" s="36">
        <v>4801.9333333333334</v>
      </c>
      <c r="G127" s="36">
        <v>4778.8666666666668</v>
      </c>
      <c r="H127" s="36">
        <v>4868.7666666666664</v>
      </c>
      <c r="I127" s="36">
        <v>4891.8333333333321</v>
      </c>
      <c r="J127" s="36">
        <v>4913.7166666666662</v>
      </c>
      <c r="K127" s="31">
        <v>4869.95</v>
      </c>
      <c r="L127" s="31">
        <v>4825</v>
      </c>
      <c r="M127" s="31">
        <v>1.42353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778.8</v>
      </c>
      <c r="D128" s="36">
        <v>775.41666666666663</v>
      </c>
      <c r="E128" s="36">
        <v>762.73333333333323</v>
      </c>
      <c r="F128" s="36">
        <v>746.66666666666663</v>
      </c>
      <c r="G128" s="36">
        <v>733.98333333333323</v>
      </c>
      <c r="H128" s="36">
        <v>791.48333333333323</v>
      </c>
      <c r="I128" s="36">
        <v>804.16666666666663</v>
      </c>
      <c r="J128" s="36">
        <v>820.23333333333323</v>
      </c>
      <c r="K128" s="31">
        <v>788.1</v>
      </c>
      <c r="L128" s="31">
        <v>759.35</v>
      </c>
      <c r="M128" s="31">
        <v>50.925049999999999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5177.5</v>
      </c>
      <c r="D129" s="36">
        <v>5167.8666666666668</v>
      </c>
      <c r="E129" s="36">
        <v>5145.7333333333336</v>
      </c>
      <c r="F129" s="36">
        <v>5113.9666666666672</v>
      </c>
      <c r="G129" s="36">
        <v>5091.8333333333339</v>
      </c>
      <c r="H129" s="36">
        <v>5199.6333333333332</v>
      </c>
      <c r="I129" s="36">
        <v>5221.7666666666664</v>
      </c>
      <c r="J129" s="36">
        <v>5253.5333333333328</v>
      </c>
      <c r="K129" s="31">
        <v>5190</v>
      </c>
      <c r="L129" s="31">
        <v>5136.1000000000004</v>
      </c>
      <c r="M129" s="31">
        <v>4.0136799999999999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3602.95</v>
      </c>
      <c r="D130" s="36">
        <v>3606.7000000000003</v>
      </c>
      <c r="E130" s="36">
        <v>3588.5000000000005</v>
      </c>
      <c r="F130" s="36">
        <v>3574.05</v>
      </c>
      <c r="G130" s="36">
        <v>3555.8500000000004</v>
      </c>
      <c r="H130" s="36">
        <v>3621.1500000000005</v>
      </c>
      <c r="I130" s="36">
        <v>3639.3500000000004</v>
      </c>
      <c r="J130" s="36">
        <v>3653.8000000000006</v>
      </c>
      <c r="K130" s="31">
        <v>3624.9</v>
      </c>
      <c r="L130" s="31">
        <v>3592.25</v>
      </c>
      <c r="M130" s="31">
        <v>24.801870000000001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427.45</v>
      </c>
      <c r="D131" s="36">
        <v>428.41666666666669</v>
      </c>
      <c r="E131" s="36">
        <v>422.93333333333339</v>
      </c>
      <c r="F131" s="36">
        <v>418.41666666666669</v>
      </c>
      <c r="G131" s="36">
        <v>412.93333333333339</v>
      </c>
      <c r="H131" s="36">
        <v>432.93333333333339</v>
      </c>
      <c r="I131" s="36">
        <v>438.41666666666663</v>
      </c>
      <c r="J131" s="36">
        <v>442.93333333333339</v>
      </c>
      <c r="K131" s="31">
        <v>433.9</v>
      </c>
      <c r="L131" s="31">
        <v>423.9</v>
      </c>
      <c r="M131" s="31">
        <v>13.543229999999999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1001.4</v>
      </c>
      <c r="D132" s="36">
        <v>1008.1333333333332</v>
      </c>
      <c r="E132" s="36">
        <v>992.46666666666647</v>
      </c>
      <c r="F132" s="36">
        <v>983.5333333333333</v>
      </c>
      <c r="G132" s="36">
        <v>967.86666666666656</v>
      </c>
      <c r="H132" s="36">
        <v>1017.0666666666664</v>
      </c>
      <c r="I132" s="36">
        <v>1032.7333333333331</v>
      </c>
      <c r="J132" s="36">
        <v>1041.6666666666663</v>
      </c>
      <c r="K132" s="31">
        <v>1023.8</v>
      </c>
      <c r="L132" s="31">
        <v>999.2</v>
      </c>
      <c r="M132" s="31">
        <v>18.501380000000001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1583.65</v>
      </c>
      <c r="D133" s="36">
        <v>1572.8500000000001</v>
      </c>
      <c r="E133" s="36">
        <v>1555.8000000000002</v>
      </c>
      <c r="F133" s="36">
        <v>1527.95</v>
      </c>
      <c r="G133" s="36">
        <v>1510.9</v>
      </c>
      <c r="H133" s="36">
        <v>1600.7000000000003</v>
      </c>
      <c r="I133" s="36">
        <v>1617.75</v>
      </c>
      <c r="J133" s="36">
        <v>1645.6000000000004</v>
      </c>
      <c r="K133" s="31">
        <v>1589.9</v>
      </c>
      <c r="L133" s="31">
        <v>1545</v>
      </c>
      <c r="M133" s="31">
        <v>11.79302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125927.45</v>
      </c>
      <c r="D134" s="36">
        <v>126402.65000000001</v>
      </c>
      <c r="E134" s="36">
        <v>125325.30000000002</v>
      </c>
      <c r="F134" s="36">
        <v>124723.15000000001</v>
      </c>
      <c r="G134" s="36">
        <v>123645.80000000002</v>
      </c>
      <c r="H134" s="36">
        <v>127004.80000000002</v>
      </c>
      <c r="I134" s="36">
        <v>128082.15000000002</v>
      </c>
      <c r="J134" s="36">
        <v>128684.30000000002</v>
      </c>
      <c r="K134" s="31">
        <v>127480</v>
      </c>
      <c r="L134" s="31">
        <v>125800.5</v>
      </c>
      <c r="M134" s="31">
        <v>5.7750000000000003E-2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1434.85</v>
      </c>
      <c r="D135" s="36">
        <v>1453.3</v>
      </c>
      <c r="E135" s="36">
        <v>1411.85</v>
      </c>
      <c r="F135" s="36">
        <v>1388.85</v>
      </c>
      <c r="G135" s="36">
        <v>1347.3999999999999</v>
      </c>
      <c r="H135" s="36">
        <v>1476.3</v>
      </c>
      <c r="I135" s="36">
        <v>1517.7500000000002</v>
      </c>
      <c r="J135" s="36">
        <v>1540.75</v>
      </c>
      <c r="K135" s="31">
        <v>1494.75</v>
      </c>
      <c r="L135" s="31">
        <v>1430.3</v>
      </c>
      <c r="M135" s="31">
        <v>9.9454799999999999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308.10000000000002</v>
      </c>
      <c r="D136" s="36">
        <v>305.55</v>
      </c>
      <c r="E136" s="36">
        <v>301.20000000000005</v>
      </c>
      <c r="F136" s="36">
        <v>294.3</v>
      </c>
      <c r="G136" s="36">
        <v>289.95000000000005</v>
      </c>
      <c r="H136" s="36">
        <v>312.45000000000005</v>
      </c>
      <c r="I136" s="36">
        <v>316.80000000000007</v>
      </c>
      <c r="J136" s="36">
        <v>323.70000000000005</v>
      </c>
      <c r="K136" s="31">
        <v>309.89999999999998</v>
      </c>
      <c r="L136" s="31">
        <v>298.64999999999998</v>
      </c>
      <c r="M136" s="31">
        <v>49.067909999999998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2851.5</v>
      </c>
      <c r="D137" s="36">
        <v>2869.6833333333329</v>
      </c>
      <c r="E137" s="36">
        <v>2826.4166666666661</v>
      </c>
      <c r="F137" s="36">
        <v>2801.333333333333</v>
      </c>
      <c r="G137" s="36">
        <v>2758.0666666666662</v>
      </c>
      <c r="H137" s="36">
        <v>2894.766666666666</v>
      </c>
      <c r="I137" s="36">
        <v>2938.0333333333333</v>
      </c>
      <c r="J137" s="36">
        <v>2963.1166666666659</v>
      </c>
      <c r="K137" s="31">
        <v>2912.95</v>
      </c>
      <c r="L137" s="31">
        <v>2844.6</v>
      </c>
      <c r="M137" s="31">
        <v>32.823180000000001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2139.5</v>
      </c>
      <c r="D138" s="36">
        <v>2137.9</v>
      </c>
      <c r="E138" s="36">
        <v>2122.8000000000002</v>
      </c>
      <c r="F138" s="36">
        <v>2106.1</v>
      </c>
      <c r="G138" s="36">
        <v>2091</v>
      </c>
      <c r="H138" s="36">
        <v>2154.6000000000004</v>
      </c>
      <c r="I138" s="36">
        <v>2169.6999999999998</v>
      </c>
      <c r="J138" s="36">
        <v>2186.4000000000005</v>
      </c>
      <c r="K138" s="31">
        <v>2153</v>
      </c>
      <c r="L138" s="31">
        <v>2121.1999999999998</v>
      </c>
      <c r="M138" s="31">
        <v>3.5592899999999998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613.15</v>
      </c>
      <c r="D139" s="36">
        <v>614.05000000000007</v>
      </c>
      <c r="E139" s="36">
        <v>608.20000000000016</v>
      </c>
      <c r="F139" s="36">
        <v>603.25000000000011</v>
      </c>
      <c r="G139" s="36">
        <v>597.4000000000002</v>
      </c>
      <c r="H139" s="36">
        <v>619.00000000000011</v>
      </c>
      <c r="I139" s="36">
        <v>624.85</v>
      </c>
      <c r="J139" s="36">
        <v>629.80000000000007</v>
      </c>
      <c r="K139" s="31">
        <v>619.9</v>
      </c>
      <c r="L139" s="31">
        <v>609.1</v>
      </c>
      <c r="M139" s="31">
        <v>27.121670000000002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12198.25</v>
      </c>
      <c r="D140" s="36">
        <v>12196.6</v>
      </c>
      <c r="E140" s="36">
        <v>12069.35</v>
      </c>
      <c r="F140" s="36">
        <v>11940.45</v>
      </c>
      <c r="G140" s="36">
        <v>11813.2</v>
      </c>
      <c r="H140" s="36">
        <v>12325.5</v>
      </c>
      <c r="I140" s="36">
        <v>12452.75</v>
      </c>
      <c r="J140" s="36">
        <v>12581.65</v>
      </c>
      <c r="K140" s="31">
        <v>12323.85</v>
      </c>
      <c r="L140" s="31">
        <v>12067.7</v>
      </c>
      <c r="M140" s="31">
        <v>4.4793099999999999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971.7</v>
      </c>
      <c r="D141" s="36">
        <v>975.51666666666677</v>
      </c>
      <c r="E141" s="36">
        <v>965.03333333333353</v>
      </c>
      <c r="F141" s="36">
        <v>958.36666666666679</v>
      </c>
      <c r="G141" s="36">
        <v>947.88333333333355</v>
      </c>
      <c r="H141" s="36">
        <v>982.18333333333351</v>
      </c>
      <c r="I141" s="36">
        <v>992.66666666666686</v>
      </c>
      <c r="J141" s="36">
        <v>999.33333333333348</v>
      </c>
      <c r="K141" s="31">
        <v>986</v>
      </c>
      <c r="L141" s="31">
        <v>968.85</v>
      </c>
      <c r="M141" s="31">
        <v>8.1055100000000007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879.45</v>
      </c>
      <c r="D142" s="36">
        <v>872.88333333333333</v>
      </c>
      <c r="E142" s="36">
        <v>857.91666666666663</v>
      </c>
      <c r="F142" s="36">
        <v>836.38333333333333</v>
      </c>
      <c r="G142" s="36">
        <v>821.41666666666663</v>
      </c>
      <c r="H142" s="36">
        <v>894.41666666666663</v>
      </c>
      <c r="I142" s="36">
        <v>909.38333333333333</v>
      </c>
      <c r="J142" s="36">
        <v>930.91666666666663</v>
      </c>
      <c r="K142" s="31">
        <v>887.85</v>
      </c>
      <c r="L142" s="31">
        <v>851.35</v>
      </c>
      <c r="M142" s="31">
        <v>18.931470000000001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4081</v>
      </c>
      <c r="D143" s="36">
        <v>4137.4000000000005</v>
      </c>
      <c r="E143" s="36">
        <v>4003.6000000000013</v>
      </c>
      <c r="F143" s="36">
        <v>3926.2000000000007</v>
      </c>
      <c r="G143" s="36">
        <v>3792.4000000000015</v>
      </c>
      <c r="H143" s="36">
        <v>4214.8000000000011</v>
      </c>
      <c r="I143" s="36">
        <v>4348.6000000000004</v>
      </c>
      <c r="J143" s="36">
        <v>4426.0000000000009</v>
      </c>
      <c r="K143" s="31">
        <v>4271.2</v>
      </c>
      <c r="L143" s="31">
        <v>4060</v>
      </c>
      <c r="M143" s="31">
        <v>67.371939999999995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75.44</v>
      </c>
      <c r="D144" s="36">
        <v>76.046666666666667</v>
      </c>
      <c r="E144" s="36">
        <v>74.593333333333334</v>
      </c>
      <c r="F144" s="36">
        <v>73.74666666666667</v>
      </c>
      <c r="G144" s="36">
        <v>72.293333333333337</v>
      </c>
      <c r="H144" s="36">
        <v>76.893333333333331</v>
      </c>
      <c r="I144" s="36">
        <v>78.346666666666678</v>
      </c>
      <c r="J144" s="36">
        <v>79.193333333333328</v>
      </c>
      <c r="K144" s="31">
        <v>77.5</v>
      </c>
      <c r="L144" s="31">
        <v>75.2</v>
      </c>
      <c r="M144" s="31">
        <v>110.52126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2419.4499999999998</v>
      </c>
      <c r="D145" s="36">
        <v>2423.2999999999997</v>
      </c>
      <c r="E145" s="36">
        <v>2407.3499999999995</v>
      </c>
      <c r="F145" s="36">
        <v>2395.2499999999995</v>
      </c>
      <c r="G145" s="36">
        <v>2379.2999999999993</v>
      </c>
      <c r="H145" s="36">
        <v>2435.3999999999996</v>
      </c>
      <c r="I145" s="36">
        <v>2451.3499999999995</v>
      </c>
      <c r="J145" s="36">
        <v>2463.4499999999998</v>
      </c>
      <c r="K145" s="31">
        <v>2439.25</v>
      </c>
      <c r="L145" s="31">
        <v>2411.1999999999998</v>
      </c>
      <c r="M145" s="31">
        <v>6.0768500000000003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1775.4</v>
      </c>
      <c r="D146" s="36">
        <v>1782.8</v>
      </c>
      <c r="E146" s="36">
        <v>1757.6</v>
      </c>
      <c r="F146" s="36">
        <v>1739.8</v>
      </c>
      <c r="G146" s="36">
        <v>1714.6</v>
      </c>
      <c r="H146" s="36">
        <v>1800.6</v>
      </c>
      <c r="I146" s="36">
        <v>1825.8000000000002</v>
      </c>
      <c r="J146" s="36">
        <v>1843.6</v>
      </c>
      <c r="K146" s="31">
        <v>1808</v>
      </c>
      <c r="L146" s="31">
        <v>1765</v>
      </c>
      <c r="M146" s="31">
        <v>5.4536899999999999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99.7</v>
      </c>
      <c r="D147" s="36">
        <v>99.780000000000015</v>
      </c>
      <c r="E147" s="36">
        <v>99.020000000000024</v>
      </c>
      <c r="F147" s="36">
        <v>98.34</v>
      </c>
      <c r="G147" s="36">
        <v>97.580000000000013</v>
      </c>
      <c r="H147" s="36">
        <v>100.46000000000004</v>
      </c>
      <c r="I147" s="36">
        <v>101.22000000000003</v>
      </c>
      <c r="J147" s="36">
        <v>101.90000000000005</v>
      </c>
      <c r="K147" s="31">
        <v>100.54</v>
      </c>
      <c r="L147" s="31">
        <v>99.1</v>
      </c>
      <c r="M147" s="31">
        <v>318.50736999999998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249.25</v>
      </c>
      <c r="D148" s="36">
        <v>251.16666666666666</v>
      </c>
      <c r="E148" s="36">
        <v>246.33333333333331</v>
      </c>
      <c r="F148" s="36">
        <v>243.41666666666666</v>
      </c>
      <c r="G148" s="36">
        <v>238.58333333333331</v>
      </c>
      <c r="H148" s="36">
        <v>254.08333333333331</v>
      </c>
      <c r="I148" s="36">
        <v>258.91666666666663</v>
      </c>
      <c r="J148" s="36">
        <v>261.83333333333331</v>
      </c>
      <c r="K148" s="31">
        <v>256</v>
      </c>
      <c r="L148" s="31">
        <v>248.25</v>
      </c>
      <c r="M148" s="31">
        <v>194.95242999999999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365.05</v>
      </c>
      <c r="D149" s="36">
        <v>363.86666666666662</v>
      </c>
      <c r="E149" s="36">
        <v>360.83333333333326</v>
      </c>
      <c r="F149" s="36">
        <v>356.61666666666662</v>
      </c>
      <c r="G149" s="36">
        <v>353.58333333333326</v>
      </c>
      <c r="H149" s="36">
        <v>368.08333333333326</v>
      </c>
      <c r="I149" s="36">
        <v>371.11666666666667</v>
      </c>
      <c r="J149" s="36">
        <v>375.33333333333326</v>
      </c>
      <c r="K149" s="31">
        <v>366.9</v>
      </c>
      <c r="L149" s="31">
        <v>359.65</v>
      </c>
      <c r="M149" s="31">
        <v>159.18394000000001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3592.35</v>
      </c>
      <c r="D150" s="36">
        <v>3589.4500000000003</v>
      </c>
      <c r="E150" s="36">
        <v>3539.9000000000005</v>
      </c>
      <c r="F150" s="36">
        <v>3487.4500000000003</v>
      </c>
      <c r="G150" s="36">
        <v>3437.9000000000005</v>
      </c>
      <c r="H150" s="36">
        <v>3641.9000000000005</v>
      </c>
      <c r="I150" s="36">
        <v>3691.4500000000007</v>
      </c>
      <c r="J150" s="36">
        <v>3743.9000000000005</v>
      </c>
      <c r="K150" s="31">
        <v>3639</v>
      </c>
      <c r="L150" s="31">
        <v>3537</v>
      </c>
      <c r="M150" s="31">
        <v>2.7682000000000002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2534.25</v>
      </c>
      <c r="D151" s="36">
        <v>2529.5666666666666</v>
      </c>
      <c r="E151" s="36">
        <v>2512.1333333333332</v>
      </c>
      <c r="F151" s="36">
        <v>2490.0166666666664</v>
      </c>
      <c r="G151" s="36">
        <v>2472.583333333333</v>
      </c>
      <c r="H151" s="36">
        <v>2551.6833333333334</v>
      </c>
      <c r="I151" s="36">
        <v>2569.1166666666668</v>
      </c>
      <c r="J151" s="36">
        <v>2591.2333333333336</v>
      </c>
      <c r="K151" s="31">
        <v>2547</v>
      </c>
      <c r="L151" s="31">
        <v>2507.4499999999998</v>
      </c>
      <c r="M151" s="31">
        <v>4.7935600000000003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1796.5</v>
      </c>
      <c r="D152" s="36">
        <v>1806.9666666666665</v>
      </c>
      <c r="E152" s="36">
        <v>1780.7833333333328</v>
      </c>
      <c r="F152" s="36">
        <v>1765.0666666666664</v>
      </c>
      <c r="G152" s="36">
        <v>1738.8833333333328</v>
      </c>
      <c r="H152" s="36">
        <v>1822.6833333333329</v>
      </c>
      <c r="I152" s="36">
        <v>1848.8666666666668</v>
      </c>
      <c r="J152" s="36">
        <v>1864.583333333333</v>
      </c>
      <c r="K152" s="31">
        <v>1833.15</v>
      </c>
      <c r="L152" s="31">
        <v>1791.25</v>
      </c>
      <c r="M152" s="31">
        <v>8.4075199999999999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267.75</v>
      </c>
      <c r="D153" s="36">
        <v>267</v>
      </c>
      <c r="E153" s="36">
        <v>264.85000000000002</v>
      </c>
      <c r="F153" s="36">
        <v>261.95000000000005</v>
      </c>
      <c r="G153" s="36">
        <v>259.80000000000007</v>
      </c>
      <c r="H153" s="36">
        <v>269.89999999999998</v>
      </c>
      <c r="I153" s="36">
        <v>272.04999999999995</v>
      </c>
      <c r="J153" s="36">
        <v>274.94999999999993</v>
      </c>
      <c r="K153" s="31">
        <v>269.14999999999998</v>
      </c>
      <c r="L153" s="31">
        <v>264.10000000000002</v>
      </c>
      <c r="M153" s="31">
        <v>106.5091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700.9</v>
      </c>
      <c r="D154" s="36">
        <v>700.70000000000016</v>
      </c>
      <c r="E154" s="36">
        <v>693.90000000000032</v>
      </c>
      <c r="F154" s="36">
        <v>686.9000000000002</v>
      </c>
      <c r="G154" s="36">
        <v>680.10000000000036</v>
      </c>
      <c r="H154" s="36">
        <v>707.70000000000027</v>
      </c>
      <c r="I154" s="36">
        <v>714.50000000000023</v>
      </c>
      <c r="J154" s="36">
        <v>721.50000000000023</v>
      </c>
      <c r="K154" s="31">
        <v>707.5</v>
      </c>
      <c r="L154" s="31">
        <v>693.7</v>
      </c>
      <c r="M154" s="31">
        <v>20.420200000000001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409.35</v>
      </c>
      <c r="D155" s="36">
        <v>410.2</v>
      </c>
      <c r="E155" s="36">
        <v>405.7</v>
      </c>
      <c r="F155" s="36">
        <v>402.05</v>
      </c>
      <c r="G155" s="36">
        <v>397.55</v>
      </c>
      <c r="H155" s="36">
        <v>413.84999999999997</v>
      </c>
      <c r="I155" s="36">
        <v>418.34999999999997</v>
      </c>
      <c r="J155" s="36">
        <v>421.99999999999994</v>
      </c>
      <c r="K155" s="31">
        <v>414.7</v>
      </c>
      <c r="L155" s="31">
        <v>406.55</v>
      </c>
      <c r="M155" s="31">
        <v>15.0482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1345.2</v>
      </c>
      <c r="D156" s="36">
        <v>1341.0666666666668</v>
      </c>
      <c r="E156" s="36">
        <v>1320.9833333333336</v>
      </c>
      <c r="F156" s="36">
        <v>1296.7666666666667</v>
      </c>
      <c r="G156" s="36">
        <v>1276.6833333333334</v>
      </c>
      <c r="H156" s="36">
        <v>1365.2833333333338</v>
      </c>
      <c r="I156" s="36">
        <v>1385.3666666666672</v>
      </c>
      <c r="J156" s="36">
        <v>1409.5833333333339</v>
      </c>
      <c r="K156" s="31">
        <v>1361.15</v>
      </c>
      <c r="L156" s="31">
        <v>1316.85</v>
      </c>
      <c r="M156" s="31">
        <v>17.997199999999999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3775.95</v>
      </c>
      <c r="D157" s="36">
        <v>3775.5</v>
      </c>
      <c r="E157" s="36">
        <v>3756</v>
      </c>
      <c r="F157" s="36">
        <v>3736.05</v>
      </c>
      <c r="G157" s="36">
        <v>3716.55</v>
      </c>
      <c r="H157" s="36">
        <v>3795.45</v>
      </c>
      <c r="I157" s="36">
        <v>3814.95</v>
      </c>
      <c r="J157" s="36">
        <v>3834.8999999999996</v>
      </c>
      <c r="K157" s="31">
        <v>3795</v>
      </c>
      <c r="L157" s="31">
        <v>3755.55</v>
      </c>
      <c r="M157" s="31">
        <v>3.1021299999999998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39584.949999999997</v>
      </c>
      <c r="D158" s="36">
        <v>39946.183333333327</v>
      </c>
      <c r="E158" s="36">
        <v>39099.266666666656</v>
      </c>
      <c r="F158" s="36">
        <v>38613.583333333328</v>
      </c>
      <c r="G158" s="36">
        <v>37766.666666666657</v>
      </c>
      <c r="H158" s="36">
        <v>40431.866666666654</v>
      </c>
      <c r="I158" s="36">
        <v>41278.783333333326</v>
      </c>
      <c r="J158" s="36">
        <v>41764.466666666653</v>
      </c>
      <c r="K158" s="31">
        <v>40793.1</v>
      </c>
      <c r="L158" s="31">
        <v>39460.5</v>
      </c>
      <c r="M158" s="31">
        <v>0.21745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1556.6</v>
      </c>
      <c r="D159" s="36">
        <v>1546.1499999999999</v>
      </c>
      <c r="E159" s="36">
        <v>1517.2999999999997</v>
      </c>
      <c r="F159" s="36">
        <v>1477.9999999999998</v>
      </c>
      <c r="G159" s="36">
        <v>1449.1499999999996</v>
      </c>
      <c r="H159" s="36">
        <v>1585.4499999999998</v>
      </c>
      <c r="I159" s="36">
        <v>1614.2999999999997</v>
      </c>
      <c r="J159" s="36">
        <v>1653.6</v>
      </c>
      <c r="K159" s="31">
        <v>1575</v>
      </c>
      <c r="L159" s="31">
        <v>1506.85</v>
      </c>
      <c r="M159" s="31">
        <v>6.2233799999999997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3950.9</v>
      </c>
      <c r="D160" s="36">
        <v>3963.6</v>
      </c>
      <c r="E160" s="36">
        <v>3927.2999999999997</v>
      </c>
      <c r="F160" s="36">
        <v>3903.7</v>
      </c>
      <c r="G160" s="36">
        <v>3867.3999999999996</v>
      </c>
      <c r="H160" s="36">
        <v>3987.2</v>
      </c>
      <c r="I160" s="36">
        <v>4023.5</v>
      </c>
      <c r="J160" s="36">
        <v>4047.1</v>
      </c>
      <c r="K160" s="31">
        <v>3999.9</v>
      </c>
      <c r="L160" s="31">
        <v>3940</v>
      </c>
      <c r="M160" s="31">
        <v>2.6816399999999998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314.75</v>
      </c>
      <c r="D161" s="36">
        <v>316.36666666666667</v>
      </c>
      <c r="E161" s="36">
        <v>312.38333333333333</v>
      </c>
      <c r="F161" s="36">
        <v>310.01666666666665</v>
      </c>
      <c r="G161" s="36">
        <v>306.0333333333333</v>
      </c>
      <c r="H161" s="36">
        <v>318.73333333333335</v>
      </c>
      <c r="I161" s="36">
        <v>322.7166666666667</v>
      </c>
      <c r="J161" s="36">
        <v>325.08333333333337</v>
      </c>
      <c r="K161" s="31">
        <v>320.35000000000002</v>
      </c>
      <c r="L161" s="31">
        <v>314</v>
      </c>
      <c r="M161" s="31">
        <v>32.862870000000001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3173.95</v>
      </c>
      <c r="D162" s="36">
        <v>3171.6333333333332</v>
      </c>
      <c r="E162" s="36">
        <v>3143.2666666666664</v>
      </c>
      <c r="F162" s="36">
        <v>3112.583333333333</v>
      </c>
      <c r="G162" s="36">
        <v>3084.2166666666662</v>
      </c>
      <c r="H162" s="36">
        <v>3202.3166666666666</v>
      </c>
      <c r="I162" s="36">
        <v>3230.6833333333334</v>
      </c>
      <c r="J162" s="36">
        <v>3261.3666666666668</v>
      </c>
      <c r="K162" s="31">
        <v>3200</v>
      </c>
      <c r="L162" s="31">
        <v>3140.95</v>
      </c>
      <c r="M162" s="31">
        <v>5.2126900000000003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907.35</v>
      </c>
      <c r="D163" s="36">
        <v>903.26666666666677</v>
      </c>
      <c r="E163" s="36">
        <v>887.53333333333353</v>
      </c>
      <c r="F163" s="36">
        <v>867.71666666666681</v>
      </c>
      <c r="G163" s="36">
        <v>851.98333333333358</v>
      </c>
      <c r="H163" s="36">
        <v>923.08333333333348</v>
      </c>
      <c r="I163" s="36">
        <v>938.81666666666683</v>
      </c>
      <c r="J163" s="36">
        <v>958.63333333333344</v>
      </c>
      <c r="K163" s="31">
        <v>919</v>
      </c>
      <c r="L163" s="31">
        <v>883.45</v>
      </c>
      <c r="M163" s="31">
        <v>48.277940000000001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7180.35</v>
      </c>
      <c r="D164" s="36">
        <v>7222.7833333333328</v>
      </c>
      <c r="E164" s="36">
        <v>7121.6166666666659</v>
      </c>
      <c r="F164" s="36">
        <v>7062.8833333333332</v>
      </c>
      <c r="G164" s="36">
        <v>6961.7166666666662</v>
      </c>
      <c r="H164" s="36">
        <v>7281.5166666666655</v>
      </c>
      <c r="I164" s="36">
        <v>7382.6833333333334</v>
      </c>
      <c r="J164" s="36">
        <v>7441.4166666666652</v>
      </c>
      <c r="K164" s="31">
        <v>7323.95</v>
      </c>
      <c r="L164" s="31">
        <v>7164.05</v>
      </c>
      <c r="M164" s="31">
        <v>2.9842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416.6</v>
      </c>
      <c r="D165" s="36">
        <v>419.43333333333334</v>
      </c>
      <c r="E165" s="36">
        <v>412.66666666666669</v>
      </c>
      <c r="F165" s="36">
        <v>408.73333333333335</v>
      </c>
      <c r="G165" s="36">
        <v>401.9666666666667</v>
      </c>
      <c r="H165" s="36">
        <v>423.36666666666667</v>
      </c>
      <c r="I165" s="36">
        <v>430.13333333333333</v>
      </c>
      <c r="J165" s="36">
        <v>434.06666666666666</v>
      </c>
      <c r="K165" s="31">
        <v>426.2</v>
      </c>
      <c r="L165" s="31">
        <v>415.5</v>
      </c>
      <c r="M165" s="31">
        <v>12.141120000000001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480.05</v>
      </c>
      <c r="D166" s="36">
        <v>481.85000000000008</v>
      </c>
      <c r="E166" s="36">
        <v>477.35000000000014</v>
      </c>
      <c r="F166" s="36">
        <v>474.65000000000003</v>
      </c>
      <c r="G166" s="36">
        <v>470.15000000000009</v>
      </c>
      <c r="H166" s="36">
        <v>484.55000000000018</v>
      </c>
      <c r="I166" s="36">
        <v>489.05000000000007</v>
      </c>
      <c r="J166" s="36">
        <v>491.75000000000023</v>
      </c>
      <c r="K166" s="31">
        <v>486.35</v>
      </c>
      <c r="L166" s="31">
        <v>479.15</v>
      </c>
      <c r="M166" s="31">
        <v>106.36903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326.7</v>
      </c>
      <c r="D167" s="36">
        <v>327.2833333333333</v>
      </c>
      <c r="E167" s="36">
        <v>324.36666666666662</v>
      </c>
      <c r="F167" s="36">
        <v>322.0333333333333</v>
      </c>
      <c r="G167" s="36">
        <v>319.11666666666662</v>
      </c>
      <c r="H167" s="36">
        <v>329.61666666666662</v>
      </c>
      <c r="I167" s="36">
        <v>332.53333333333336</v>
      </c>
      <c r="J167" s="36">
        <v>334.86666666666662</v>
      </c>
      <c r="K167" s="31">
        <v>330.2</v>
      </c>
      <c r="L167" s="31">
        <v>324.95</v>
      </c>
      <c r="M167" s="31">
        <v>129.46277000000001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1927.05</v>
      </c>
      <c r="D168" s="36">
        <v>1952.9666666666665</v>
      </c>
      <c r="E168" s="36">
        <v>1880.9333333333329</v>
      </c>
      <c r="F168" s="36">
        <v>1834.8166666666664</v>
      </c>
      <c r="G168" s="36">
        <v>1762.7833333333328</v>
      </c>
      <c r="H168" s="36">
        <v>1999.083333333333</v>
      </c>
      <c r="I168" s="36">
        <v>2071.1166666666663</v>
      </c>
      <c r="J168" s="36">
        <v>2117.2333333333331</v>
      </c>
      <c r="K168" s="31">
        <v>2025</v>
      </c>
      <c r="L168" s="31">
        <v>1906.85</v>
      </c>
      <c r="M168" s="31">
        <v>14.90105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16039</v>
      </c>
      <c r="D169" s="36">
        <v>16073.333333333334</v>
      </c>
      <c r="E169" s="36">
        <v>15926.666666666668</v>
      </c>
      <c r="F169" s="36">
        <v>15814.333333333334</v>
      </c>
      <c r="G169" s="36">
        <v>15667.666666666668</v>
      </c>
      <c r="H169" s="36">
        <v>16185.666666666668</v>
      </c>
      <c r="I169" s="36">
        <v>16332.333333333336</v>
      </c>
      <c r="J169" s="36">
        <v>16444.666666666668</v>
      </c>
      <c r="K169" s="31">
        <v>16220</v>
      </c>
      <c r="L169" s="31">
        <v>15961</v>
      </c>
      <c r="M169" s="31">
        <v>5.1589999999999997E-2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124.36</v>
      </c>
      <c r="D170" s="36">
        <v>124.45333333333333</v>
      </c>
      <c r="E170" s="36">
        <v>122.90666666666667</v>
      </c>
      <c r="F170" s="36">
        <v>121.45333333333333</v>
      </c>
      <c r="G170" s="36">
        <v>119.90666666666667</v>
      </c>
      <c r="H170" s="36">
        <v>125.90666666666667</v>
      </c>
      <c r="I170" s="36">
        <v>127.45333333333332</v>
      </c>
      <c r="J170" s="36">
        <v>128.90666666666667</v>
      </c>
      <c r="K170" s="31">
        <v>126</v>
      </c>
      <c r="L170" s="31">
        <v>123</v>
      </c>
      <c r="M170" s="31">
        <v>363.45675999999997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515.6</v>
      </c>
      <c r="D171" s="36">
        <v>516.5333333333333</v>
      </c>
      <c r="E171" s="36">
        <v>512.06666666666661</v>
      </c>
      <c r="F171" s="36">
        <v>508.5333333333333</v>
      </c>
      <c r="G171" s="36">
        <v>504.06666666666661</v>
      </c>
      <c r="H171" s="36">
        <v>520.06666666666661</v>
      </c>
      <c r="I171" s="36">
        <v>524.5333333333333</v>
      </c>
      <c r="J171" s="36">
        <v>528.06666666666661</v>
      </c>
      <c r="K171" s="31">
        <v>521</v>
      </c>
      <c r="L171" s="31">
        <v>513</v>
      </c>
      <c r="M171" s="31">
        <v>85.90831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409.1</v>
      </c>
      <c r="D172" s="36">
        <v>408.15000000000003</v>
      </c>
      <c r="E172" s="36">
        <v>402.30000000000007</v>
      </c>
      <c r="F172" s="36">
        <v>395.50000000000006</v>
      </c>
      <c r="G172" s="36">
        <v>389.65000000000009</v>
      </c>
      <c r="H172" s="36">
        <v>414.95000000000005</v>
      </c>
      <c r="I172" s="36">
        <v>420.80000000000007</v>
      </c>
      <c r="J172" s="36">
        <v>427.6</v>
      </c>
      <c r="K172" s="31">
        <v>414</v>
      </c>
      <c r="L172" s="31">
        <v>401.35</v>
      </c>
      <c r="M172" s="31">
        <v>132.77790999999999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3028.05</v>
      </c>
      <c r="D173" s="36">
        <v>2985.4166666666665</v>
      </c>
      <c r="E173" s="36">
        <v>2932.8833333333332</v>
      </c>
      <c r="F173" s="36">
        <v>2837.7166666666667</v>
      </c>
      <c r="G173" s="36">
        <v>2785.1833333333334</v>
      </c>
      <c r="H173" s="36">
        <v>3080.583333333333</v>
      </c>
      <c r="I173" s="36">
        <v>3133.1166666666668</v>
      </c>
      <c r="J173" s="36">
        <v>3228.2833333333328</v>
      </c>
      <c r="K173" s="31">
        <v>3037.95</v>
      </c>
      <c r="L173" s="31">
        <v>2890.25</v>
      </c>
      <c r="M173" s="31">
        <v>110.07441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732</v>
      </c>
      <c r="D174" s="36">
        <v>730.38333333333333</v>
      </c>
      <c r="E174" s="36">
        <v>727.36666666666667</v>
      </c>
      <c r="F174" s="36">
        <v>722.73333333333335</v>
      </c>
      <c r="G174" s="36">
        <v>719.7166666666667</v>
      </c>
      <c r="H174" s="36">
        <v>735.01666666666665</v>
      </c>
      <c r="I174" s="36">
        <v>738.0333333333333</v>
      </c>
      <c r="J174" s="36">
        <v>742.66666666666663</v>
      </c>
      <c r="K174" s="31">
        <v>733.4</v>
      </c>
      <c r="L174" s="31">
        <v>725.75</v>
      </c>
      <c r="M174" s="31">
        <v>9.1211000000000002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1450.9</v>
      </c>
      <c r="D175" s="36">
        <v>1457.8500000000001</v>
      </c>
      <c r="E175" s="36">
        <v>1440.0500000000002</v>
      </c>
      <c r="F175" s="36">
        <v>1429.2</v>
      </c>
      <c r="G175" s="36">
        <v>1411.4</v>
      </c>
      <c r="H175" s="36">
        <v>1468.7000000000003</v>
      </c>
      <c r="I175" s="36">
        <v>1486.5</v>
      </c>
      <c r="J175" s="36">
        <v>1497.3500000000004</v>
      </c>
      <c r="K175" s="31">
        <v>1475.65</v>
      </c>
      <c r="L175" s="31">
        <v>1447</v>
      </c>
      <c r="M175" s="31">
        <v>7.8063599999999997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2398.8000000000002</v>
      </c>
      <c r="D176" s="36">
        <v>2396.9333333333334</v>
      </c>
      <c r="E176" s="36">
        <v>2378.166666666667</v>
      </c>
      <c r="F176" s="36">
        <v>2357.5333333333338</v>
      </c>
      <c r="G176" s="36">
        <v>2338.7666666666673</v>
      </c>
      <c r="H176" s="36">
        <v>2417.5666666666666</v>
      </c>
      <c r="I176" s="36">
        <v>2436.333333333333</v>
      </c>
      <c r="J176" s="36">
        <v>2456.9666666666662</v>
      </c>
      <c r="K176" s="31">
        <v>2415.6999999999998</v>
      </c>
      <c r="L176" s="31">
        <v>2376.3000000000002</v>
      </c>
      <c r="M176" s="31">
        <v>5.4276600000000004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193.75</v>
      </c>
      <c r="D177" s="36">
        <v>193.66333333333333</v>
      </c>
      <c r="E177" s="36">
        <v>190.81666666666666</v>
      </c>
      <c r="F177" s="36">
        <v>187.88333333333333</v>
      </c>
      <c r="G177" s="36">
        <v>185.03666666666666</v>
      </c>
      <c r="H177" s="36">
        <v>196.59666666666666</v>
      </c>
      <c r="I177" s="36">
        <v>199.4433333333333</v>
      </c>
      <c r="J177" s="36">
        <v>202.37666666666667</v>
      </c>
      <c r="K177" s="31">
        <v>196.51</v>
      </c>
      <c r="L177" s="31">
        <v>190.73</v>
      </c>
      <c r="M177" s="31">
        <v>335.02841999999998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27498.9</v>
      </c>
      <c r="D178" s="36">
        <v>27592.05</v>
      </c>
      <c r="E178" s="36">
        <v>26993.1</v>
      </c>
      <c r="F178" s="36">
        <v>26487.3</v>
      </c>
      <c r="G178" s="36">
        <v>25888.35</v>
      </c>
      <c r="H178" s="36">
        <v>28097.85</v>
      </c>
      <c r="I178" s="36">
        <v>28696.800000000003</v>
      </c>
      <c r="J178" s="36">
        <v>29202.6</v>
      </c>
      <c r="K178" s="31">
        <v>28191</v>
      </c>
      <c r="L178" s="31">
        <v>27086.25</v>
      </c>
      <c r="M178" s="31">
        <v>0.58935000000000004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2989.05</v>
      </c>
      <c r="D179" s="36">
        <v>3002.3666666666668</v>
      </c>
      <c r="E179" s="36">
        <v>2945.2833333333338</v>
      </c>
      <c r="F179" s="36">
        <v>2901.5166666666669</v>
      </c>
      <c r="G179" s="36">
        <v>2844.4333333333338</v>
      </c>
      <c r="H179" s="36">
        <v>3046.1333333333337</v>
      </c>
      <c r="I179" s="36">
        <v>3103.2166666666667</v>
      </c>
      <c r="J179" s="36">
        <v>3146.9833333333336</v>
      </c>
      <c r="K179" s="31">
        <v>3059.45</v>
      </c>
      <c r="L179" s="31">
        <v>2958.6</v>
      </c>
      <c r="M179" s="31">
        <v>18.064450000000001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7597.1</v>
      </c>
      <c r="D180" s="36">
        <v>7589.0666666666666</v>
      </c>
      <c r="E180" s="36">
        <v>7513.1333333333332</v>
      </c>
      <c r="F180" s="36">
        <v>7429.166666666667</v>
      </c>
      <c r="G180" s="36">
        <v>7353.2333333333336</v>
      </c>
      <c r="H180" s="36">
        <v>7673.0333333333328</v>
      </c>
      <c r="I180" s="36">
        <v>7748.9666666666653</v>
      </c>
      <c r="J180" s="36">
        <v>7832.9333333333325</v>
      </c>
      <c r="K180" s="31">
        <v>7665</v>
      </c>
      <c r="L180" s="31">
        <v>7505.1</v>
      </c>
      <c r="M180" s="31">
        <v>2.1920999999999999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640.1</v>
      </c>
      <c r="D181" s="36">
        <v>639.04999999999995</v>
      </c>
      <c r="E181" s="36">
        <v>630.09999999999991</v>
      </c>
      <c r="F181" s="36">
        <v>620.09999999999991</v>
      </c>
      <c r="G181" s="36">
        <v>611.14999999999986</v>
      </c>
      <c r="H181" s="36">
        <v>649.04999999999995</v>
      </c>
      <c r="I181" s="36">
        <v>658</v>
      </c>
      <c r="J181" s="36">
        <v>668</v>
      </c>
      <c r="K181" s="31">
        <v>648</v>
      </c>
      <c r="L181" s="31">
        <v>629.04999999999995</v>
      </c>
      <c r="M181" s="31">
        <v>9.2698599999999995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845.35</v>
      </c>
      <c r="D182" s="36">
        <v>843.38333333333333</v>
      </c>
      <c r="E182" s="36">
        <v>837.9666666666667</v>
      </c>
      <c r="F182" s="36">
        <v>830.58333333333337</v>
      </c>
      <c r="G182" s="36">
        <v>825.16666666666674</v>
      </c>
      <c r="H182" s="36">
        <v>850.76666666666665</v>
      </c>
      <c r="I182" s="36">
        <v>856.18333333333339</v>
      </c>
      <c r="J182" s="36">
        <v>863.56666666666661</v>
      </c>
      <c r="K182" s="31">
        <v>848.8</v>
      </c>
      <c r="L182" s="31">
        <v>836</v>
      </c>
      <c r="M182" s="31">
        <v>162.8176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143.97</v>
      </c>
      <c r="D183" s="36">
        <v>145.05333333333331</v>
      </c>
      <c r="E183" s="36">
        <v>142.51666666666662</v>
      </c>
      <c r="F183" s="36">
        <v>141.0633333333333</v>
      </c>
      <c r="G183" s="36">
        <v>138.52666666666661</v>
      </c>
      <c r="H183" s="36">
        <v>146.50666666666663</v>
      </c>
      <c r="I183" s="36">
        <v>149.04333333333332</v>
      </c>
      <c r="J183" s="36">
        <v>150.49666666666664</v>
      </c>
      <c r="K183" s="31">
        <v>147.59</v>
      </c>
      <c r="L183" s="31">
        <v>143.6</v>
      </c>
      <c r="M183" s="31">
        <v>314.44537000000003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1521.15</v>
      </c>
      <c r="D184" s="36">
        <v>1515.1000000000001</v>
      </c>
      <c r="E184" s="36">
        <v>1501.3000000000002</v>
      </c>
      <c r="F184" s="36">
        <v>1481.45</v>
      </c>
      <c r="G184" s="36">
        <v>1467.65</v>
      </c>
      <c r="H184" s="36">
        <v>1534.9500000000003</v>
      </c>
      <c r="I184" s="36">
        <v>1548.75</v>
      </c>
      <c r="J184" s="36">
        <v>1568.6000000000004</v>
      </c>
      <c r="K184" s="31">
        <v>1528.9</v>
      </c>
      <c r="L184" s="31">
        <v>1495.25</v>
      </c>
      <c r="M184" s="31">
        <v>25.634930000000001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762.85</v>
      </c>
      <c r="D185" s="36">
        <v>763.08333333333337</v>
      </c>
      <c r="E185" s="36">
        <v>751.2166666666667</v>
      </c>
      <c r="F185" s="36">
        <v>739.58333333333337</v>
      </c>
      <c r="G185" s="36">
        <v>727.7166666666667</v>
      </c>
      <c r="H185" s="36">
        <v>774.7166666666667</v>
      </c>
      <c r="I185" s="36">
        <v>786.58333333333326</v>
      </c>
      <c r="J185" s="36">
        <v>798.2166666666667</v>
      </c>
      <c r="K185" s="31">
        <v>774.95</v>
      </c>
      <c r="L185" s="31">
        <v>751.45</v>
      </c>
      <c r="M185" s="31">
        <v>10.21045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709.25</v>
      </c>
      <c r="D186" s="36">
        <v>707.0333333333333</v>
      </c>
      <c r="E186" s="36">
        <v>701.71666666666658</v>
      </c>
      <c r="F186" s="36">
        <v>694.18333333333328</v>
      </c>
      <c r="G186" s="36">
        <v>688.86666666666656</v>
      </c>
      <c r="H186" s="36">
        <v>714.56666666666661</v>
      </c>
      <c r="I186" s="36">
        <v>719.88333333333321</v>
      </c>
      <c r="J186" s="36">
        <v>727.41666666666663</v>
      </c>
      <c r="K186" s="31">
        <v>712.35</v>
      </c>
      <c r="L186" s="31">
        <v>699.5</v>
      </c>
      <c r="M186" s="31">
        <v>7.0022599999999997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2376.75</v>
      </c>
      <c r="D187" s="36">
        <v>2383.2333333333331</v>
      </c>
      <c r="E187" s="36">
        <v>2346.5166666666664</v>
      </c>
      <c r="F187" s="36">
        <v>2316.2833333333333</v>
      </c>
      <c r="G187" s="36">
        <v>2279.5666666666666</v>
      </c>
      <c r="H187" s="36">
        <v>2413.4666666666662</v>
      </c>
      <c r="I187" s="36">
        <v>2450.1833333333325</v>
      </c>
      <c r="J187" s="36">
        <v>2480.4166666666661</v>
      </c>
      <c r="K187" s="31">
        <v>2419.9499999999998</v>
      </c>
      <c r="L187" s="31">
        <v>2353</v>
      </c>
      <c r="M187" s="31">
        <v>13.28074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1092.45</v>
      </c>
      <c r="D188" s="36">
        <v>1097.6499999999999</v>
      </c>
      <c r="E188" s="36">
        <v>1084.2999999999997</v>
      </c>
      <c r="F188" s="36">
        <v>1076.1499999999999</v>
      </c>
      <c r="G188" s="36">
        <v>1062.7999999999997</v>
      </c>
      <c r="H188" s="36">
        <v>1105.7999999999997</v>
      </c>
      <c r="I188" s="36">
        <v>1119.1499999999996</v>
      </c>
      <c r="J188" s="36">
        <v>1127.2999999999997</v>
      </c>
      <c r="K188" s="31">
        <v>1111</v>
      </c>
      <c r="L188" s="31">
        <v>1089.5</v>
      </c>
      <c r="M188" s="31">
        <v>11.54125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1841.6</v>
      </c>
      <c r="D189" s="36">
        <v>1842.0666666666668</v>
      </c>
      <c r="E189" s="36">
        <v>1819.6833333333336</v>
      </c>
      <c r="F189" s="36">
        <v>1797.7666666666669</v>
      </c>
      <c r="G189" s="36">
        <v>1775.3833333333337</v>
      </c>
      <c r="H189" s="36">
        <v>1863.9833333333336</v>
      </c>
      <c r="I189" s="36">
        <v>1886.3666666666668</v>
      </c>
      <c r="J189" s="36">
        <v>1908.2833333333335</v>
      </c>
      <c r="K189" s="31">
        <v>1864.45</v>
      </c>
      <c r="L189" s="31">
        <v>1820.15</v>
      </c>
      <c r="M189" s="31">
        <v>3.7171400000000001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3855.85</v>
      </c>
      <c r="D190" s="36">
        <v>3854.6</v>
      </c>
      <c r="E190" s="36">
        <v>3842.25</v>
      </c>
      <c r="F190" s="36">
        <v>3828.65</v>
      </c>
      <c r="G190" s="36">
        <v>3816.3</v>
      </c>
      <c r="H190" s="36">
        <v>3868.2</v>
      </c>
      <c r="I190" s="36">
        <v>3880.5499999999993</v>
      </c>
      <c r="J190" s="36">
        <v>3894.1499999999996</v>
      </c>
      <c r="K190" s="31">
        <v>3866.95</v>
      </c>
      <c r="L190" s="31">
        <v>3841</v>
      </c>
      <c r="M190" s="31">
        <v>16.39845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1086.9000000000001</v>
      </c>
      <c r="D191" s="36">
        <v>1089.9333333333332</v>
      </c>
      <c r="E191" s="36">
        <v>1080.0666666666664</v>
      </c>
      <c r="F191" s="36">
        <v>1073.2333333333331</v>
      </c>
      <c r="G191" s="36">
        <v>1063.3666666666663</v>
      </c>
      <c r="H191" s="36">
        <v>1096.7666666666664</v>
      </c>
      <c r="I191" s="36">
        <v>1106.6333333333332</v>
      </c>
      <c r="J191" s="36">
        <v>1113.4666666666665</v>
      </c>
      <c r="K191" s="31">
        <v>1099.8</v>
      </c>
      <c r="L191" s="31">
        <v>1083.0999999999999</v>
      </c>
      <c r="M191" s="31">
        <v>10.037380000000001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7089.9</v>
      </c>
      <c r="D192" s="36">
        <v>7104.9666666666672</v>
      </c>
      <c r="E192" s="36">
        <v>7059.9333333333343</v>
      </c>
      <c r="F192" s="36">
        <v>7029.9666666666672</v>
      </c>
      <c r="G192" s="36">
        <v>6984.9333333333343</v>
      </c>
      <c r="H192" s="36">
        <v>7134.9333333333343</v>
      </c>
      <c r="I192" s="36">
        <v>7179.9666666666672</v>
      </c>
      <c r="J192" s="36">
        <v>7209.9333333333343</v>
      </c>
      <c r="K192" s="31">
        <v>7150</v>
      </c>
      <c r="L192" s="31">
        <v>7075</v>
      </c>
      <c r="M192" s="31">
        <v>0.67695000000000005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639.20000000000005</v>
      </c>
      <c r="D193" s="36">
        <v>640.56666666666672</v>
      </c>
      <c r="E193" s="36">
        <v>635.63333333333344</v>
      </c>
      <c r="F193" s="36">
        <v>632.06666666666672</v>
      </c>
      <c r="G193" s="36">
        <v>627.13333333333344</v>
      </c>
      <c r="H193" s="36">
        <v>644.13333333333344</v>
      </c>
      <c r="I193" s="36">
        <v>649.06666666666661</v>
      </c>
      <c r="J193" s="36">
        <v>652.63333333333344</v>
      </c>
      <c r="K193" s="31">
        <v>645.5</v>
      </c>
      <c r="L193" s="31">
        <v>637</v>
      </c>
      <c r="M193" s="31">
        <v>7.5733800000000002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951.85</v>
      </c>
      <c r="D194" s="36">
        <v>954.81666666666661</v>
      </c>
      <c r="E194" s="36">
        <v>947.13333333333321</v>
      </c>
      <c r="F194" s="36">
        <v>942.41666666666663</v>
      </c>
      <c r="G194" s="36">
        <v>934.73333333333323</v>
      </c>
      <c r="H194" s="36">
        <v>959.53333333333319</v>
      </c>
      <c r="I194" s="36">
        <v>967.21666666666658</v>
      </c>
      <c r="J194" s="36">
        <v>971.93333333333317</v>
      </c>
      <c r="K194" s="31">
        <v>962.5</v>
      </c>
      <c r="L194" s="31">
        <v>950.1</v>
      </c>
      <c r="M194" s="31">
        <v>69.089879999999994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432.2</v>
      </c>
      <c r="D195" s="36">
        <v>432.34999999999997</v>
      </c>
      <c r="E195" s="36">
        <v>428.89999999999992</v>
      </c>
      <c r="F195" s="36">
        <v>425.59999999999997</v>
      </c>
      <c r="G195" s="36">
        <v>422.14999999999992</v>
      </c>
      <c r="H195" s="36">
        <v>435.64999999999992</v>
      </c>
      <c r="I195" s="36">
        <v>439.09999999999997</v>
      </c>
      <c r="J195" s="36">
        <v>442.39999999999992</v>
      </c>
      <c r="K195" s="31">
        <v>435.8</v>
      </c>
      <c r="L195" s="31">
        <v>429.05</v>
      </c>
      <c r="M195" s="31">
        <v>93.239789999999999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172.56</v>
      </c>
      <c r="D196" s="36">
        <v>173.46666666666667</v>
      </c>
      <c r="E196" s="36">
        <v>170.93333333333334</v>
      </c>
      <c r="F196" s="36">
        <v>169.30666666666667</v>
      </c>
      <c r="G196" s="36">
        <v>166.77333333333334</v>
      </c>
      <c r="H196" s="36">
        <v>175.09333333333333</v>
      </c>
      <c r="I196" s="36">
        <v>177.62666666666669</v>
      </c>
      <c r="J196" s="36">
        <v>179.25333333333333</v>
      </c>
      <c r="K196" s="31">
        <v>176</v>
      </c>
      <c r="L196" s="31">
        <v>171.84</v>
      </c>
      <c r="M196" s="31">
        <v>440.06436000000002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1413.05</v>
      </c>
      <c r="D197" s="36">
        <v>1419.2833333333335</v>
      </c>
      <c r="E197" s="36">
        <v>1403.7666666666671</v>
      </c>
      <c r="F197" s="36">
        <v>1394.4833333333336</v>
      </c>
      <c r="G197" s="36">
        <v>1378.9666666666672</v>
      </c>
      <c r="H197" s="36">
        <v>1428.5666666666671</v>
      </c>
      <c r="I197" s="36">
        <v>1444.0833333333335</v>
      </c>
      <c r="J197" s="36">
        <v>1453.366666666667</v>
      </c>
      <c r="K197" s="31">
        <v>1434.8</v>
      </c>
      <c r="L197" s="31">
        <v>1410</v>
      </c>
      <c r="M197" s="31">
        <v>15.65878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865.45</v>
      </c>
      <c r="D198" s="36">
        <v>869.13333333333333</v>
      </c>
      <c r="E198" s="36">
        <v>846.26666666666665</v>
      </c>
      <c r="F198" s="36">
        <v>827.08333333333337</v>
      </c>
      <c r="G198" s="36">
        <v>804.2166666666667</v>
      </c>
      <c r="H198" s="36">
        <v>888.31666666666661</v>
      </c>
      <c r="I198" s="36">
        <v>911.18333333333317</v>
      </c>
      <c r="J198" s="36">
        <v>930.36666666666656</v>
      </c>
      <c r="K198" s="31">
        <v>892</v>
      </c>
      <c r="L198" s="31">
        <v>849.95</v>
      </c>
      <c r="M198" s="31">
        <v>45.772350000000003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3372.75</v>
      </c>
      <c r="D199" s="36">
        <v>3381.4166666666665</v>
      </c>
      <c r="E199" s="36">
        <v>3361.333333333333</v>
      </c>
      <c r="F199" s="36">
        <v>3349.9166666666665</v>
      </c>
      <c r="G199" s="36">
        <v>3329.833333333333</v>
      </c>
      <c r="H199" s="36">
        <v>3392.833333333333</v>
      </c>
      <c r="I199" s="36">
        <v>3412.9166666666661</v>
      </c>
      <c r="J199" s="36">
        <v>3424.333333333333</v>
      </c>
      <c r="K199" s="31">
        <v>3401.5</v>
      </c>
      <c r="L199" s="31">
        <v>3370</v>
      </c>
      <c r="M199" s="31">
        <v>14.857089999999999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2790.55</v>
      </c>
      <c r="D200" s="36">
        <v>2804.3333333333335</v>
      </c>
      <c r="E200" s="36">
        <v>2765.4666666666672</v>
      </c>
      <c r="F200" s="36">
        <v>2740.3833333333337</v>
      </c>
      <c r="G200" s="36">
        <v>2701.5166666666673</v>
      </c>
      <c r="H200" s="36">
        <v>2829.416666666667</v>
      </c>
      <c r="I200" s="36">
        <v>2868.2833333333328</v>
      </c>
      <c r="J200" s="36">
        <v>2893.3666666666668</v>
      </c>
      <c r="K200" s="31">
        <v>2843.2</v>
      </c>
      <c r="L200" s="31">
        <v>2779.25</v>
      </c>
      <c r="M200" s="31">
        <v>1.84605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1511.2</v>
      </c>
      <c r="D201" s="36">
        <v>1507.2666666666667</v>
      </c>
      <c r="E201" s="36">
        <v>1491.1333333333332</v>
      </c>
      <c r="F201" s="36">
        <v>1471.0666666666666</v>
      </c>
      <c r="G201" s="36">
        <v>1454.9333333333332</v>
      </c>
      <c r="H201" s="36">
        <v>1527.3333333333333</v>
      </c>
      <c r="I201" s="36">
        <v>1543.4666666666669</v>
      </c>
      <c r="J201" s="36">
        <v>1563.5333333333333</v>
      </c>
      <c r="K201" s="31">
        <v>1523.4</v>
      </c>
      <c r="L201" s="31">
        <v>1487.2</v>
      </c>
      <c r="M201" s="31">
        <v>1.59463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5363.8</v>
      </c>
      <c r="D202" s="36">
        <v>5339.5999999999995</v>
      </c>
      <c r="E202" s="36">
        <v>5284.1999999999989</v>
      </c>
      <c r="F202" s="36">
        <v>5204.5999999999995</v>
      </c>
      <c r="G202" s="36">
        <v>5149.1999999999989</v>
      </c>
      <c r="H202" s="36">
        <v>5419.1999999999989</v>
      </c>
      <c r="I202" s="36">
        <v>5474.5999999999985</v>
      </c>
      <c r="J202" s="36">
        <v>5554.1999999999989</v>
      </c>
      <c r="K202" s="31">
        <v>5395</v>
      </c>
      <c r="L202" s="31">
        <v>5260</v>
      </c>
      <c r="M202" s="31">
        <v>5.7872399999999997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4232.75</v>
      </c>
      <c r="D203" s="36">
        <v>4213.916666666667</v>
      </c>
      <c r="E203" s="36">
        <v>4168.8333333333339</v>
      </c>
      <c r="F203" s="36">
        <v>4104.916666666667</v>
      </c>
      <c r="G203" s="36">
        <v>4059.8333333333339</v>
      </c>
      <c r="H203" s="36">
        <v>4277.8333333333339</v>
      </c>
      <c r="I203" s="36">
        <v>4322.9166666666679</v>
      </c>
      <c r="J203" s="36">
        <v>4386.8333333333339</v>
      </c>
      <c r="K203" s="31">
        <v>4259</v>
      </c>
      <c r="L203" s="31">
        <v>4150</v>
      </c>
      <c r="M203" s="31">
        <v>3.7038500000000001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570.35</v>
      </c>
      <c r="D204" s="36">
        <v>570.33333333333337</v>
      </c>
      <c r="E204" s="36">
        <v>564.66666666666674</v>
      </c>
      <c r="F204" s="36">
        <v>558.98333333333335</v>
      </c>
      <c r="G204" s="36">
        <v>553.31666666666672</v>
      </c>
      <c r="H204" s="36">
        <v>576.01666666666677</v>
      </c>
      <c r="I204" s="36">
        <v>581.68333333333351</v>
      </c>
      <c r="J204" s="36">
        <v>587.36666666666679</v>
      </c>
      <c r="K204" s="31">
        <v>576</v>
      </c>
      <c r="L204" s="31">
        <v>564.65</v>
      </c>
      <c r="M204" s="31">
        <v>23.54064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11143.1</v>
      </c>
      <c r="D205" s="36">
        <v>11102.366666666667</v>
      </c>
      <c r="E205" s="36">
        <v>10943.733333333334</v>
      </c>
      <c r="F205" s="36">
        <v>10744.366666666667</v>
      </c>
      <c r="G205" s="36">
        <v>10585.733333333334</v>
      </c>
      <c r="H205" s="36">
        <v>11301.733333333334</v>
      </c>
      <c r="I205" s="36">
        <v>11460.366666666669</v>
      </c>
      <c r="J205" s="36">
        <v>11659.733333333334</v>
      </c>
      <c r="K205" s="31">
        <v>11261</v>
      </c>
      <c r="L205" s="31">
        <v>10903</v>
      </c>
      <c r="M205" s="31">
        <v>7.9319699999999997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140.47</v>
      </c>
      <c r="D206" s="36">
        <v>140.24333333333334</v>
      </c>
      <c r="E206" s="36">
        <v>139.07666666666668</v>
      </c>
      <c r="F206" s="36">
        <v>137.68333333333334</v>
      </c>
      <c r="G206" s="36">
        <v>136.51666666666668</v>
      </c>
      <c r="H206" s="36">
        <v>141.63666666666668</v>
      </c>
      <c r="I206" s="36">
        <v>142.80333333333331</v>
      </c>
      <c r="J206" s="36">
        <v>144.19666666666669</v>
      </c>
      <c r="K206" s="31">
        <v>141.41</v>
      </c>
      <c r="L206" s="31">
        <v>138.85</v>
      </c>
      <c r="M206" s="31">
        <v>171.00051999999999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1964.1</v>
      </c>
      <c r="D207" s="36">
        <v>1977.3999999999999</v>
      </c>
      <c r="E207" s="36">
        <v>1943.7999999999997</v>
      </c>
      <c r="F207" s="36">
        <v>1923.4999999999998</v>
      </c>
      <c r="G207" s="36">
        <v>1889.8999999999996</v>
      </c>
      <c r="H207" s="36">
        <v>1997.6999999999998</v>
      </c>
      <c r="I207" s="36">
        <v>2031.2999999999997</v>
      </c>
      <c r="J207" s="36">
        <v>2051.6</v>
      </c>
      <c r="K207" s="31">
        <v>2011</v>
      </c>
      <c r="L207" s="31">
        <v>1957.1</v>
      </c>
      <c r="M207" s="31">
        <v>4.2075500000000003</v>
      </c>
      <c r="N207" s="1"/>
      <c r="O207" s="1"/>
    </row>
    <row r="208" spans="1:15" ht="12.75" customHeight="1">
      <c r="A208" s="51">
        <v>203</v>
      </c>
      <c r="B208" s="53" t="s">
        <v>1014</v>
      </c>
      <c r="C208" s="31">
        <v>1276.8</v>
      </c>
      <c r="D208" s="36">
        <v>1279.3333333333333</v>
      </c>
      <c r="E208" s="36">
        <v>1267.4666666666665</v>
      </c>
      <c r="F208" s="36">
        <v>1258.1333333333332</v>
      </c>
      <c r="G208" s="36">
        <v>1246.2666666666664</v>
      </c>
      <c r="H208" s="36">
        <v>1288.6666666666665</v>
      </c>
      <c r="I208" s="36">
        <v>1300.5333333333333</v>
      </c>
      <c r="J208" s="36">
        <v>1309.8666666666666</v>
      </c>
      <c r="K208" s="31">
        <v>1291.2</v>
      </c>
      <c r="L208" s="31">
        <v>1270</v>
      </c>
      <c r="M208" s="31">
        <v>3.7029100000000001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1607.55</v>
      </c>
      <c r="D209" s="36">
        <v>1597.55</v>
      </c>
      <c r="E209" s="36">
        <v>1578.1</v>
      </c>
      <c r="F209" s="36">
        <v>1548.6499999999999</v>
      </c>
      <c r="G209" s="36">
        <v>1529.1999999999998</v>
      </c>
      <c r="H209" s="36">
        <v>1627</v>
      </c>
      <c r="I209" s="36">
        <v>1646.4500000000003</v>
      </c>
      <c r="J209" s="36">
        <v>1675.9</v>
      </c>
      <c r="K209" s="31">
        <v>1617</v>
      </c>
      <c r="L209" s="31">
        <v>1568.1</v>
      </c>
      <c r="M209" s="31">
        <v>13.30531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442.1</v>
      </c>
      <c r="D210" s="36">
        <v>438.33333333333331</v>
      </c>
      <c r="E210" s="36">
        <v>429.81666666666661</v>
      </c>
      <c r="F210" s="36">
        <v>417.5333333333333</v>
      </c>
      <c r="G210" s="36">
        <v>409.01666666666659</v>
      </c>
      <c r="H210" s="36">
        <v>450.61666666666662</v>
      </c>
      <c r="I210" s="36">
        <v>459.13333333333338</v>
      </c>
      <c r="J210" s="36">
        <v>471.41666666666663</v>
      </c>
      <c r="K210" s="31">
        <v>446.85</v>
      </c>
      <c r="L210" s="31">
        <v>426.05</v>
      </c>
      <c r="M210" s="31">
        <v>1622.1082799999999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18.02</v>
      </c>
      <c r="D211" s="36">
        <v>17.903333333333332</v>
      </c>
      <c r="E211" s="36">
        <v>17.336666666666666</v>
      </c>
      <c r="F211" s="36">
        <v>16.653333333333332</v>
      </c>
      <c r="G211" s="36">
        <v>16.086666666666666</v>
      </c>
      <c r="H211" s="36">
        <v>18.586666666666666</v>
      </c>
      <c r="I211" s="36">
        <v>19.153333333333336</v>
      </c>
      <c r="J211" s="36">
        <v>19.836666666666666</v>
      </c>
      <c r="K211" s="31">
        <v>18.47</v>
      </c>
      <c r="L211" s="31">
        <v>17.22</v>
      </c>
      <c r="M211" s="31">
        <v>15200.733920000001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1495.4</v>
      </c>
      <c r="D212" s="36">
        <v>1500.8500000000001</v>
      </c>
      <c r="E212" s="36">
        <v>1486.0000000000002</v>
      </c>
      <c r="F212" s="36">
        <v>1476.6000000000001</v>
      </c>
      <c r="G212" s="36">
        <v>1461.7500000000002</v>
      </c>
      <c r="H212" s="36">
        <v>1510.2500000000002</v>
      </c>
      <c r="I212" s="36">
        <v>1525.1000000000001</v>
      </c>
      <c r="J212" s="36">
        <v>1534.5000000000002</v>
      </c>
      <c r="K212" s="31">
        <v>1515.7</v>
      </c>
      <c r="L212" s="31">
        <v>1491.45</v>
      </c>
      <c r="M212" s="31">
        <v>15.79697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495.2</v>
      </c>
      <c r="D213" s="36">
        <v>496.29999999999995</v>
      </c>
      <c r="E213" s="36">
        <v>492.69999999999993</v>
      </c>
      <c r="F213" s="36">
        <v>490.2</v>
      </c>
      <c r="G213" s="36">
        <v>486.59999999999997</v>
      </c>
      <c r="H213" s="36">
        <v>498.7999999999999</v>
      </c>
      <c r="I213" s="36">
        <v>502.39999999999992</v>
      </c>
      <c r="J213" s="36">
        <v>504.89999999999986</v>
      </c>
      <c r="K213" s="31">
        <v>499.9</v>
      </c>
      <c r="L213" s="31">
        <v>493.8</v>
      </c>
      <c r="M213" s="31">
        <v>64.060450000000003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23.79</v>
      </c>
      <c r="D214" s="36">
        <v>23.909999999999997</v>
      </c>
      <c r="E214" s="36">
        <v>23.589999999999993</v>
      </c>
      <c r="F214" s="36">
        <v>23.389999999999997</v>
      </c>
      <c r="G214" s="36">
        <v>23.069999999999993</v>
      </c>
      <c r="H214" s="36">
        <v>24.109999999999992</v>
      </c>
      <c r="I214" s="36">
        <v>24.43</v>
      </c>
      <c r="J214" s="36">
        <v>24.629999999999992</v>
      </c>
      <c r="K214" s="31">
        <v>24.23</v>
      </c>
      <c r="L214" s="31">
        <v>23.71</v>
      </c>
      <c r="M214" s="31">
        <v>1283.00377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155.61000000000001</v>
      </c>
      <c r="D215" s="36">
        <v>154.03666666666666</v>
      </c>
      <c r="E215" s="36">
        <v>150.68333333333334</v>
      </c>
      <c r="F215" s="36">
        <v>145.75666666666669</v>
      </c>
      <c r="G215" s="36">
        <v>142.40333333333336</v>
      </c>
      <c r="H215" s="36">
        <v>158.96333333333331</v>
      </c>
      <c r="I215" s="36">
        <v>162.31666666666661</v>
      </c>
      <c r="J215" s="36">
        <v>167.24333333333328</v>
      </c>
      <c r="K215" s="31">
        <v>157.38999999999999</v>
      </c>
      <c r="L215" s="31">
        <v>149.11000000000001</v>
      </c>
      <c r="M215" s="31">
        <v>431.64206999999999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197.25</v>
      </c>
      <c r="D216" s="36">
        <v>198.91</v>
      </c>
      <c r="E216" s="36">
        <v>194.34</v>
      </c>
      <c r="F216" s="36">
        <v>191.43</v>
      </c>
      <c r="G216" s="36">
        <v>186.86</v>
      </c>
      <c r="H216" s="36">
        <v>201.82</v>
      </c>
      <c r="I216" s="36">
        <v>206.39</v>
      </c>
      <c r="J216" s="36">
        <v>209.29999999999998</v>
      </c>
      <c r="K216" s="31">
        <v>203.48</v>
      </c>
      <c r="L216" s="31">
        <v>196</v>
      </c>
      <c r="M216" s="31">
        <v>389.34431999999998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1065.8</v>
      </c>
      <c r="D217" s="36">
        <v>1071.3166666666668</v>
      </c>
      <c r="E217" s="36">
        <v>1057.6333333333337</v>
      </c>
      <c r="F217" s="36">
        <v>1049.4666666666669</v>
      </c>
      <c r="G217" s="36">
        <v>1035.7833333333338</v>
      </c>
      <c r="H217" s="36">
        <v>1079.4833333333336</v>
      </c>
      <c r="I217" s="36">
        <v>1093.1666666666665</v>
      </c>
      <c r="J217" s="36">
        <v>1101.3333333333335</v>
      </c>
      <c r="K217" s="31">
        <v>1085</v>
      </c>
      <c r="L217" s="31">
        <v>1063.1500000000001</v>
      </c>
      <c r="M217" s="31">
        <v>13.54644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45470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889.2</v>
      </c>
      <c r="D11" s="36">
        <v>875.48333333333323</v>
      </c>
      <c r="E11" s="36">
        <v>851.46666666666647</v>
      </c>
      <c r="F11" s="36">
        <v>813.73333333333323</v>
      </c>
      <c r="G11" s="36">
        <v>789.71666666666647</v>
      </c>
      <c r="H11" s="36">
        <v>913.21666666666647</v>
      </c>
      <c r="I11" s="36">
        <v>937.23333333333312</v>
      </c>
      <c r="J11" s="36">
        <v>974.96666666666647</v>
      </c>
      <c r="K11" s="31">
        <v>899.5</v>
      </c>
      <c r="L11" s="31">
        <v>837.75</v>
      </c>
      <c r="M11" s="31">
        <v>20.909590000000001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37182.65</v>
      </c>
      <c r="D12" s="36">
        <v>37523.750000000007</v>
      </c>
      <c r="E12" s="36">
        <v>36718.950000000012</v>
      </c>
      <c r="F12" s="36">
        <v>36255.250000000007</v>
      </c>
      <c r="G12" s="36">
        <v>35450.450000000012</v>
      </c>
      <c r="H12" s="36">
        <v>37987.450000000012</v>
      </c>
      <c r="I12" s="36">
        <v>38792.250000000015</v>
      </c>
      <c r="J12" s="36">
        <v>39255.950000000012</v>
      </c>
      <c r="K12" s="31">
        <v>38328.550000000003</v>
      </c>
      <c r="L12" s="31">
        <v>37060.050000000003</v>
      </c>
      <c r="M12" s="31">
        <v>8.3460000000000006E-2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8390.85</v>
      </c>
      <c r="D13" s="36">
        <v>8353.85</v>
      </c>
      <c r="E13" s="36">
        <v>8272.7000000000007</v>
      </c>
      <c r="F13" s="36">
        <v>8154.5500000000011</v>
      </c>
      <c r="G13" s="36">
        <v>8073.4000000000015</v>
      </c>
      <c r="H13" s="36">
        <v>8472</v>
      </c>
      <c r="I13" s="36">
        <v>8553.1499999999978</v>
      </c>
      <c r="J13" s="36">
        <v>8671.2999999999993</v>
      </c>
      <c r="K13" s="31">
        <v>8435</v>
      </c>
      <c r="L13" s="31">
        <v>8235.7000000000007</v>
      </c>
      <c r="M13" s="31">
        <v>3.3642500000000002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2590.9</v>
      </c>
      <c r="D14" s="36">
        <v>2602.3166666666666</v>
      </c>
      <c r="E14" s="36">
        <v>2550.6333333333332</v>
      </c>
      <c r="F14" s="36">
        <v>2510.3666666666668</v>
      </c>
      <c r="G14" s="36">
        <v>2458.6833333333334</v>
      </c>
      <c r="H14" s="36">
        <v>2642.583333333333</v>
      </c>
      <c r="I14" s="36">
        <v>2694.2666666666664</v>
      </c>
      <c r="J14" s="36">
        <v>2734.5333333333328</v>
      </c>
      <c r="K14" s="31">
        <v>2654</v>
      </c>
      <c r="L14" s="31">
        <v>2562.0500000000002</v>
      </c>
      <c r="M14" s="31">
        <v>10.369400000000001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4207.05</v>
      </c>
      <c r="D15" s="36">
        <v>4219.2166666666662</v>
      </c>
      <c r="E15" s="36">
        <v>4148.4333333333325</v>
      </c>
      <c r="F15" s="36">
        <v>4089.8166666666666</v>
      </c>
      <c r="G15" s="36">
        <v>4019.0333333333328</v>
      </c>
      <c r="H15" s="36">
        <v>4277.8333333333321</v>
      </c>
      <c r="I15" s="36">
        <v>4348.6166666666668</v>
      </c>
      <c r="J15" s="36">
        <v>4407.2333333333318</v>
      </c>
      <c r="K15" s="31">
        <v>4290</v>
      </c>
      <c r="L15" s="31">
        <v>4160.6000000000004</v>
      </c>
      <c r="M15" s="31">
        <v>0.35148000000000001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1594.65</v>
      </c>
      <c r="D16" s="36">
        <v>1606.4833333333333</v>
      </c>
      <c r="E16" s="36">
        <v>1573.1666666666667</v>
      </c>
      <c r="F16" s="36">
        <v>1551.6833333333334</v>
      </c>
      <c r="G16" s="36">
        <v>1518.3666666666668</v>
      </c>
      <c r="H16" s="36">
        <v>1627.9666666666667</v>
      </c>
      <c r="I16" s="36">
        <v>1661.2833333333333</v>
      </c>
      <c r="J16" s="36">
        <v>1682.7666666666667</v>
      </c>
      <c r="K16" s="31">
        <v>1639.8</v>
      </c>
      <c r="L16" s="31">
        <v>1585</v>
      </c>
      <c r="M16" s="31">
        <v>4.48888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692.45</v>
      </c>
      <c r="D17" s="36">
        <v>689.38333333333333</v>
      </c>
      <c r="E17" s="36">
        <v>677.81666666666661</v>
      </c>
      <c r="F17" s="36">
        <v>663.18333333333328</v>
      </c>
      <c r="G17" s="36">
        <v>651.61666666666656</v>
      </c>
      <c r="H17" s="36">
        <v>704.01666666666665</v>
      </c>
      <c r="I17" s="36">
        <v>715.58333333333348</v>
      </c>
      <c r="J17" s="36">
        <v>730.2166666666667</v>
      </c>
      <c r="K17" s="31">
        <v>700.95</v>
      </c>
      <c r="L17" s="31">
        <v>674.75</v>
      </c>
      <c r="M17" s="31">
        <v>67.256209999999996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694.55</v>
      </c>
      <c r="D18" s="36">
        <v>696.11666666666667</v>
      </c>
      <c r="E18" s="36">
        <v>689.68333333333339</v>
      </c>
      <c r="F18" s="36">
        <v>684.81666666666672</v>
      </c>
      <c r="G18" s="36">
        <v>678.38333333333344</v>
      </c>
      <c r="H18" s="36">
        <v>700.98333333333335</v>
      </c>
      <c r="I18" s="36">
        <v>707.41666666666652</v>
      </c>
      <c r="J18" s="36">
        <v>712.2833333333333</v>
      </c>
      <c r="K18" s="31">
        <v>702.55</v>
      </c>
      <c r="L18" s="31">
        <v>691.25</v>
      </c>
      <c r="M18" s="31">
        <v>17.265460000000001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1869.5</v>
      </c>
      <c r="D19" s="36">
        <v>1862.8500000000001</v>
      </c>
      <c r="E19" s="36">
        <v>1846.7000000000003</v>
      </c>
      <c r="F19" s="36">
        <v>1823.9</v>
      </c>
      <c r="G19" s="36">
        <v>1807.7500000000002</v>
      </c>
      <c r="H19" s="36">
        <v>1885.6500000000003</v>
      </c>
      <c r="I19" s="36">
        <v>1901.8000000000004</v>
      </c>
      <c r="J19" s="36">
        <v>1924.6000000000004</v>
      </c>
      <c r="K19" s="31">
        <v>1879</v>
      </c>
      <c r="L19" s="31">
        <v>1840.05</v>
      </c>
      <c r="M19" s="31">
        <v>1.73441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27639.55</v>
      </c>
      <c r="D20" s="36">
        <v>27423.566666666669</v>
      </c>
      <c r="E20" s="36">
        <v>27071.633333333339</v>
      </c>
      <c r="F20" s="36">
        <v>26503.716666666671</v>
      </c>
      <c r="G20" s="36">
        <v>26151.78333333334</v>
      </c>
      <c r="H20" s="36">
        <v>27991.483333333337</v>
      </c>
      <c r="I20" s="36">
        <v>28343.416666666664</v>
      </c>
      <c r="J20" s="36">
        <v>28911.333333333336</v>
      </c>
      <c r="K20" s="31">
        <v>27775.5</v>
      </c>
      <c r="L20" s="31">
        <v>26855.65</v>
      </c>
      <c r="M20" s="31">
        <v>0.27461000000000002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1504.8</v>
      </c>
      <c r="D21" s="36">
        <v>1503.6833333333334</v>
      </c>
      <c r="E21" s="36">
        <v>1485.3666666666668</v>
      </c>
      <c r="F21" s="36">
        <v>1465.9333333333334</v>
      </c>
      <c r="G21" s="36">
        <v>1447.6166666666668</v>
      </c>
      <c r="H21" s="36">
        <v>1523.1166666666668</v>
      </c>
      <c r="I21" s="36">
        <v>1541.4333333333334</v>
      </c>
      <c r="J21" s="36">
        <v>1560.8666666666668</v>
      </c>
      <c r="K21" s="31">
        <v>1522</v>
      </c>
      <c r="L21" s="31">
        <v>1484.25</v>
      </c>
      <c r="M21" s="31">
        <v>3.5208300000000001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1005.1</v>
      </c>
      <c r="D22" s="36">
        <v>1008.2833333333333</v>
      </c>
      <c r="E22" s="36">
        <v>993.56666666666661</v>
      </c>
      <c r="F22" s="36">
        <v>982.0333333333333</v>
      </c>
      <c r="G22" s="36">
        <v>967.31666666666661</v>
      </c>
      <c r="H22" s="36">
        <v>1019.8166666666666</v>
      </c>
      <c r="I22" s="36">
        <v>1034.5333333333333</v>
      </c>
      <c r="J22" s="36">
        <v>1046.0666666666666</v>
      </c>
      <c r="K22" s="31">
        <v>1023</v>
      </c>
      <c r="L22" s="31">
        <v>996.75</v>
      </c>
      <c r="M22" s="31">
        <v>34.805210000000002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3170.5</v>
      </c>
      <c r="D23" s="36">
        <v>3174.0333333333333</v>
      </c>
      <c r="E23" s="36">
        <v>3160.3666666666668</v>
      </c>
      <c r="F23" s="36">
        <v>3150.2333333333336</v>
      </c>
      <c r="G23" s="36">
        <v>3136.5666666666671</v>
      </c>
      <c r="H23" s="36">
        <v>3184.1666666666665</v>
      </c>
      <c r="I23" s="36">
        <v>3197.8333333333335</v>
      </c>
      <c r="J23" s="36">
        <v>3207.9666666666662</v>
      </c>
      <c r="K23" s="31">
        <v>3187.7</v>
      </c>
      <c r="L23" s="31">
        <v>3163.9</v>
      </c>
      <c r="M23" s="31">
        <v>21.428889999999999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1774.3</v>
      </c>
      <c r="D24" s="36">
        <v>1783.05</v>
      </c>
      <c r="E24" s="36">
        <v>1756.25</v>
      </c>
      <c r="F24" s="36">
        <v>1738.2</v>
      </c>
      <c r="G24" s="36">
        <v>1711.4</v>
      </c>
      <c r="H24" s="36">
        <v>1801.1</v>
      </c>
      <c r="I24" s="36">
        <v>1827.8999999999996</v>
      </c>
      <c r="J24" s="36">
        <v>1845.9499999999998</v>
      </c>
      <c r="K24" s="31">
        <v>1809.85</v>
      </c>
      <c r="L24" s="31">
        <v>1765</v>
      </c>
      <c r="M24" s="31">
        <v>4.3314399999999997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1467.8</v>
      </c>
      <c r="D25" s="36">
        <v>1464.45</v>
      </c>
      <c r="E25" s="36">
        <v>1454.4</v>
      </c>
      <c r="F25" s="36">
        <v>1441</v>
      </c>
      <c r="G25" s="36">
        <v>1430.95</v>
      </c>
      <c r="H25" s="36">
        <v>1477.8500000000001</v>
      </c>
      <c r="I25" s="36">
        <v>1487.8999999999999</v>
      </c>
      <c r="J25" s="36">
        <v>1501.3000000000002</v>
      </c>
      <c r="K25" s="31">
        <v>1474.5</v>
      </c>
      <c r="L25" s="31">
        <v>1451.05</v>
      </c>
      <c r="M25" s="31">
        <v>32.179490000000001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719.9</v>
      </c>
      <c r="D26" s="36">
        <v>722.93333333333339</v>
      </c>
      <c r="E26" s="36">
        <v>714.96666666666681</v>
      </c>
      <c r="F26" s="36">
        <v>710.03333333333342</v>
      </c>
      <c r="G26" s="36">
        <v>702.06666666666683</v>
      </c>
      <c r="H26" s="36">
        <v>727.86666666666679</v>
      </c>
      <c r="I26" s="36">
        <v>735.83333333333348</v>
      </c>
      <c r="J26" s="36">
        <v>740.76666666666677</v>
      </c>
      <c r="K26" s="31">
        <v>730.9</v>
      </c>
      <c r="L26" s="31">
        <v>718</v>
      </c>
      <c r="M26" s="31">
        <v>62.342480000000002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893.65</v>
      </c>
      <c r="D27" s="36">
        <v>897.7166666666667</v>
      </c>
      <c r="E27" s="36">
        <v>884.93333333333339</v>
      </c>
      <c r="F27" s="36">
        <v>876.2166666666667</v>
      </c>
      <c r="G27" s="36">
        <v>863.43333333333339</v>
      </c>
      <c r="H27" s="36">
        <v>906.43333333333339</v>
      </c>
      <c r="I27" s="36">
        <v>919.2166666666667</v>
      </c>
      <c r="J27" s="36">
        <v>927.93333333333339</v>
      </c>
      <c r="K27" s="31">
        <v>910.5</v>
      </c>
      <c r="L27" s="31">
        <v>889</v>
      </c>
      <c r="M27" s="31">
        <v>12.525080000000001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334.9</v>
      </c>
      <c r="D28" s="36">
        <v>335.73333333333329</v>
      </c>
      <c r="E28" s="36">
        <v>333.56666666666661</v>
      </c>
      <c r="F28" s="36">
        <v>332.23333333333329</v>
      </c>
      <c r="G28" s="36">
        <v>330.06666666666661</v>
      </c>
      <c r="H28" s="36">
        <v>337.06666666666661</v>
      </c>
      <c r="I28" s="36">
        <v>339.23333333333323</v>
      </c>
      <c r="J28" s="36">
        <v>340.56666666666661</v>
      </c>
      <c r="K28" s="31">
        <v>337.9</v>
      </c>
      <c r="L28" s="31">
        <v>334.4</v>
      </c>
      <c r="M28" s="31">
        <v>8.3086699999999993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237.6</v>
      </c>
      <c r="D29" s="36">
        <v>237.1</v>
      </c>
      <c r="E29" s="36">
        <v>234.5</v>
      </c>
      <c r="F29" s="36">
        <v>231.4</v>
      </c>
      <c r="G29" s="36">
        <v>228.8</v>
      </c>
      <c r="H29" s="36">
        <v>240.2</v>
      </c>
      <c r="I29" s="36">
        <v>242.79999999999995</v>
      </c>
      <c r="J29" s="36">
        <v>245.89999999999998</v>
      </c>
      <c r="K29" s="31">
        <v>239.7</v>
      </c>
      <c r="L29" s="31">
        <v>234</v>
      </c>
      <c r="M29" s="31">
        <v>31.764199999999999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320.64999999999998</v>
      </c>
      <c r="D30" s="36">
        <v>320.31666666666666</v>
      </c>
      <c r="E30" s="36">
        <v>318.43333333333334</v>
      </c>
      <c r="F30" s="36">
        <v>316.2166666666667</v>
      </c>
      <c r="G30" s="36">
        <v>314.33333333333337</v>
      </c>
      <c r="H30" s="36">
        <v>322.5333333333333</v>
      </c>
      <c r="I30" s="36">
        <v>324.41666666666663</v>
      </c>
      <c r="J30" s="36">
        <v>326.63333333333327</v>
      </c>
      <c r="K30" s="31">
        <v>322.2</v>
      </c>
      <c r="L30" s="31">
        <v>318.10000000000002</v>
      </c>
      <c r="M30" s="31">
        <v>32.691899999999997</v>
      </c>
      <c r="N30" s="1"/>
      <c r="O30" s="1"/>
    </row>
    <row r="31" spans="1:15" ht="12.75" customHeight="1">
      <c r="A31" s="33">
        <v>21</v>
      </c>
      <c r="B31" s="53" t="s">
        <v>1015</v>
      </c>
      <c r="C31" s="31">
        <v>827.45</v>
      </c>
      <c r="D31" s="36">
        <v>832.41666666666663</v>
      </c>
      <c r="E31" s="36">
        <v>807.5333333333333</v>
      </c>
      <c r="F31" s="36">
        <v>787.61666666666667</v>
      </c>
      <c r="G31" s="36">
        <v>762.73333333333335</v>
      </c>
      <c r="H31" s="36">
        <v>852.33333333333326</v>
      </c>
      <c r="I31" s="36">
        <v>877.2166666666667</v>
      </c>
      <c r="J31" s="36">
        <v>897.13333333333321</v>
      </c>
      <c r="K31" s="31">
        <v>857.3</v>
      </c>
      <c r="L31" s="31">
        <v>812.5</v>
      </c>
      <c r="M31" s="31">
        <v>5.7579099999999999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908.85</v>
      </c>
      <c r="D32" s="36">
        <v>909.53333333333342</v>
      </c>
      <c r="E32" s="36">
        <v>879.86666666666679</v>
      </c>
      <c r="F32" s="36">
        <v>850.88333333333333</v>
      </c>
      <c r="G32" s="36">
        <v>821.2166666666667</v>
      </c>
      <c r="H32" s="36">
        <v>938.51666666666688</v>
      </c>
      <c r="I32" s="36">
        <v>968.18333333333362</v>
      </c>
      <c r="J32" s="36">
        <v>997.16666666666697</v>
      </c>
      <c r="K32" s="31">
        <v>939.2</v>
      </c>
      <c r="L32" s="31">
        <v>880.55</v>
      </c>
      <c r="M32" s="31">
        <v>4.80314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1370.55</v>
      </c>
      <c r="D33" s="36">
        <v>1348.1333333333334</v>
      </c>
      <c r="E33" s="36">
        <v>1308.8166666666668</v>
      </c>
      <c r="F33" s="36">
        <v>1247.0833333333335</v>
      </c>
      <c r="G33" s="36">
        <v>1207.7666666666669</v>
      </c>
      <c r="H33" s="36">
        <v>1409.8666666666668</v>
      </c>
      <c r="I33" s="36">
        <v>1449.1833333333334</v>
      </c>
      <c r="J33" s="36">
        <v>1510.9166666666667</v>
      </c>
      <c r="K33" s="31">
        <v>1387.45</v>
      </c>
      <c r="L33" s="31">
        <v>1286.4000000000001</v>
      </c>
      <c r="M33" s="31">
        <v>47.620950000000001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2316.35</v>
      </c>
      <c r="D34" s="36">
        <v>2324.0166666666669</v>
      </c>
      <c r="E34" s="36">
        <v>2297.0333333333338</v>
      </c>
      <c r="F34" s="36">
        <v>2277.7166666666667</v>
      </c>
      <c r="G34" s="36">
        <v>2250.7333333333336</v>
      </c>
      <c r="H34" s="36">
        <v>2343.3333333333339</v>
      </c>
      <c r="I34" s="36">
        <v>2370.3166666666666</v>
      </c>
      <c r="J34" s="36">
        <v>2389.6333333333341</v>
      </c>
      <c r="K34" s="31">
        <v>2351</v>
      </c>
      <c r="L34" s="31">
        <v>2304.6999999999998</v>
      </c>
      <c r="M34" s="31">
        <v>0.55789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900.15</v>
      </c>
      <c r="D35" s="36">
        <v>906.31666666666661</v>
      </c>
      <c r="E35" s="36">
        <v>889.83333333333326</v>
      </c>
      <c r="F35" s="36">
        <v>879.51666666666665</v>
      </c>
      <c r="G35" s="36">
        <v>863.0333333333333</v>
      </c>
      <c r="H35" s="36">
        <v>916.63333333333321</v>
      </c>
      <c r="I35" s="36">
        <v>933.11666666666656</v>
      </c>
      <c r="J35" s="36">
        <v>943.43333333333317</v>
      </c>
      <c r="K35" s="31">
        <v>922.8</v>
      </c>
      <c r="L35" s="31">
        <v>896</v>
      </c>
      <c r="M35" s="31">
        <v>1.35127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4973.6000000000004</v>
      </c>
      <c r="D36" s="36">
        <v>5011.3</v>
      </c>
      <c r="E36" s="36">
        <v>4913.7000000000007</v>
      </c>
      <c r="F36" s="36">
        <v>4853.8</v>
      </c>
      <c r="G36" s="36">
        <v>4756.2000000000007</v>
      </c>
      <c r="H36" s="36">
        <v>5071.2000000000007</v>
      </c>
      <c r="I36" s="36">
        <v>5168.8000000000011</v>
      </c>
      <c r="J36" s="36">
        <v>5228.7000000000007</v>
      </c>
      <c r="K36" s="31">
        <v>5108.8999999999996</v>
      </c>
      <c r="L36" s="31">
        <v>4951.3999999999996</v>
      </c>
      <c r="M36" s="31">
        <v>3.40917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2081.6999999999998</v>
      </c>
      <c r="D37" s="36">
        <v>2093.1</v>
      </c>
      <c r="E37" s="36">
        <v>2046.6499999999996</v>
      </c>
      <c r="F37" s="36">
        <v>2011.6</v>
      </c>
      <c r="G37" s="36">
        <v>1965.1499999999996</v>
      </c>
      <c r="H37" s="36">
        <v>2128.1499999999996</v>
      </c>
      <c r="I37" s="36">
        <v>2174.5999999999995</v>
      </c>
      <c r="J37" s="36">
        <v>2209.6499999999996</v>
      </c>
      <c r="K37" s="31">
        <v>2139.5500000000002</v>
      </c>
      <c r="L37" s="31">
        <v>2058.0500000000002</v>
      </c>
      <c r="M37" s="31">
        <v>0.55147000000000002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59.97</v>
      </c>
      <c r="D38" s="36">
        <v>60.256666666666668</v>
      </c>
      <c r="E38" s="36">
        <v>59.613333333333337</v>
      </c>
      <c r="F38" s="36">
        <v>59.256666666666668</v>
      </c>
      <c r="G38" s="36">
        <v>58.613333333333337</v>
      </c>
      <c r="H38" s="36">
        <v>60.613333333333337</v>
      </c>
      <c r="I38" s="36">
        <v>61.256666666666668</v>
      </c>
      <c r="J38" s="36">
        <v>61.613333333333337</v>
      </c>
      <c r="K38" s="31">
        <v>60.9</v>
      </c>
      <c r="L38" s="31">
        <v>59.9</v>
      </c>
      <c r="M38" s="31">
        <v>40.674900000000001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28.64</v>
      </c>
      <c r="D39" s="36">
        <v>28.58</v>
      </c>
      <c r="E39" s="36">
        <v>27.859999999999996</v>
      </c>
      <c r="F39" s="36">
        <v>27.08</v>
      </c>
      <c r="G39" s="36">
        <v>26.359999999999996</v>
      </c>
      <c r="H39" s="36">
        <v>29.359999999999996</v>
      </c>
      <c r="I39" s="36">
        <v>30.079999999999995</v>
      </c>
      <c r="J39" s="36">
        <v>30.859999999999996</v>
      </c>
      <c r="K39" s="31">
        <v>29.3</v>
      </c>
      <c r="L39" s="31">
        <v>27.8</v>
      </c>
      <c r="M39" s="31">
        <v>205.31399999999999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1669.35</v>
      </c>
      <c r="D40" s="36">
        <v>1699.1000000000001</v>
      </c>
      <c r="E40" s="36">
        <v>1622.2500000000002</v>
      </c>
      <c r="F40" s="36">
        <v>1575.15</v>
      </c>
      <c r="G40" s="36">
        <v>1498.3000000000002</v>
      </c>
      <c r="H40" s="36">
        <v>1746.2000000000003</v>
      </c>
      <c r="I40" s="36">
        <v>1823.0500000000002</v>
      </c>
      <c r="J40" s="36">
        <v>1870.1500000000003</v>
      </c>
      <c r="K40" s="31">
        <v>1775.95</v>
      </c>
      <c r="L40" s="31">
        <v>1652</v>
      </c>
      <c r="M40" s="31">
        <v>131.95447999999999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4262.75</v>
      </c>
      <c r="D41" s="36">
        <v>4213.25</v>
      </c>
      <c r="E41" s="36">
        <v>4128.5</v>
      </c>
      <c r="F41" s="36">
        <v>3994.25</v>
      </c>
      <c r="G41" s="36">
        <v>3909.5</v>
      </c>
      <c r="H41" s="36">
        <v>4347.5</v>
      </c>
      <c r="I41" s="36">
        <v>4432.25</v>
      </c>
      <c r="J41" s="36">
        <v>4566.5</v>
      </c>
      <c r="K41" s="31">
        <v>4298</v>
      </c>
      <c r="L41" s="31">
        <v>4079</v>
      </c>
      <c r="M41" s="31">
        <v>4.9590300000000003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657.05</v>
      </c>
      <c r="D42" s="36">
        <v>656.99999999999989</v>
      </c>
      <c r="E42" s="36">
        <v>648.0999999999998</v>
      </c>
      <c r="F42" s="36">
        <v>639.14999999999986</v>
      </c>
      <c r="G42" s="36">
        <v>630.24999999999977</v>
      </c>
      <c r="H42" s="36">
        <v>665.94999999999982</v>
      </c>
      <c r="I42" s="36">
        <v>674.84999999999991</v>
      </c>
      <c r="J42" s="36">
        <v>683.79999999999984</v>
      </c>
      <c r="K42" s="31">
        <v>665.9</v>
      </c>
      <c r="L42" s="31">
        <v>648.04999999999995</v>
      </c>
      <c r="M42" s="31">
        <v>42.478650000000002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3836.55</v>
      </c>
      <c r="D43" s="36">
        <v>3855.2666666666664</v>
      </c>
      <c r="E43" s="36">
        <v>3811.2833333333328</v>
      </c>
      <c r="F43" s="36">
        <v>3786.0166666666664</v>
      </c>
      <c r="G43" s="36">
        <v>3742.0333333333328</v>
      </c>
      <c r="H43" s="36">
        <v>3880.5333333333328</v>
      </c>
      <c r="I43" s="36">
        <v>3924.5166666666664</v>
      </c>
      <c r="J43" s="36">
        <v>3949.7833333333328</v>
      </c>
      <c r="K43" s="31">
        <v>3899.25</v>
      </c>
      <c r="L43" s="31">
        <v>3830</v>
      </c>
      <c r="M43" s="31">
        <v>0.19023999999999999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2598.4499999999998</v>
      </c>
      <c r="D44" s="36">
        <v>2585.5333333333333</v>
      </c>
      <c r="E44" s="36">
        <v>2551.3166666666666</v>
      </c>
      <c r="F44" s="36">
        <v>2504.1833333333334</v>
      </c>
      <c r="G44" s="36">
        <v>2469.9666666666667</v>
      </c>
      <c r="H44" s="36">
        <v>2632.6666666666665</v>
      </c>
      <c r="I44" s="36">
        <v>2666.8833333333328</v>
      </c>
      <c r="J44" s="36">
        <v>2714.0166666666664</v>
      </c>
      <c r="K44" s="31">
        <v>2619.75</v>
      </c>
      <c r="L44" s="31">
        <v>2538.4</v>
      </c>
      <c r="M44" s="31">
        <v>3.5256400000000001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769.65</v>
      </c>
      <c r="D45" s="36">
        <v>769.81666666666661</v>
      </c>
      <c r="E45" s="36">
        <v>765.43333333333317</v>
      </c>
      <c r="F45" s="36">
        <v>761.21666666666658</v>
      </c>
      <c r="G45" s="36">
        <v>756.83333333333314</v>
      </c>
      <c r="H45" s="36">
        <v>774.03333333333319</v>
      </c>
      <c r="I45" s="36">
        <v>778.41666666666663</v>
      </c>
      <c r="J45" s="36">
        <v>782.63333333333321</v>
      </c>
      <c r="K45" s="31">
        <v>774.2</v>
      </c>
      <c r="L45" s="31">
        <v>765.6</v>
      </c>
      <c r="M45" s="31">
        <v>1.1795599999999999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8398.2999999999993</v>
      </c>
      <c r="D46" s="36">
        <v>8494.4333333333325</v>
      </c>
      <c r="E46" s="36">
        <v>8259.866666666665</v>
      </c>
      <c r="F46" s="36">
        <v>8121.4333333333325</v>
      </c>
      <c r="G46" s="36">
        <v>7886.866666666665</v>
      </c>
      <c r="H46" s="36">
        <v>8632.866666666665</v>
      </c>
      <c r="I46" s="36">
        <v>8867.4333333333343</v>
      </c>
      <c r="J46" s="36">
        <v>9005.866666666665</v>
      </c>
      <c r="K46" s="31">
        <v>8729</v>
      </c>
      <c r="L46" s="31">
        <v>8356</v>
      </c>
      <c r="M46" s="31">
        <v>0.99312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6136.8</v>
      </c>
      <c r="D47" s="36">
        <v>6182.4833333333336</v>
      </c>
      <c r="E47" s="36">
        <v>6079.3166666666675</v>
      </c>
      <c r="F47" s="36">
        <v>6021.8333333333339</v>
      </c>
      <c r="G47" s="36">
        <v>5918.6666666666679</v>
      </c>
      <c r="H47" s="36">
        <v>6239.9666666666672</v>
      </c>
      <c r="I47" s="36">
        <v>6343.1333333333332</v>
      </c>
      <c r="J47" s="36">
        <v>6400.6166666666668</v>
      </c>
      <c r="K47" s="31">
        <v>6285.65</v>
      </c>
      <c r="L47" s="31">
        <v>6125</v>
      </c>
      <c r="M47" s="31">
        <v>5.3841099999999997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517.75</v>
      </c>
      <c r="D48" s="36">
        <v>520.19999999999993</v>
      </c>
      <c r="E48" s="36">
        <v>512.54999999999984</v>
      </c>
      <c r="F48" s="36">
        <v>507.34999999999991</v>
      </c>
      <c r="G48" s="36">
        <v>499.69999999999982</v>
      </c>
      <c r="H48" s="36">
        <v>525.39999999999986</v>
      </c>
      <c r="I48" s="36">
        <v>533.04999999999995</v>
      </c>
      <c r="J48" s="36">
        <v>538.24999999999989</v>
      </c>
      <c r="K48" s="31">
        <v>527.85</v>
      </c>
      <c r="L48" s="31">
        <v>515</v>
      </c>
      <c r="M48" s="31">
        <v>62.687730000000002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330.55</v>
      </c>
      <c r="D49" s="36">
        <v>332.13333333333333</v>
      </c>
      <c r="E49" s="36">
        <v>327.56666666666666</v>
      </c>
      <c r="F49" s="36">
        <v>324.58333333333331</v>
      </c>
      <c r="G49" s="36">
        <v>320.01666666666665</v>
      </c>
      <c r="H49" s="36">
        <v>335.11666666666667</v>
      </c>
      <c r="I49" s="36">
        <v>339.68333333333328</v>
      </c>
      <c r="J49" s="36">
        <v>342.66666666666669</v>
      </c>
      <c r="K49" s="31">
        <v>336.7</v>
      </c>
      <c r="L49" s="31">
        <v>329.15</v>
      </c>
      <c r="M49" s="31">
        <v>4.5701000000000001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691.65</v>
      </c>
      <c r="D50" s="36">
        <v>690.41666666666663</v>
      </c>
      <c r="E50" s="36">
        <v>683.83333333333326</v>
      </c>
      <c r="F50" s="36">
        <v>676.01666666666665</v>
      </c>
      <c r="G50" s="36">
        <v>669.43333333333328</v>
      </c>
      <c r="H50" s="36">
        <v>698.23333333333323</v>
      </c>
      <c r="I50" s="36">
        <v>704.81666666666649</v>
      </c>
      <c r="J50" s="36">
        <v>712.63333333333321</v>
      </c>
      <c r="K50" s="31">
        <v>697</v>
      </c>
      <c r="L50" s="31">
        <v>682.6</v>
      </c>
      <c r="M50" s="31">
        <v>2.2656100000000001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684.55</v>
      </c>
      <c r="D51" s="36">
        <v>691.4666666666667</v>
      </c>
      <c r="E51" s="36">
        <v>674.68333333333339</v>
      </c>
      <c r="F51" s="36">
        <v>664.81666666666672</v>
      </c>
      <c r="G51" s="36">
        <v>648.03333333333342</v>
      </c>
      <c r="H51" s="36">
        <v>701.33333333333337</v>
      </c>
      <c r="I51" s="36">
        <v>718.11666666666667</v>
      </c>
      <c r="J51" s="36">
        <v>727.98333333333335</v>
      </c>
      <c r="K51" s="31">
        <v>708.25</v>
      </c>
      <c r="L51" s="31">
        <v>681.6</v>
      </c>
      <c r="M51" s="31">
        <v>1.85036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240.19</v>
      </c>
      <c r="D52" s="36">
        <v>241.12333333333333</v>
      </c>
      <c r="E52" s="36">
        <v>238.36666666666667</v>
      </c>
      <c r="F52" s="36">
        <v>236.54333333333335</v>
      </c>
      <c r="G52" s="36">
        <v>233.78666666666669</v>
      </c>
      <c r="H52" s="36">
        <v>242.94666666666666</v>
      </c>
      <c r="I52" s="36">
        <v>245.70333333333332</v>
      </c>
      <c r="J52" s="36">
        <v>247.52666666666664</v>
      </c>
      <c r="K52" s="31">
        <v>243.88</v>
      </c>
      <c r="L52" s="31">
        <v>239.3</v>
      </c>
      <c r="M52" s="31">
        <v>62.664360000000002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2863.35</v>
      </c>
      <c r="D53" s="36">
        <v>2860.4166666666665</v>
      </c>
      <c r="E53" s="36">
        <v>2846.9833333333331</v>
      </c>
      <c r="F53" s="36">
        <v>2830.6166666666668</v>
      </c>
      <c r="G53" s="36">
        <v>2817.1833333333334</v>
      </c>
      <c r="H53" s="36">
        <v>2876.7833333333328</v>
      </c>
      <c r="I53" s="36">
        <v>2890.2166666666662</v>
      </c>
      <c r="J53" s="36">
        <v>2906.5833333333326</v>
      </c>
      <c r="K53" s="31">
        <v>2873.85</v>
      </c>
      <c r="L53" s="31">
        <v>2844.05</v>
      </c>
      <c r="M53" s="31">
        <v>9.6062200000000004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352.2</v>
      </c>
      <c r="D54" s="36">
        <v>352.83333333333331</v>
      </c>
      <c r="E54" s="36">
        <v>349.96666666666664</v>
      </c>
      <c r="F54" s="36">
        <v>347.73333333333335</v>
      </c>
      <c r="G54" s="36">
        <v>344.86666666666667</v>
      </c>
      <c r="H54" s="36">
        <v>355.06666666666661</v>
      </c>
      <c r="I54" s="36">
        <v>357.93333333333328</v>
      </c>
      <c r="J54" s="36">
        <v>360.16666666666657</v>
      </c>
      <c r="K54" s="31">
        <v>355.7</v>
      </c>
      <c r="L54" s="31">
        <v>350.6</v>
      </c>
      <c r="M54" s="31">
        <v>12.385120000000001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6388.95</v>
      </c>
      <c r="D55" s="36">
        <v>6302.8666666666659</v>
      </c>
      <c r="E55" s="36">
        <v>6155.7833333333319</v>
      </c>
      <c r="F55" s="36">
        <v>5922.6166666666659</v>
      </c>
      <c r="G55" s="36">
        <v>5775.5333333333319</v>
      </c>
      <c r="H55" s="36">
        <v>6536.0333333333319</v>
      </c>
      <c r="I55" s="36">
        <v>6683.1166666666659</v>
      </c>
      <c r="J55" s="36">
        <v>6916.2833333333319</v>
      </c>
      <c r="K55" s="31">
        <v>6449.95</v>
      </c>
      <c r="L55" s="31">
        <v>6069.7</v>
      </c>
      <c r="M55" s="31">
        <v>0.12595999999999999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2406</v>
      </c>
      <c r="D56" s="36">
        <v>2416.3333333333335</v>
      </c>
      <c r="E56" s="36">
        <v>2379.666666666667</v>
      </c>
      <c r="F56" s="36">
        <v>2353.3333333333335</v>
      </c>
      <c r="G56" s="36">
        <v>2316.666666666667</v>
      </c>
      <c r="H56" s="36">
        <v>2442.666666666667</v>
      </c>
      <c r="I56" s="36">
        <v>2479.3333333333339</v>
      </c>
      <c r="J56" s="36">
        <v>2505.666666666667</v>
      </c>
      <c r="K56" s="31">
        <v>2453</v>
      </c>
      <c r="L56" s="31">
        <v>2390</v>
      </c>
      <c r="M56" s="31">
        <v>10.08811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6400.1</v>
      </c>
      <c r="D57" s="36">
        <v>6395.2833333333338</v>
      </c>
      <c r="E57" s="36">
        <v>6338.2666666666673</v>
      </c>
      <c r="F57" s="36">
        <v>6276.4333333333334</v>
      </c>
      <c r="G57" s="36">
        <v>6219.416666666667</v>
      </c>
      <c r="H57" s="36">
        <v>6457.1166666666677</v>
      </c>
      <c r="I57" s="36">
        <v>6514.1333333333341</v>
      </c>
      <c r="J57" s="36">
        <v>6575.9666666666681</v>
      </c>
      <c r="K57" s="31">
        <v>6452.3</v>
      </c>
      <c r="L57" s="31">
        <v>6333.45</v>
      </c>
      <c r="M57" s="31">
        <v>0.43692999999999999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1197.95</v>
      </c>
      <c r="D58" s="36">
        <v>1203.9166666666667</v>
      </c>
      <c r="E58" s="36">
        <v>1187.4333333333334</v>
      </c>
      <c r="F58" s="36">
        <v>1176.9166666666667</v>
      </c>
      <c r="G58" s="36">
        <v>1160.4333333333334</v>
      </c>
      <c r="H58" s="36">
        <v>1214.4333333333334</v>
      </c>
      <c r="I58" s="36">
        <v>1230.9166666666665</v>
      </c>
      <c r="J58" s="36">
        <v>1241.4333333333334</v>
      </c>
      <c r="K58" s="31">
        <v>1220.4000000000001</v>
      </c>
      <c r="L58" s="31">
        <v>1193.4000000000001</v>
      </c>
      <c r="M58" s="31">
        <v>19.56972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600.5</v>
      </c>
      <c r="D59" s="36">
        <v>604.9666666666667</v>
      </c>
      <c r="E59" s="36">
        <v>591.13333333333344</v>
      </c>
      <c r="F59" s="36">
        <v>581.76666666666677</v>
      </c>
      <c r="G59" s="36">
        <v>567.93333333333351</v>
      </c>
      <c r="H59" s="36">
        <v>614.33333333333337</v>
      </c>
      <c r="I59" s="36">
        <v>628.16666666666663</v>
      </c>
      <c r="J59" s="36">
        <v>637.5333333333333</v>
      </c>
      <c r="K59" s="31">
        <v>618.79999999999995</v>
      </c>
      <c r="L59" s="31">
        <v>595.6</v>
      </c>
      <c r="M59" s="31">
        <v>4.2842000000000002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4801</v>
      </c>
      <c r="D60" s="36">
        <v>4771.6500000000005</v>
      </c>
      <c r="E60" s="36">
        <v>4719.3500000000013</v>
      </c>
      <c r="F60" s="36">
        <v>4637.7000000000007</v>
      </c>
      <c r="G60" s="36">
        <v>4585.4000000000015</v>
      </c>
      <c r="H60" s="36">
        <v>4853.3000000000011</v>
      </c>
      <c r="I60" s="36">
        <v>4905.6000000000004</v>
      </c>
      <c r="J60" s="36">
        <v>4987.2500000000009</v>
      </c>
      <c r="K60" s="31">
        <v>4823.95</v>
      </c>
      <c r="L60" s="31">
        <v>4690</v>
      </c>
      <c r="M60" s="31">
        <v>5.4631299999999996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1285.4000000000001</v>
      </c>
      <c r="D61" s="36">
        <v>1279.1833333333334</v>
      </c>
      <c r="E61" s="36">
        <v>1265.4166666666667</v>
      </c>
      <c r="F61" s="36">
        <v>1245.4333333333334</v>
      </c>
      <c r="G61" s="36">
        <v>1231.6666666666667</v>
      </c>
      <c r="H61" s="36">
        <v>1299.1666666666667</v>
      </c>
      <c r="I61" s="36">
        <v>1312.9333333333332</v>
      </c>
      <c r="J61" s="36">
        <v>1332.9166666666667</v>
      </c>
      <c r="K61" s="31">
        <v>1292.95</v>
      </c>
      <c r="L61" s="31">
        <v>1259.2</v>
      </c>
      <c r="M61" s="31">
        <v>139.56370000000001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4529.25</v>
      </c>
      <c r="D62" s="36">
        <v>4569.833333333333</v>
      </c>
      <c r="E62" s="36">
        <v>4460.6666666666661</v>
      </c>
      <c r="F62" s="36">
        <v>4392.083333333333</v>
      </c>
      <c r="G62" s="36">
        <v>4282.9166666666661</v>
      </c>
      <c r="H62" s="36">
        <v>4638.4166666666661</v>
      </c>
      <c r="I62" s="36">
        <v>4747.5833333333321</v>
      </c>
      <c r="J62" s="36">
        <v>4816.1666666666661</v>
      </c>
      <c r="K62" s="31">
        <v>4679</v>
      </c>
      <c r="L62" s="31">
        <v>4501.25</v>
      </c>
      <c r="M62" s="31">
        <v>6.8364200000000004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363.5</v>
      </c>
      <c r="D63" s="36">
        <v>359.43333333333334</v>
      </c>
      <c r="E63" s="36">
        <v>354.06666666666666</v>
      </c>
      <c r="F63" s="36">
        <v>344.63333333333333</v>
      </c>
      <c r="G63" s="36">
        <v>339.26666666666665</v>
      </c>
      <c r="H63" s="36">
        <v>368.86666666666667</v>
      </c>
      <c r="I63" s="36">
        <v>374.23333333333335</v>
      </c>
      <c r="J63" s="36">
        <v>383.66666666666669</v>
      </c>
      <c r="K63" s="31">
        <v>364.8</v>
      </c>
      <c r="L63" s="31">
        <v>350</v>
      </c>
      <c r="M63" s="31">
        <v>42.485129999999998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2541.1</v>
      </c>
      <c r="D64" s="36">
        <v>2532.7166666666667</v>
      </c>
      <c r="E64" s="36">
        <v>2509.3833333333332</v>
      </c>
      <c r="F64" s="36">
        <v>2477.6666666666665</v>
      </c>
      <c r="G64" s="36">
        <v>2454.333333333333</v>
      </c>
      <c r="H64" s="36">
        <v>2564.4333333333334</v>
      </c>
      <c r="I64" s="36">
        <v>2587.7666666666664</v>
      </c>
      <c r="J64" s="36">
        <v>2619.4833333333336</v>
      </c>
      <c r="K64" s="31">
        <v>2556.0500000000002</v>
      </c>
      <c r="L64" s="31">
        <v>2501</v>
      </c>
      <c r="M64" s="31">
        <v>5.38178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9474.65</v>
      </c>
      <c r="D65" s="36">
        <v>9525.4833333333318</v>
      </c>
      <c r="E65" s="36">
        <v>9390.6666666666642</v>
      </c>
      <c r="F65" s="36">
        <v>9306.6833333333325</v>
      </c>
      <c r="G65" s="36">
        <v>9171.866666666665</v>
      </c>
      <c r="H65" s="36">
        <v>9609.4666666666635</v>
      </c>
      <c r="I65" s="36">
        <v>9744.2833333333328</v>
      </c>
      <c r="J65" s="36">
        <v>9828.2666666666628</v>
      </c>
      <c r="K65" s="31">
        <v>9660.2999999999993</v>
      </c>
      <c r="L65" s="31">
        <v>9441.5</v>
      </c>
      <c r="M65" s="31">
        <v>4.3121700000000001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7158.2</v>
      </c>
      <c r="D66" s="36">
        <v>7124.1500000000005</v>
      </c>
      <c r="E66" s="36">
        <v>7069.0500000000011</v>
      </c>
      <c r="F66" s="36">
        <v>6979.9000000000005</v>
      </c>
      <c r="G66" s="36">
        <v>6924.8000000000011</v>
      </c>
      <c r="H66" s="36">
        <v>7213.3000000000011</v>
      </c>
      <c r="I66" s="36">
        <v>7268.4000000000015</v>
      </c>
      <c r="J66" s="36">
        <v>7357.5500000000011</v>
      </c>
      <c r="K66" s="31">
        <v>7179.25</v>
      </c>
      <c r="L66" s="31">
        <v>7035</v>
      </c>
      <c r="M66" s="31">
        <v>9.1255199999999999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1600.25</v>
      </c>
      <c r="D67" s="36">
        <v>1603.5</v>
      </c>
      <c r="E67" s="36">
        <v>1590.5</v>
      </c>
      <c r="F67" s="36">
        <v>1580.75</v>
      </c>
      <c r="G67" s="36">
        <v>1567.75</v>
      </c>
      <c r="H67" s="36">
        <v>1613.25</v>
      </c>
      <c r="I67" s="36">
        <v>1626.25</v>
      </c>
      <c r="J67" s="36">
        <v>1636</v>
      </c>
      <c r="K67" s="31">
        <v>1616.5</v>
      </c>
      <c r="L67" s="31">
        <v>1593.75</v>
      </c>
      <c r="M67" s="31">
        <v>13.104380000000001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8503.6</v>
      </c>
      <c r="D68" s="36">
        <v>8530.8666666666668</v>
      </c>
      <c r="E68" s="36">
        <v>8416.7333333333336</v>
      </c>
      <c r="F68" s="36">
        <v>8329.8666666666668</v>
      </c>
      <c r="G68" s="36">
        <v>8215.7333333333336</v>
      </c>
      <c r="H68" s="36">
        <v>8617.7333333333336</v>
      </c>
      <c r="I68" s="36">
        <v>8731.8666666666686</v>
      </c>
      <c r="J68" s="36">
        <v>8818.7333333333336</v>
      </c>
      <c r="K68" s="31">
        <v>8645</v>
      </c>
      <c r="L68" s="31">
        <v>8444</v>
      </c>
      <c r="M68" s="31">
        <v>1.1296200000000001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2324.5</v>
      </c>
      <c r="D69" s="36">
        <v>2329.2999999999997</v>
      </c>
      <c r="E69" s="36">
        <v>2261.4499999999994</v>
      </c>
      <c r="F69" s="36">
        <v>2198.3999999999996</v>
      </c>
      <c r="G69" s="36">
        <v>2130.5499999999993</v>
      </c>
      <c r="H69" s="36">
        <v>2392.3499999999995</v>
      </c>
      <c r="I69" s="36">
        <v>2460.1999999999998</v>
      </c>
      <c r="J69" s="36">
        <v>2523.2499999999995</v>
      </c>
      <c r="K69" s="31">
        <v>2397.15</v>
      </c>
      <c r="L69" s="31">
        <v>2266.25</v>
      </c>
      <c r="M69" s="31">
        <v>1.01695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3175.5</v>
      </c>
      <c r="D70" s="36">
        <v>3179.5</v>
      </c>
      <c r="E70" s="36">
        <v>3143.95</v>
      </c>
      <c r="F70" s="36">
        <v>3112.3999999999996</v>
      </c>
      <c r="G70" s="36">
        <v>3076.8499999999995</v>
      </c>
      <c r="H70" s="36">
        <v>3211.05</v>
      </c>
      <c r="I70" s="36">
        <v>3246.6000000000004</v>
      </c>
      <c r="J70" s="36">
        <v>3278.1500000000005</v>
      </c>
      <c r="K70" s="31">
        <v>3215.05</v>
      </c>
      <c r="L70" s="31">
        <v>3147.95</v>
      </c>
      <c r="M70" s="31">
        <v>3.6798299999999999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429.95</v>
      </c>
      <c r="D71" s="36">
        <v>432.51666666666665</v>
      </c>
      <c r="E71" s="36">
        <v>424.43333333333328</v>
      </c>
      <c r="F71" s="36">
        <v>418.91666666666663</v>
      </c>
      <c r="G71" s="36">
        <v>410.83333333333326</v>
      </c>
      <c r="H71" s="36">
        <v>438.0333333333333</v>
      </c>
      <c r="I71" s="36">
        <v>446.11666666666667</v>
      </c>
      <c r="J71" s="36">
        <v>451.63333333333333</v>
      </c>
      <c r="K71" s="31">
        <v>440.6</v>
      </c>
      <c r="L71" s="31">
        <v>427</v>
      </c>
      <c r="M71" s="31">
        <v>37.816870000000002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205.57</v>
      </c>
      <c r="D72" s="36">
        <v>205.70666666666668</v>
      </c>
      <c r="E72" s="36">
        <v>202.91333333333336</v>
      </c>
      <c r="F72" s="36">
        <v>200.25666666666669</v>
      </c>
      <c r="G72" s="36">
        <v>197.46333333333337</v>
      </c>
      <c r="H72" s="36">
        <v>208.36333333333334</v>
      </c>
      <c r="I72" s="36">
        <v>211.15666666666669</v>
      </c>
      <c r="J72" s="36">
        <v>213.81333333333333</v>
      </c>
      <c r="K72" s="31">
        <v>208.5</v>
      </c>
      <c r="L72" s="31">
        <v>203.05</v>
      </c>
      <c r="M72" s="31">
        <v>220.29562000000001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280.95</v>
      </c>
      <c r="D73" s="36">
        <v>281.25</v>
      </c>
      <c r="E73" s="36">
        <v>278.89999999999998</v>
      </c>
      <c r="F73" s="36">
        <v>276.84999999999997</v>
      </c>
      <c r="G73" s="36">
        <v>274.49999999999994</v>
      </c>
      <c r="H73" s="36">
        <v>283.3</v>
      </c>
      <c r="I73" s="36">
        <v>285.65000000000003</v>
      </c>
      <c r="J73" s="36">
        <v>287.70000000000005</v>
      </c>
      <c r="K73" s="31">
        <v>283.60000000000002</v>
      </c>
      <c r="L73" s="31">
        <v>279.2</v>
      </c>
      <c r="M73" s="31">
        <v>160.75754000000001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123.9</v>
      </c>
      <c r="D74" s="36">
        <v>123.53333333333335</v>
      </c>
      <c r="E74" s="36">
        <v>122.6066666666667</v>
      </c>
      <c r="F74" s="36">
        <v>121.31333333333335</v>
      </c>
      <c r="G74" s="36">
        <v>120.3866666666667</v>
      </c>
      <c r="H74" s="36">
        <v>124.8266666666667</v>
      </c>
      <c r="I74" s="36">
        <v>125.75333333333334</v>
      </c>
      <c r="J74" s="36">
        <v>127.0466666666667</v>
      </c>
      <c r="K74" s="31">
        <v>124.46</v>
      </c>
      <c r="L74" s="31">
        <v>122.24</v>
      </c>
      <c r="M74" s="31">
        <v>100.64059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64.66</v>
      </c>
      <c r="D75" s="36">
        <v>64.973333333333343</v>
      </c>
      <c r="E75" s="36">
        <v>64.136666666666684</v>
      </c>
      <c r="F75" s="36">
        <v>63.613333333333344</v>
      </c>
      <c r="G75" s="36">
        <v>62.776666666666685</v>
      </c>
      <c r="H75" s="36">
        <v>65.496666666666684</v>
      </c>
      <c r="I75" s="36">
        <v>66.333333333333357</v>
      </c>
      <c r="J75" s="36">
        <v>66.856666666666683</v>
      </c>
      <c r="K75" s="31">
        <v>65.81</v>
      </c>
      <c r="L75" s="31">
        <v>64.45</v>
      </c>
      <c r="M75" s="31">
        <v>144.30493000000001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1445.2</v>
      </c>
      <c r="D76" s="36">
        <v>1448.9333333333334</v>
      </c>
      <c r="E76" s="36">
        <v>1436.2666666666669</v>
      </c>
      <c r="F76" s="36">
        <v>1427.3333333333335</v>
      </c>
      <c r="G76" s="36">
        <v>1414.666666666667</v>
      </c>
      <c r="H76" s="36">
        <v>1457.8666666666668</v>
      </c>
      <c r="I76" s="36">
        <v>1470.5333333333333</v>
      </c>
      <c r="J76" s="36">
        <v>1479.4666666666667</v>
      </c>
      <c r="K76" s="31">
        <v>1461.6</v>
      </c>
      <c r="L76" s="31">
        <v>1440</v>
      </c>
      <c r="M76" s="31">
        <v>3.4171800000000001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6542.5</v>
      </c>
      <c r="D77" s="36">
        <v>6471.1166666666659</v>
      </c>
      <c r="E77" s="36">
        <v>6372.3833333333314</v>
      </c>
      <c r="F77" s="36">
        <v>6202.2666666666655</v>
      </c>
      <c r="G77" s="36">
        <v>6103.533333333331</v>
      </c>
      <c r="H77" s="36">
        <v>6641.2333333333318</v>
      </c>
      <c r="I77" s="36">
        <v>6739.9666666666672</v>
      </c>
      <c r="J77" s="36">
        <v>6910.0833333333321</v>
      </c>
      <c r="K77" s="31">
        <v>6569.85</v>
      </c>
      <c r="L77" s="31">
        <v>6301</v>
      </c>
      <c r="M77" s="31">
        <v>0.36423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495.8</v>
      </c>
      <c r="D78" s="36">
        <v>497.5</v>
      </c>
      <c r="E78" s="36">
        <v>492.75</v>
      </c>
      <c r="F78" s="36">
        <v>489.7</v>
      </c>
      <c r="G78" s="36">
        <v>484.95</v>
      </c>
      <c r="H78" s="36">
        <v>500.55</v>
      </c>
      <c r="I78" s="36">
        <v>505.3</v>
      </c>
      <c r="J78" s="36">
        <v>508.35</v>
      </c>
      <c r="K78" s="31">
        <v>502.25</v>
      </c>
      <c r="L78" s="31">
        <v>494.45</v>
      </c>
      <c r="M78" s="31">
        <v>8.5764700000000005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1589.75</v>
      </c>
      <c r="D79" s="36">
        <v>1595.6833333333334</v>
      </c>
      <c r="E79" s="36">
        <v>1561.3666666666668</v>
      </c>
      <c r="F79" s="36">
        <v>1532.9833333333333</v>
      </c>
      <c r="G79" s="36">
        <v>1498.6666666666667</v>
      </c>
      <c r="H79" s="36">
        <v>1624.0666666666668</v>
      </c>
      <c r="I79" s="36">
        <v>1658.3833333333334</v>
      </c>
      <c r="J79" s="36">
        <v>1686.7666666666669</v>
      </c>
      <c r="K79" s="31">
        <v>1630</v>
      </c>
      <c r="L79" s="31">
        <v>1567.3</v>
      </c>
      <c r="M79" s="31">
        <v>67.214950000000002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306.85000000000002</v>
      </c>
      <c r="D80" s="36">
        <v>308.06666666666666</v>
      </c>
      <c r="E80" s="36">
        <v>304.63333333333333</v>
      </c>
      <c r="F80" s="36">
        <v>302.41666666666669</v>
      </c>
      <c r="G80" s="36">
        <v>298.98333333333335</v>
      </c>
      <c r="H80" s="36">
        <v>310.2833333333333</v>
      </c>
      <c r="I80" s="36">
        <v>313.71666666666658</v>
      </c>
      <c r="J80" s="36">
        <v>315.93333333333328</v>
      </c>
      <c r="K80" s="31">
        <v>311.5</v>
      </c>
      <c r="L80" s="31">
        <v>305.85000000000002</v>
      </c>
      <c r="M80" s="31">
        <v>242.38006999999999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1679.5</v>
      </c>
      <c r="D81" s="36">
        <v>1693.4333333333334</v>
      </c>
      <c r="E81" s="36">
        <v>1660.0666666666668</v>
      </c>
      <c r="F81" s="36">
        <v>1640.6333333333334</v>
      </c>
      <c r="G81" s="36">
        <v>1607.2666666666669</v>
      </c>
      <c r="H81" s="36">
        <v>1712.8666666666668</v>
      </c>
      <c r="I81" s="36">
        <v>1746.2333333333336</v>
      </c>
      <c r="J81" s="36">
        <v>1765.6666666666667</v>
      </c>
      <c r="K81" s="31">
        <v>1726.8</v>
      </c>
      <c r="L81" s="31">
        <v>1674</v>
      </c>
      <c r="M81" s="31">
        <v>20.630960000000002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295.75</v>
      </c>
      <c r="D82" s="36">
        <v>295.43333333333334</v>
      </c>
      <c r="E82" s="36">
        <v>293.31666666666666</v>
      </c>
      <c r="F82" s="36">
        <v>290.88333333333333</v>
      </c>
      <c r="G82" s="36">
        <v>288.76666666666665</v>
      </c>
      <c r="H82" s="36">
        <v>297.86666666666667</v>
      </c>
      <c r="I82" s="36">
        <v>299.98333333333335</v>
      </c>
      <c r="J82" s="36">
        <v>302.41666666666669</v>
      </c>
      <c r="K82" s="31">
        <v>297.55</v>
      </c>
      <c r="L82" s="31">
        <v>293</v>
      </c>
      <c r="M82" s="31">
        <v>126.63797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298.39999999999998</v>
      </c>
      <c r="D83" s="36">
        <v>298.5</v>
      </c>
      <c r="E83" s="36">
        <v>296.14999999999998</v>
      </c>
      <c r="F83" s="36">
        <v>293.89999999999998</v>
      </c>
      <c r="G83" s="36">
        <v>291.54999999999995</v>
      </c>
      <c r="H83" s="36">
        <v>300.75</v>
      </c>
      <c r="I83" s="36">
        <v>303.10000000000002</v>
      </c>
      <c r="J83" s="36">
        <v>305.35000000000002</v>
      </c>
      <c r="K83" s="31">
        <v>300.85000000000002</v>
      </c>
      <c r="L83" s="31">
        <v>296.25</v>
      </c>
      <c r="M83" s="31">
        <v>79.731729999999999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1459.5</v>
      </c>
      <c r="D84" s="36">
        <v>1449.4666666666665</v>
      </c>
      <c r="E84" s="36">
        <v>1418.9833333333329</v>
      </c>
      <c r="F84" s="36">
        <v>1378.4666666666665</v>
      </c>
      <c r="G84" s="36">
        <v>1347.9833333333329</v>
      </c>
      <c r="H84" s="36">
        <v>1489.9833333333329</v>
      </c>
      <c r="I84" s="36">
        <v>1520.4666666666665</v>
      </c>
      <c r="J84" s="36">
        <v>1560.9833333333329</v>
      </c>
      <c r="K84" s="31">
        <v>1479.95</v>
      </c>
      <c r="L84" s="31">
        <v>1408.95</v>
      </c>
      <c r="M84" s="31">
        <v>95.798259999999999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729.4</v>
      </c>
      <c r="D85" s="36">
        <v>726.5</v>
      </c>
      <c r="E85" s="36">
        <v>718</v>
      </c>
      <c r="F85" s="36">
        <v>706.6</v>
      </c>
      <c r="G85" s="36">
        <v>698.1</v>
      </c>
      <c r="H85" s="36">
        <v>737.9</v>
      </c>
      <c r="I85" s="36">
        <v>746.4</v>
      </c>
      <c r="J85" s="36">
        <v>757.8</v>
      </c>
      <c r="K85" s="31">
        <v>735</v>
      </c>
      <c r="L85" s="31">
        <v>715.1</v>
      </c>
      <c r="M85" s="31">
        <v>2.0407799999999998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352.15</v>
      </c>
      <c r="D86" s="36">
        <v>347.5333333333333</v>
      </c>
      <c r="E86" s="36">
        <v>341.11666666666662</v>
      </c>
      <c r="F86" s="36">
        <v>330.08333333333331</v>
      </c>
      <c r="G86" s="36">
        <v>323.66666666666663</v>
      </c>
      <c r="H86" s="36">
        <v>358.56666666666661</v>
      </c>
      <c r="I86" s="36">
        <v>364.98333333333335</v>
      </c>
      <c r="J86" s="36">
        <v>376.01666666666659</v>
      </c>
      <c r="K86" s="31">
        <v>353.95</v>
      </c>
      <c r="L86" s="31">
        <v>336.5</v>
      </c>
      <c r="M86" s="31">
        <v>77.828680000000006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1574.45</v>
      </c>
      <c r="D87" s="36">
        <v>1572.8166666666666</v>
      </c>
      <c r="E87" s="36">
        <v>1526.6333333333332</v>
      </c>
      <c r="F87" s="36">
        <v>1478.8166666666666</v>
      </c>
      <c r="G87" s="36">
        <v>1432.6333333333332</v>
      </c>
      <c r="H87" s="36">
        <v>1620.6333333333332</v>
      </c>
      <c r="I87" s="36">
        <v>1666.8166666666666</v>
      </c>
      <c r="J87" s="36">
        <v>1714.6333333333332</v>
      </c>
      <c r="K87" s="31">
        <v>1619</v>
      </c>
      <c r="L87" s="31">
        <v>1525</v>
      </c>
      <c r="M87" s="31">
        <v>3.68391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685.65</v>
      </c>
      <c r="D88" s="36">
        <v>692.4</v>
      </c>
      <c r="E88" s="36">
        <v>676</v>
      </c>
      <c r="F88" s="36">
        <v>666.35</v>
      </c>
      <c r="G88" s="36">
        <v>649.95000000000005</v>
      </c>
      <c r="H88" s="36">
        <v>702.05</v>
      </c>
      <c r="I88" s="36">
        <v>718.44999999999982</v>
      </c>
      <c r="J88" s="36">
        <v>728.09999999999991</v>
      </c>
      <c r="K88" s="31">
        <v>708.8</v>
      </c>
      <c r="L88" s="31">
        <v>682.75</v>
      </c>
      <c r="M88" s="31">
        <v>37.287939999999999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7783.15</v>
      </c>
      <c r="D89" s="36">
        <v>7771.05</v>
      </c>
      <c r="E89" s="36">
        <v>7653.35</v>
      </c>
      <c r="F89" s="36">
        <v>7523.55</v>
      </c>
      <c r="G89" s="36">
        <v>7405.85</v>
      </c>
      <c r="H89" s="36">
        <v>7900.85</v>
      </c>
      <c r="I89" s="36">
        <v>8018.5499999999993</v>
      </c>
      <c r="J89" s="36">
        <v>8148.35</v>
      </c>
      <c r="K89" s="31">
        <v>7888.75</v>
      </c>
      <c r="L89" s="31">
        <v>7641.25</v>
      </c>
      <c r="M89" s="31">
        <v>9.4020000000000006E-2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1652.3</v>
      </c>
      <c r="D90" s="36">
        <v>1664.7833333333335</v>
      </c>
      <c r="E90" s="36">
        <v>1633.616666666667</v>
      </c>
      <c r="F90" s="36">
        <v>1614.9333333333334</v>
      </c>
      <c r="G90" s="36">
        <v>1583.7666666666669</v>
      </c>
      <c r="H90" s="36">
        <v>1683.4666666666672</v>
      </c>
      <c r="I90" s="36">
        <v>1714.6333333333337</v>
      </c>
      <c r="J90" s="36">
        <v>1733.3166666666673</v>
      </c>
      <c r="K90" s="31">
        <v>1695.95</v>
      </c>
      <c r="L90" s="31">
        <v>1646.1</v>
      </c>
      <c r="M90" s="31">
        <v>1.98854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1948.45</v>
      </c>
      <c r="D91" s="36">
        <v>1953.0833333333333</v>
      </c>
      <c r="E91" s="36">
        <v>1914.2166666666665</v>
      </c>
      <c r="F91" s="36">
        <v>1879.9833333333331</v>
      </c>
      <c r="G91" s="36">
        <v>1841.1166666666663</v>
      </c>
      <c r="H91" s="36">
        <v>1987.3166666666666</v>
      </c>
      <c r="I91" s="36">
        <v>2026.1833333333334</v>
      </c>
      <c r="J91" s="36">
        <v>2060.416666666667</v>
      </c>
      <c r="K91" s="31">
        <v>1991.95</v>
      </c>
      <c r="L91" s="31">
        <v>1918.85</v>
      </c>
      <c r="M91" s="31">
        <v>3.2471299999999998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513.20000000000005</v>
      </c>
      <c r="D92" s="36">
        <v>515.68333333333339</v>
      </c>
      <c r="E92" s="36">
        <v>507.51666666666677</v>
      </c>
      <c r="F92" s="36">
        <v>501.83333333333337</v>
      </c>
      <c r="G92" s="36">
        <v>493.66666666666674</v>
      </c>
      <c r="H92" s="36">
        <v>521.36666666666679</v>
      </c>
      <c r="I92" s="36">
        <v>529.5333333333333</v>
      </c>
      <c r="J92" s="36">
        <v>535.21666666666681</v>
      </c>
      <c r="K92" s="31">
        <v>523.85</v>
      </c>
      <c r="L92" s="31">
        <v>510</v>
      </c>
      <c r="M92" s="31">
        <v>6.4995500000000002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34149.4</v>
      </c>
      <c r="D93" s="36">
        <v>34008.783333333333</v>
      </c>
      <c r="E93" s="36">
        <v>33590.666666666664</v>
      </c>
      <c r="F93" s="36">
        <v>33031.933333333334</v>
      </c>
      <c r="G93" s="36">
        <v>32613.816666666666</v>
      </c>
      <c r="H93" s="36">
        <v>34567.516666666663</v>
      </c>
      <c r="I93" s="36">
        <v>34985.633333333331</v>
      </c>
      <c r="J93" s="36">
        <v>35544.366666666661</v>
      </c>
      <c r="K93" s="31">
        <v>34426.9</v>
      </c>
      <c r="L93" s="31">
        <v>33450.050000000003</v>
      </c>
      <c r="M93" s="31">
        <v>0.35726999999999998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1359.35</v>
      </c>
      <c r="D94" s="36">
        <v>1366.7833333333335</v>
      </c>
      <c r="E94" s="36">
        <v>1347.5666666666671</v>
      </c>
      <c r="F94" s="36">
        <v>1335.7833333333335</v>
      </c>
      <c r="G94" s="36">
        <v>1316.5666666666671</v>
      </c>
      <c r="H94" s="36">
        <v>1378.5666666666671</v>
      </c>
      <c r="I94" s="36">
        <v>1397.7833333333338</v>
      </c>
      <c r="J94" s="36">
        <v>1409.5666666666671</v>
      </c>
      <c r="K94" s="31">
        <v>1386</v>
      </c>
      <c r="L94" s="31">
        <v>1355</v>
      </c>
      <c r="M94" s="31">
        <v>1.5816399999999999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5421.7</v>
      </c>
      <c r="D95" s="36">
        <v>5391.7666666666664</v>
      </c>
      <c r="E95" s="36">
        <v>5348.9833333333327</v>
      </c>
      <c r="F95" s="36">
        <v>5276.2666666666664</v>
      </c>
      <c r="G95" s="36">
        <v>5233.4833333333327</v>
      </c>
      <c r="H95" s="36">
        <v>5464.4833333333327</v>
      </c>
      <c r="I95" s="36">
        <v>5507.2666666666655</v>
      </c>
      <c r="J95" s="36">
        <v>5579.9833333333327</v>
      </c>
      <c r="K95" s="31">
        <v>5434.55</v>
      </c>
      <c r="L95" s="31">
        <v>5319.05</v>
      </c>
      <c r="M95" s="31">
        <v>2.2139099999999998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2276.35</v>
      </c>
      <c r="D96" s="36">
        <v>2312.35</v>
      </c>
      <c r="E96" s="36">
        <v>2226</v>
      </c>
      <c r="F96" s="36">
        <v>2175.65</v>
      </c>
      <c r="G96" s="36">
        <v>2089.3000000000002</v>
      </c>
      <c r="H96" s="36">
        <v>2362.6999999999998</v>
      </c>
      <c r="I96" s="36">
        <v>2449.0499999999993</v>
      </c>
      <c r="J96" s="36">
        <v>2499.3999999999996</v>
      </c>
      <c r="K96" s="31">
        <v>2398.6999999999998</v>
      </c>
      <c r="L96" s="31">
        <v>2262</v>
      </c>
      <c r="M96" s="31">
        <v>11.62696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588.6</v>
      </c>
      <c r="D97" s="36">
        <v>591.2833333333333</v>
      </c>
      <c r="E97" s="36">
        <v>584.31666666666661</v>
      </c>
      <c r="F97" s="36">
        <v>580.0333333333333</v>
      </c>
      <c r="G97" s="36">
        <v>573.06666666666661</v>
      </c>
      <c r="H97" s="36">
        <v>595.56666666666661</v>
      </c>
      <c r="I97" s="36">
        <v>602.5333333333333</v>
      </c>
      <c r="J97" s="36">
        <v>606.81666666666661</v>
      </c>
      <c r="K97" s="31">
        <v>598.25</v>
      </c>
      <c r="L97" s="31">
        <v>587</v>
      </c>
      <c r="M97" s="31">
        <v>0.95111999999999997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167.98</v>
      </c>
      <c r="D98" s="36">
        <v>163.14666666666668</v>
      </c>
      <c r="E98" s="36">
        <v>156.29333333333335</v>
      </c>
      <c r="F98" s="36">
        <v>144.60666666666668</v>
      </c>
      <c r="G98" s="36">
        <v>137.75333333333336</v>
      </c>
      <c r="H98" s="36">
        <v>174.83333333333334</v>
      </c>
      <c r="I98" s="36">
        <v>181.68666666666664</v>
      </c>
      <c r="J98" s="36">
        <v>193.37333333333333</v>
      </c>
      <c r="K98" s="31">
        <v>170</v>
      </c>
      <c r="L98" s="31">
        <v>151.46</v>
      </c>
      <c r="M98" s="31">
        <v>636.90071999999998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685.3</v>
      </c>
      <c r="D99" s="36">
        <v>692.08333333333337</v>
      </c>
      <c r="E99" s="36">
        <v>677.2166666666667</v>
      </c>
      <c r="F99" s="36">
        <v>669.13333333333333</v>
      </c>
      <c r="G99" s="36">
        <v>654.26666666666665</v>
      </c>
      <c r="H99" s="36">
        <v>700.16666666666674</v>
      </c>
      <c r="I99" s="36">
        <v>715.0333333333333</v>
      </c>
      <c r="J99" s="36">
        <v>723.11666666666679</v>
      </c>
      <c r="K99" s="31">
        <v>706.95</v>
      </c>
      <c r="L99" s="31">
        <v>684</v>
      </c>
      <c r="M99" s="31">
        <v>23.208089999999999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575.5</v>
      </c>
      <c r="D100" s="36">
        <v>575.56666666666672</v>
      </c>
      <c r="E100" s="36">
        <v>569.18333333333339</v>
      </c>
      <c r="F100" s="36">
        <v>562.86666666666667</v>
      </c>
      <c r="G100" s="36">
        <v>556.48333333333335</v>
      </c>
      <c r="H100" s="36">
        <v>581.88333333333344</v>
      </c>
      <c r="I100" s="36">
        <v>588.26666666666688</v>
      </c>
      <c r="J100" s="36">
        <v>594.58333333333348</v>
      </c>
      <c r="K100" s="31">
        <v>581.95000000000005</v>
      </c>
      <c r="L100" s="31">
        <v>569.25</v>
      </c>
      <c r="M100" s="31">
        <v>2.1066600000000002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4153.05</v>
      </c>
      <c r="D101" s="36">
        <v>4176.0166666666664</v>
      </c>
      <c r="E101" s="36">
        <v>4115.0333333333328</v>
      </c>
      <c r="F101" s="36">
        <v>4077.0166666666664</v>
      </c>
      <c r="G101" s="36">
        <v>4016.0333333333328</v>
      </c>
      <c r="H101" s="36">
        <v>4214.0333333333328</v>
      </c>
      <c r="I101" s="36">
        <v>4275.0166666666664</v>
      </c>
      <c r="J101" s="36">
        <v>4313.0333333333328</v>
      </c>
      <c r="K101" s="31">
        <v>4237</v>
      </c>
      <c r="L101" s="31">
        <v>4138</v>
      </c>
      <c r="M101" s="31">
        <v>0.20468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355.95</v>
      </c>
      <c r="D102" s="36">
        <v>356.31666666666666</v>
      </c>
      <c r="E102" s="36">
        <v>353.88333333333333</v>
      </c>
      <c r="F102" s="36">
        <v>351.81666666666666</v>
      </c>
      <c r="G102" s="36">
        <v>349.38333333333333</v>
      </c>
      <c r="H102" s="36">
        <v>358.38333333333333</v>
      </c>
      <c r="I102" s="36">
        <v>360.81666666666661</v>
      </c>
      <c r="J102" s="36">
        <v>362.88333333333333</v>
      </c>
      <c r="K102" s="31">
        <v>358.75</v>
      </c>
      <c r="L102" s="31">
        <v>354.25</v>
      </c>
      <c r="M102" s="31">
        <v>2.1983100000000002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291.2</v>
      </c>
      <c r="D103" s="36">
        <v>290.46666666666664</v>
      </c>
      <c r="E103" s="36">
        <v>287.23333333333329</v>
      </c>
      <c r="F103" s="36">
        <v>283.26666666666665</v>
      </c>
      <c r="G103" s="36">
        <v>280.0333333333333</v>
      </c>
      <c r="H103" s="36">
        <v>294.43333333333328</v>
      </c>
      <c r="I103" s="36">
        <v>297.66666666666663</v>
      </c>
      <c r="J103" s="36">
        <v>301.63333333333327</v>
      </c>
      <c r="K103" s="31">
        <v>293.7</v>
      </c>
      <c r="L103" s="31">
        <v>286.5</v>
      </c>
      <c r="M103" s="31">
        <v>13.00174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901.25</v>
      </c>
      <c r="D104" s="36">
        <v>899.80000000000007</v>
      </c>
      <c r="E104" s="36">
        <v>886.95000000000016</v>
      </c>
      <c r="F104" s="36">
        <v>872.65000000000009</v>
      </c>
      <c r="G104" s="36">
        <v>859.80000000000018</v>
      </c>
      <c r="H104" s="36">
        <v>914.10000000000014</v>
      </c>
      <c r="I104" s="36">
        <v>926.95</v>
      </c>
      <c r="J104" s="36">
        <v>941.25000000000011</v>
      </c>
      <c r="K104" s="31">
        <v>912.65</v>
      </c>
      <c r="L104" s="31">
        <v>885.5</v>
      </c>
      <c r="M104" s="31">
        <v>9.4957600000000006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118.69</v>
      </c>
      <c r="D105" s="36">
        <v>118.42333333333333</v>
      </c>
      <c r="E105" s="36">
        <v>117.47666666666666</v>
      </c>
      <c r="F105" s="36">
        <v>116.26333333333332</v>
      </c>
      <c r="G105" s="36">
        <v>115.31666666666665</v>
      </c>
      <c r="H105" s="36">
        <v>119.63666666666667</v>
      </c>
      <c r="I105" s="36">
        <v>120.58333333333336</v>
      </c>
      <c r="J105" s="36">
        <v>121.79666666666668</v>
      </c>
      <c r="K105" s="31">
        <v>119.37</v>
      </c>
      <c r="L105" s="31">
        <v>117.21</v>
      </c>
      <c r="M105" s="31">
        <v>216.02758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1380.35</v>
      </c>
      <c r="D106" s="36">
        <v>1384.3</v>
      </c>
      <c r="E106" s="36">
        <v>1361.05</v>
      </c>
      <c r="F106" s="36">
        <v>1341.75</v>
      </c>
      <c r="G106" s="36">
        <v>1318.5</v>
      </c>
      <c r="H106" s="36">
        <v>1403.6</v>
      </c>
      <c r="I106" s="36">
        <v>1426.85</v>
      </c>
      <c r="J106" s="36">
        <v>1446.1499999999999</v>
      </c>
      <c r="K106" s="31">
        <v>1407.55</v>
      </c>
      <c r="L106" s="31">
        <v>1365</v>
      </c>
      <c r="M106" s="31">
        <v>0.62731999999999999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212.92</v>
      </c>
      <c r="D107" s="36">
        <v>214.42333333333332</v>
      </c>
      <c r="E107" s="36">
        <v>210.99666666666664</v>
      </c>
      <c r="F107" s="36">
        <v>209.07333333333332</v>
      </c>
      <c r="G107" s="36">
        <v>205.64666666666665</v>
      </c>
      <c r="H107" s="36">
        <v>216.34666666666664</v>
      </c>
      <c r="I107" s="36">
        <v>219.77333333333331</v>
      </c>
      <c r="J107" s="36">
        <v>221.69666666666663</v>
      </c>
      <c r="K107" s="31">
        <v>217.85</v>
      </c>
      <c r="L107" s="31">
        <v>212.5</v>
      </c>
      <c r="M107" s="31">
        <v>3.5645600000000002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1689.5</v>
      </c>
      <c r="D108" s="36">
        <v>1699.2833333333335</v>
      </c>
      <c r="E108" s="36">
        <v>1658.2166666666672</v>
      </c>
      <c r="F108" s="36">
        <v>1626.9333333333336</v>
      </c>
      <c r="G108" s="36">
        <v>1585.8666666666672</v>
      </c>
      <c r="H108" s="36">
        <v>1730.5666666666671</v>
      </c>
      <c r="I108" s="36">
        <v>1771.6333333333332</v>
      </c>
      <c r="J108" s="36">
        <v>1802.916666666667</v>
      </c>
      <c r="K108" s="31">
        <v>1740.35</v>
      </c>
      <c r="L108" s="31">
        <v>1668</v>
      </c>
      <c r="M108" s="31">
        <v>0.91137000000000001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205.47</v>
      </c>
      <c r="D109" s="36">
        <v>206.7166666666667</v>
      </c>
      <c r="E109" s="36">
        <v>202.44333333333338</v>
      </c>
      <c r="F109" s="36">
        <v>199.41666666666669</v>
      </c>
      <c r="G109" s="36">
        <v>195.14333333333337</v>
      </c>
      <c r="H109" s="36">
        <v>209.7433333333334</v>
      </c>
      <c r="I109" s="36">
        <v>214.01666666666671</v>
      </c>
      <c r="J109" s="36">
        <v>217.04333333333341</v>
      </c>
      <c r="K109" s="31">
        <v>210.99</v>
      </c>
      <c r="L109" s="31">
        <v>203.69</v>
      </c>
      <c r="M109" s="31">
        <v>30.141870000000001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2519.15</v>
      </c>
      <c r="D110" s="36">
        <v>2503.9</v>
      </c>
      <c r="E110" s="36">
        <v>2422.8000000000002</v>
      </c>
      <c r="F110" s="36">
        <v>2326.4500000000003</v>
      </c>
      <c r="G110" s="36">
        <v>2245.3500000000004</v>
      </c>
      <c r="H110" s="36">
        <v>2600.25</v>
      </c>
      <c r="I110" s="36">
        <v>2681.3499999999995</v>
      </c>
      <c r="J110" s="36">
        <v>2777.7</v>
      </c>
      <c r="K110" s="31">
        <v>2585</v>
      </c>
      <c r="L110" s="31">
        <v>2407.5500000000002</v>
      </c>
      <c r="M110" s="31">
        <v>1.9246700000000001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889.95</v>
      </c>
      <c r="D111" s="36">
        <v>897.31666666666661</v>
      </c>
      <c r="E111" s="36">
        <v>877.73333333333323</v>
      </c>
      <c r="F111" s="36">
        <v>865.51666666666665</v>
      </c>
      <c r="G111" s="36">
        <v>845.93333333333328</v>
      </c>
      <c r="H111" s="36">
        <v>909.53333333333319</v>
      </c>
      <c r="I111" s="36">
        <v>929.11666666666667</v>
      </c>
      <c r="J111" s="36">
        <v>941.33333333333314</v>
      </c>
      <c r="K111" s="31">
        <v>916.9</v>
      </c>
      <c r="L111" s="31">
        <v>885.1</v>
      </c>
      <c r="M111" s="31">
        <v>1.2227300000000001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62.89</v>
      </c>
      <c r="D112" s="36">
        <v>63.293333333333329</v>
      </c>
      <c r="E112" s="36">
        <v>62.216666666666654</v>
      </c>
      <c r="F112" s="36">
        <v>61.543333333333322</v>
      </c>
      <c r="G112" s="36">
        <v>60.466666666666647</v>
      </c>
      <c r="H112" s="36">
        <v>63.966666666666661</v>
      </c>
      <c r="I112" s="36">
        <v>65.043333333333322</v>
      </c>
      <c r="J112" s="36">
        <v>65.716666666666669</v>
      </c>
      <c r="K112" s="31">
        <v>64.37</v>
      </c>
      <c r="L112" s="31">
        <v>62.62</v>
      </c>
      <c r="M112" s="31">
        <v>89.512439999999998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2017.25</v>
      </c>
      <c r="D113" s="36">
        <v>2023.0833333333333</v>
      </c>
      <c r="E113" s="36">
        <v>2004.1666666666665</v>
      </c>
      <c r="F113" s="36">
        <v>1991.0833333333333</v>
      </c>
      <c r="G113" s="36">
        <v>1972.1666666666665</v>
      </c>
      <c r="H113" s="36">
        <v>2036.1666666666665</v>
      </c>
      <c r="I113" s="36">
        <v>2055.083333333333</v>
      </c>
      <c r="J113" s="36">
        <v>2068.1666666666665</v>
      </c>
      <c r="K113" s="31">
        <v>2042</v>
      </c>
      <c r="L113" s="31">
        <v>2010</v>
      </c>
      <c r="M113" s="31">
        <v>3.3086600000000002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715.75</v>
      </c>
      <c r="D114" s="36">
        <v>713.63333333333333</v>
      </c>
      <c r="E114" s="36">
        <v>704.36666666666667</v>
      </c>
      <c r="F114" s="36">
        <v>692.98333333333335</v>
      </c>
      <c r="G114" s="36">
        <v>683.7166666666667</v>
      </c>
      <c r="H114" s="36">
        <v>725.01666666666665</v>
      </c>
      <c r="I114" s="36">
        <v>734.2833333333333</v>
      </c>
      <c r="J114" s="36">
        <v>745.66666666666663</v>
      </c>
      <c r="K114" s="31">
        <v>722.9</v>
      </c>
      <c r="L114" s="31">
        <v>702.25</v>
      </c>
      <c r="M114" s="31">
        <v>1.34426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2270.9</v>
      </c>
      <c r="D115" s="36">
        <v>2280.6333333333332</v>
      </c>
      <c r="E115" s="36">
        <v>2236.2666666666664</v>
      </c>
      <c r="F115" s="36">
        <v>2201.6333333333332</v>
      </c>
      <c r="G115" s="36">
        <v>2157.2666666666664</v>
      </c>
      <c r="H115" s="36">
        <v>2315.2666666666664</v>
      </c>
      <c r="I115" s="36">
        <v>2359.6333333333332</v>
      </c>
      <c r="J115" s="36">
        <v>2394.2666666666664</v>
      </c>
      <c r="K115" s="31">
        <v>2325</v>
      </c>
      <c r="L115" s="31">
        <v>2246</v>
      </c>
      <c r="M115" s="31">
        <v>1.8385100000000001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8995.5499999999993</v>
      </c>
      <c r="D116" s="36">
        <v>8961.1166666666668</v>
      </c>
      <c r="E116" s="36">
        <v>8864.5333333333328</v>
      </c>
      <c r="F116" s="36">
        <v>8733.5166666666664</v>
      </c>
      <c r="G116" s="36">
        <v>8636.9333333333325</v>
      </c>
      <c r="H116" s="36">
        <v>9092.1333333333332</v>
      </c>
      <c r="I116" s="36">
        <v>9188.7166666666653</v>
      </c>
      <c r="J116" s="36">
        <v>9319.7333333333336</v>
      </c>
      <c r="K116" s="31">
        <v>9057.7000000000007</v>
      </c>
      <c r="L116" s="31">
        <v>8830.1</v>
      </c>
      <c r="M116" s="31">
        <v>0.27854000000000001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813.95</v>
      </c>
      <c r="D117" s="36">
        <v>819.03333333333342</v>
      </c>
      <c r="E117" s="36">
        <v>804.11666666666679</v>
      </c>
      <c r="F117" s="36">
        <v>794.28333333333342</v>
      </c>
      <c r="G117" s="36">
        <v>779.36666666666679</v>
      </c>
      <c r="H117" s="36">
        <v>828.86666666666679</v>
      </c>
      <c r="I117" s="36">
        <v>843.78333333333353</v>
      </c>
      <c r="J117" s="36">
        <v>853.61666666666679</v>
      </c>
      <c r="K117" s="31">
        <v>833.95</v>
      </c>
      <c r="L117" s="31">
        <v>809.2</v>
      </c>
      <c r="M117" s="31">
        <v>0.56674999999999998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520.54999999999995</v>
      </c>
      <c r="D118" s="36">
        <v>514.54999999999995</v>
      </c>
      <c r="E118" s="36">
        <v>503.19999999999993</v>
      </c>
      <c r="F118" s="36">
        <v>485.84999999999997</v>
      </c>
      <c r="G118" s="36">
        <v>474.49999999999994</v>
      </c>
      <c r="H118" s="36">
        <v>531.89999999999986</v>
      </c>
      <c r="I118" s="36">
        <v>543.24999999999977</v>
      </c>
      <c r="J118" s="36">
        <v>560.59999999999991</v>
      </c>
      <c r="K118" s="31">
        <v>525.9</v>
      </c>
      <c r="L118" s="31">
        <v>497.2</v>
      </c>
      <c r="M118" s="31">
        <v>68.259609999999995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546.35</v>
      </c>
      <c r="D119" s="36">
        <v>549.44999999999993</v>
      </c>
      <c r="E119" s="36">
        <v>531.89999999999986</v>
      </c>
      <c r="F119" s="36">
        <v>517.44999999999993</v>
      </c>
      <c r="G119" s="36">
        <v>499.89999999999986</v>
      </c>
      <c r="H119" s="36">
        <v>563.89999999999986</v>
      </c>
      <c r="I119" s="36">
        <v>581.44999999999982</v>
      </c>
      <c r="J119" s="36">
        <v>595.89999999999986</v>
      </c>
      <c r="K119" s="31">
        <v>567</v>
      </c>
      <c r="L119" s="31">
        <v>535</v>
      </c>
      <c r="M119" s="31">
        <v>1.89151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948.8</v>
      </c>
      <c r="D120" s="36">
        <v>951.68333333333339</v>
      </c>
      <c r="E120" s="36">
        <v>942.16666666666674</v>
      </c>
      <c r="F120" s="36">
        <v>935.5333333333333</v>
      </c>
      <c r="G120" s="36">
        <v>926.01666666666665</v>
      </c>
      <c r="H120" s="36">
        <v>958.31666666666683</v>
      </c>
      <c r="I120" s="36">
        <v>967.83333333333348</v>
      </c>
      <c r="J120" s="36">
        <v>974.46666666666692</v>
      </c>
      <c r="K120" s="31">
        <v>961.2</v>
      </c>
      <c r="L120" s="31">
        <v>945.05</v>
      </c>
      <c r="M120" s="31">
        <v>3.7267299999999999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1287.75</v>
      </c>
      <c r="D121" s="36">
        <v>1294.9166666666667</v>
      </c>
      <c r="E121" s="36">
        <v>1276.5833333333335</v>
      </c>
      <c r="F121" s="36">
        <v>1265.4166666666667</v>
      </c>
      <c r="G121" s="36">
        <v>1247.0833333333335</v>
      </c>
      <c r="H121" s="36">
        <v>1306.0833333333335</v>
      </c>
      <c r="I121" s="36">
        <v>1324.416666666667</v>
      </c>
      <c r="J121" s="36">
        <v>1335.5833333333335</v>
      </c>
      <c r="K121" s="31">
        <v>1313.25</v>
      </c>
      <c r="L121" s="31">
        <v>1283.75</v>
      </c>
      <c r="M121" s="31">
        <v>0.37855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1430.25</v>
      </c>
      <c r="D122" s="36">
        <v>1433.05</v>
      </c>
      <c r="E122" s="36">
        <v>1418.1</v>
      </c>
      <c r="F122" s="36">
        <v>1405.95</v>
      </c>
      <c r="G122" s="36">
        <v>1391</v>
      </c>
      <c r="H122" s="36">
        <v>1445.1999999999998</v>
      </c>
      <c r="I122" s="36">
        <v>1460.15</v>
      </c>
      <c r="J122" s="36">
        <v>1472.2999999999997</v>
      </c>
      <c r="K122" s="31">
        <v>1448</v>
      </c>
      <c r="L122" s="31">
        <v>1420.9</v>
      </c>
      <c r="M122" s="31">
        <v>6.9344900000000003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1479.1</v>
      </c>
      <c r="D123" s="36">
        <v>1487.1000000000001</v>
      </c>
      <c r="E123" s="36">
        <v>1467.0000000000002</v>
      </c>
      <c r="F123" s="36">
        <v>1454.9</v>
      </c>
      <c r="G123" s="36">
        <v>1434.8000000000002</v>
      </c>
      <c r="H123" s="36">
        <v>1499.2000000000003</v>
      </c>
      <c r="I123" s="36">
        <v>1519.3000000000002</v>
      </c>
      <c r="J123" s="36">
        <v>1531.4000000000003</v>
      </c>
      <c r="K123" s="31">
        <v>1507.2</v>
      </c>
      <c r="L123" s="31">
        <v>1475</v>
      </c>
      <c r="M123" s="31">
        <v>19.309090000000001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167.55</v>
      </c>
      <c r="D124" s="36">
        <v>167.99666666666667</v>
      </c>
      <c r="E124" s="36">
        <v>165.99333333333334</v>
      </c>
      <c r="F124" s="36">
        <v>164.43666666666667</v>
      </c>
      <c r="G124" s="36">
        <v>162.43333333333334</v>
      </c>
      <c r="H124" s="36">
        <v>169.55333333333334</v>
      </c>
      <c r="I124" s="36">
        <v>171.55666666666667</v>
      </c>
      <c r="J124" s="36">
        <v>173.11333333333334</v>
      </c>
      <c r="K124" s="31">
        <v>170</v>
      </c>
      <c r="L124" s="31">
        <v>166.44</v>
      </c>
      <c r="M124" s="31">
        <v>61.891559999999998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1431.45</v>
      </c>
      <c r="D125" s="36">
        <v>1440.1499999999999</v>
      </c>
      <c r="E125" s="36">
        <v>1420.2999999999997</v>
      </c>
      <c r="F125" s="36">
        <v>1409.1499999999999</v>
      </c>
      <c r="G125" s="36">
        <v>1389.2999999999997</v>
      </c>
      <c r="H125" s="36">
        <v>1451.2999999999997</v>
      </c>
      <c r="I125" s="36">
        <v>1471.1499999999996</v>
      </c>
      <c r="J125" s="36">
        <v>1482.2999999999997</v>
      </c>
      <c r="K125" s="31">
        <v>1460</v>
      </c>
      <c r="L125" s="31">
        <v>1429</v>
      </c>
      <c r="M125" s="31">
        <v>0.93581999999999999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468.75</v>
      </c>
      <c r="D126" s="36">
        <v>468.55</v>
      </c>
      <c r="E126" s="36">
        <v>465.25</v>
      </c>
      <c r="F126" s="36">
        <v>461.75</v>
      </c>
      <c r="G126" s="36">
        <v>458.45</v>
      </c>
      <c r="H126" s="36">
        <v>472.05</v>
      </c>
      <c r="I126" s="36">
        <v>475.35000000000008</v>
      </c>
      <c r="J126" s="36">
        <v>478.85</v>
      </c>
      <c r="K126" s="31">
        <v>471.85</v>
      </c>
      <c r="L126" s="31">
        <v>465.05</v>
      </c>
      <c r="M126" s="31">
        <v>66.558989999999994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2208.15</v>
      </c>
      <c r="D127" s="36">
        <v>2224.8666666666663</v>
      </c>
      <c r="E127" s="36">
        <v>2174.4833333333327</v>
      </c>
      <c r="F127" s="36">
        <v>2140.8166666666662</v>
      </c>
      <c r="G127" s="36">
        <v>2090.4333333333325</v>
      </c>
      <c r="H127" s="36">
        <v>2258.5333333333328</v>
      </c>
      <c r="I127" s="36">
        <v>2308.916666666667</v>
      </c>
      <c r="J127" s="36">
        <v>2342.583333333333</v>
      </c>
      <c r="K127" s="31">
        <v>2275.25</v>
      </c>
      <c r="L127" s="31">
        <v>2191.1999999999998</v>
      </c>
      <c r="M127" s="31">
        <v>48.509790000000002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5325.35</v>
      </c>
      <c r="D128" s="36">
        <v>5364.4000000000005</v>
      </c>
      <c r="E128" s="36">
        <v>5265.9500000000007</v>
      </c>
      <c r="F128" s="36">
        <v>5206.55</v>
      </c>
      <c r="G128" s="36">
        <v>5108.1000000000004</v>
      </c>
      <c r="H128" s="36">
        <v>5423.8000000000011</v>
      </c>
      <c r="I128" s="36">
        <v>5522.25</v>
      </c>
      <c r="J128" s="36">
        <v>5581.6500000000015</v>
      </c>
      <c r="K128" s="31">
        <v>5462.85</v>
      </c>
      <c r="L128" s="31">
        <v>5305</v>
      </c>
      <c r="M128" s="31">
        <v>4.0043100000000003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2801.9</v>
      </c>
      <c r="D129" s="36">
        <v>2809.1333333333332</v>
      </c>
      <c r="E129" s="36">
        <v>2778.2666666666664</v>
      </c>
      <c r="F129" s="36">
        <v>2754.6333333333332</v>
      </c>
      <c r="G129" s="36">
        <v>2723.7666666666664</v>
      </c>
      <c r="H129" s="36">
        <v>2832.7666666666664</v>
      </c>
      <c r="I129" s="36">
        <v>2863.6333333333332</v>
      </c>
      <c r="J129" s="36">
        <v>2887.2666666666664</v>
      </c>
      <c r="K129" s="31">
        <v>2840</v>
      </c>
      <c r="L129" s="31">
        <v>2785.5</v>
      </c>
      <c r="M129" s="31">
        <v>3.2742300000000002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3649.15</v>
      </c>
      <c r="D130" s="36">
        <v>3667.6</v>
      </c>
      <c r="E130" s="36">
        <v>3620.5499999999997</v>
      </c>
      <c r="F130" s="36">
        <v>3591.95</v>
      </c>
      <c r="G130" s="36">
        <v>3544.8999999999996</v>
      </c>
      <c r="H130" s="36">
        <v>3696.2</v>
      </c>
      <c r="I130" s="36">
        <v>3743.25</v>
      </c>
      <c r="J130" s="36">
        <v>3771.85</v>
      </c>
      <c r="K130" s="31">
        <v>3714.65</v>
      </c>
      <c r="L130" s="31">
        <v>3639</v>
      </c>
      <c r="M130" s="31">
        <v>1.1590400000000001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1501.15</v>
      </c>
      <c r="D131" s="36">
        <v>1507.2166666666665</v>
      </c>
      <c r="E131" s="36">
        <v>1454.4333333333329</v>
      </c>
      <c r="F131" s="36">
        <v>1407.7166666666665</v>
      </c>
      <c r="G131" s="36">
        <v>1354.9333333333329</v>
      </c>
      <c r="H131" s="36">
        <v>1553.9333333333329</v>
      </c>
      <c r="I131" s="36">
        <v>1606.7166666666662</v>
      </c>
      <c r="J131" s="36">
        <v>1653.4333333333329</v>
      </c>
      <c r="K131" s="31">
        <v>1560</v>
      </c>
      <c r="L131" s="31">
        <v>1460.5</v>
      </c>
      <c r="M131" s="31">
        <v>0.32629000000000002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1047.3</v>
      </c>
      <c r="D132" s="36">
        <v>1051.0833333333333</v>
      </c>
      <c r="E132" s="36">
        <v>1040.2166666666665</v>
      </c>
      <c r="F132" s="36">
        <v>1033.1333333333332</v>
      </c>
      <c r="G132" s="36">
        <v>1022.2666666666664</v>
      </c>
      <c r="H132" s="36">
        <v>1058.1666666666665</v>
      </c>
      <c r="I132" s="36">
        <v>1069.0333333333333</v>
      </c>
      <c r="J132" s="36">
        <v>1076.1166666666666</v>
      </c>
      <c r="K132" s="31">
        <v>1061.95</v>
      </c>
      <c r="L132" s="31">
        <v>1044</v>
      </c>
      <c r="M132" s="31">
        <v>15.969440000000001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1559.95</v>
      </c>
      <c r="D133" s="36">
        <v>1552.4666666666665</v>
      </c>
      <c r="E133" s="36">
        <v>1528.4833333333329</v>
      </c>
      <c r="F133" s="36">
        <v>1497.0166666666664</v>
      </c>
      <c r="G133" s="36">
        <v>1473.0333333333328</v>
      </c>
      <c r="H133" s="36">
        <v>1583.9333333333329</v>
      </c>
      <c r="I133" s="36">
        <v>1607.9166666666665</v>
      </c>
      <c r="J133" s="36">
        <v>1639.383333333333</v>
      </c>
      <c r="K133" s="31">
        <v>1576.45</v>
      </c>
      <c r="L133" s="31">
        <v>1521</v>
      </c>
      <c r="M133" s="31">
        <v>7.4657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5485.8</v>
      </c>
      <c r="D134" s="36">
        <v>5424.95</v>
      </c>
      <c r="E134" s="36">
        <v>5242.5</v>
      </c>
      <c r="F134" s="36">
        <v>4999.2</v>
      </c>
      <c r="G134" s="36">
        <v>4816.75</v>
      </c>
      <c r="H134" s="36">
        <v>5668.25</v>
      </c>
      <c r="I134" s="36">
        <v>5850.6999999999989</v>
      </c>
      <c r="J134" s="36">
        <v>6094</v>
      </c>
      <c r="K134" s="31">
        <v>5607.4</v>
      </c>
      <c r="L134" s="31">
        <v>5181.6499999999996</v>
      </c>
      <c r="M134" s="31">
        <v>4.5090399999999997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1359.05</v>
      </c>
      <c r="D135" s="36">
        <v>1362.3666666666666</v>
      </c>
      <c r="E135" s="36">
        <v>1338.7833333333331</v>
      </c>
      <c r="F135" s="36">
        <v>1318.5166666666664</v>
      </c>
      <c r="G135" s="36">
        <v>1294.9333333333329</v>
      </c>
      <c r="H135" s="36">
        <v>1382.6333333333332</v>
      </c>
      <c r="I135" s="36">
        <v>1406.2166666666667</v>
      </c>
      <c r="J135" s="36">
        <v>1426.4833333333333</v>
      </c>
      <c r="K135" s="31">
        <v>1385.95</v>
      </c>
      <c r="L135" s="31">
        <v>1342.1</v>
      </c>
      <c r="M135" s="31">
        <v>1.96794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428.55</v>
      </c>
      <c r="D136" s="36">
        <v>426.51666666666671</v>
      </c>
      <c r="E136" s="36">
        <v>421.88333333333344</v>
      </c>
      <c r="F136" s="36">
        <v>415.21666666666675</v>
      </c>
      <c r="G136" s="36">
        <v>410.58333333333348</v>
      </c>
      <c r="H136" s="36">
        <v>433.18333333333339</v>
      </c>
      <c r="I136" s="36">
        <v>437.81666666666672</v>
      </c>
      <c r="J136" s="36">
        <v>444.48333333333335</v>
      </c>
      <c r="K136" s="31">
        <v>431.15</v>
      </c>
      <c r="L136" s="31">
        <v>419.85</v>
      </c>
      <c r="M136" s="31">
        <v>32.677990000000001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3999.3</v>
      </c>
      <c r="D137" s="36">
        <v>4006.7999999999997</v>
      </c>
      <c r="E137" s="36">
        <v>3971.8999999999996</v>
      </c>
      <c r="F137" s="36">
        <v>3944.5</v>
      </c>
      <c r="G137" s="36">
        <v>3909.6</v>
      </c>
      <c r="H137" s="36">
        <v>4034.1999999999994</v>
      </c>
      <c r="I137" s="36">
        <v>4069.1</v>
      </c>
      <c r="J137" s="36">
        <v>4096.4999999999991</v>
      </c>
      <c r="K137" s="31">
        <v>4041.7</v>
      </c>
      <c r="L137" s="31">
        <v>3979.4</v>
      </c>
      <c r="M137" s="31">
        <v>5.2061299999999999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1832.8</v>
      </c>
      <c r="D138" s="36">
        <v>1848.3833333333332</v>
      </c>
      <c r="E138" s="36">
        <v>1812.4166666666665</v>
      </c>
      <c r="F138" s="36">
        <v>1792.0333333333333</v>
      </c>
      <c r="G138" s="36">
        <v>1756.0666666666666</v>
      </c>
      <c r="H138" s="36">
        <v>1868.7666666666664</v>
      </c>
      <c r="I138" s="36">
        <v>1904.7333333333331</v>
      </c>
      <c r="J138" s="36">
        <v>1925.1166666666663</v>
      </c>
      <c r="K138" s="31">
        <v>1884.35</v>
      </c>
      <c r="L138" s="31">
        <v>1828</v>
      </c>
      <c r="M138" s="31">
        <v>2.2161499999999998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1003.55</v>
      </c>
      <c r="D139" s="36">
        <v>1002.5333333333333</v>
      </c>
      <c r="E139" s="36">
        <v>993.06666666666661</v>
      </c>
      <c r="F139" s="36">
        <v>982.58333333333326</v>
      </c>
      <c r="G139" s="36">
        <v>973.11666666666656</v>
      </c>
      <c r="H139" s="36">
        <v>1013.0166666666667</v>
      </c>
      <c r="I139" s="36">
        <v>1022.4833333333333</v>
      </c>
      <c r="J139" s="36">
        <v>1032.9666666666667</v>
      </c>
      <c r="K139" s="31">
        <v>1012</v>
      </c>
      <c r="L139" s="31">
        <v>992.05</v>
      </c>
      <c r="M139" s="31">
        <v>0.27873999999999999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825.7</v>
      </c>
      <c r="D140" s="36">
        <v>827.93333333333339</v>
      </c>
      <c r="E140" s="36">
        <v>819.86666666666679</v>
      </c>
      <c r="F140" s="36">
        <v>814.03333333333342</v>
      </c>
      <c r="G140" s="36">
        <v>805.96666666666681</v>
      </c>
      <c r="H140" s="36">
        <v>833.76666666666677</v>
      </c>
      <c r="I140" s="36">
        <v>841.83333333333337</v>
      </c>
      <c r="J140" s="36">
        <v>847.66666666666674</v>
      </c>
      <c r="K140" s="31">
        <v>836</v>
      </c>
      <c r="L140" s="31">
        <v>822.1</v>
      </c>
      <c r="M140" s="31">
        <v>48.699590000000001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1994.3</v>
      </c>
      <c r="D141" s="36">
        <v>2001.8166666666668</v>
      </c>
      <c r="E141" s="36">
        <v>1979.8833333333337</v>
      </c>
      <c r="F141" s="36">
        <v>1965.4666666666669</v>
      </c>
      <c r="G141" s="36">
        <v>1943.5333333333338</v>
      </c>
      <c r="H141" s="36">
        <v>2016.2333333333336</v>
      </c>
      <c r="I141" s="36">
        <v>2038.1666666666665</v>
      </c>
      <c r="J141" s="36">
        <v>2052.5833333333335</v>
      </c>
      <c r="K141" s="31">
        <v>2023.75</v>
      </c>
      <c r="L141" s="31">
        <v>1987.4</v>
      </c>
      <c r="M141" s="31">
        <v>0.24396999999999999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601.79999999999995</v>
      </c>
      <c r="D142" s="36">
        <v>598.36666666666667</v>
      </c>
      <c r="E142" s="36">
        <v>593.73333333333335</v>
      </c>
      <c r="F142" s="36">
        <v>585.66666666666663</v>
      </c>
      <c r="G142" s="36">
        <v>581.0333333333333</v>
      </c>
      <c r="H142" s="36">
        <v>606.43333333333339</v>
      </c>
      <c r="I142" s="36">
        <v>611.06666666666683</v>
      </c>
      <c r="J142" s="36">
        <v>619.13333333333344</v>
      </c>
      <c r="K142" s="31">
        <v>603</v>
      </c>
      <c r="L142" s="31">
        <v>590.29999999999995</v>
      </c>
      <c r="M142" s="31">
        <v>22.305230000000002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1819.8</v>
      </c>
      <c r="D143" s="36">
        <v>1815.05</v>
      </c>
      <c r="E143" s="36">
        <v>1777.35</v>
      </c>
      <c r="F143" s="36">
        <v>1734.8999999999999</v>
      </c>
      <c r="G143" s="36">
        <v>1697.1999999999998</v>
      </c>
      <c r="H143" s="36">
        <v>1857.5</v>
      </c>
      <c r="I143" s="36">
        <v>1895.2000000000003</v>
      </c>
      <c r="J143" s="36">
        <v>1937.65</v>
      </c>
      <c r="K143" s="31">
        <v>1852.75</v>
      </c>
      <c r="L143" s="31">
        <v>1772.6</v>
      </c>
      <c r="M143" s="31">
        <v>11.658469999999999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2983.85</v>
      </c>
      <c r="D144" s="36">
        <v>2988.6666666666665</v>
      </c>
      <c r="E144" s="36">
        <v>2947.3833333333332</v>
      </c>
      <c r="F144" s="36">
        <v>2910.9166666666665</v>
      </c>
      <c r="G144" s="36">
        <v>2869.6333333333332</v>
      </c>
      <c r="H144" s="36">
        <v>3025.1333333333332</v>
      </c>
      <c r="I144" s="36">
        <v>3066.416666666667</v>
      </c>
      <c r="J144" s="36">
        <v>3102.8833333333332</v>
      </c>
      <c r="K144" s="31">
        <v>3029.95</v>
      </c>
      <c r="L144" s="31">
        <v>2952.2</v>
      </c>
      <c r="M144" s="31">
        <v>2.28986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701.3</v>
      </c>
      <c r="D145" s="36">
        <v>694.1</v>
      </c>
      <c r="E145" s="36">
        <v>674.45</v>
      </c>
      <c r="F145" s="36">
        <v>647.6</v>
      </c>
      <c r="G145" s="36">
        <v>627.95000000000005</v>
      </c>
      <c r="H145" s="36">
        <v>720.95</v>
      </c>
      <c r="I145" s="36">
        <v>740.59999999999991</v>
      </c>
      <c r="J145" s="36">
        <v>767.45</v>
      </c>
      <c r="K145" s="31">
        <v>713.75</v>
      </c>
      <c r="L145" s="31">
        <v>667.25</v>
      </c>
      <c r="M145" s="31">
        <v>22.552289999999999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2505.25</v>
      </c>
      <c r="D146" s="36">
        <v>2492.75</v>
      </c>
      <c r="E146" s="36">
        <v>2460.5</v>
      </c>
      <c r="F146" s="36">
        <v>2415.75</v>
      </c>
      <c r="G146" s="36">
        <v>2383.5</v>
      </c>
      <c r="H146" s="36">
        <v>2537.5</v>
      </c>
      <c r="I146" s="36">
        <v>2569.75</v>
      </c>
      <c r="J146" s="36">
        <v>2614.5</v>
      </c>
      <c r="K146" s="31">
        <v>2525</v>
      </c>
      <c r="L146" s="31">
        <v>2448</v>
      </c>
      <c r="M146" s="31">
        <v>6.0269899999999996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398.15</v>
      </c>
      <c r="D147" s="36">
        <v>398.64999999999992</v>
      </c>
      <c r="E147" s="36">
        <v>394.59999999999985</v>
      </c>
      <c r="F147" s="36">
        <v>391.04999999999995</v>
      </c>
      <c r="G147" s="36">
        <v>386.99999999999989</v>
      </c>
      <c r="H147" s="36">
        <v>402.19999999999982</v>
      </c>
      <c r="I147" s="36">
        <v>406.24999999999989</v>
      </c>
      <c r="J147" s="36">
        <v>409.79999999999978</v>
      </c>
      <c r="K147" s="31">
        <v>402.7</v>
      </c>
      <c r="L147" s="31">
        <v>395.1</v>
      </c>
      <c r="M147" s="31">
        <v>34.49588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166.16</v>
      </c>
      <c r="D148" s="36">
        <v>166.60333333333332</v>
      </c>
      <c r="E148" s="36">
        <v>165.10666666666665</v>
      </c>
      <c r="F148" s="36">
        <v>164.05333333333334</v>
      </c>
      <c r="G148" s="36">
        <v>162.55666666666667</v>
      </c>
      <c r="H148" s="36">
        <v>167.65666666666664</v>
      </c>
      <c r="I148" s="36">
        <v>169.15333333333331</v>
      </c>
      <c r="J148" s="36">
        <v>170.20666666666662</v>
      </c>
      <c r="K148" s="31">
        <v>168.1</v>
      </c>
      <c r="L148" s="31">
        <v>165.55</v>
      </c>
      <c r="M148" s="31">
        <v>12.75177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4545.3500000000004</v>
      </c>
      <c r="D149" s="36">
        <v>4542.25</v>
      </c>
      <c r="E149" s="36">
        <v>4515.6000000000004</v>
      </c>
      <c r="F149" s="36">
        <v>4485.8500000000004</v>
      </c>
      <c r="G149" s="36">
        <v>4459.2000000000007</v>
      </c>
      <c r="H149" s="36">
        <v>4572</v>
      </c>
      <c r="I149" s="36">
        <v>4598.6499999999996</v>
      </c>
      <c r="J149" s="36">
        <v>4628.3999999999996</v>
      </c>
      <c r="K149" s="31">
        <v>4568.8999999999996</v>
      </c>
      <c r="L149" s="31">
        <v>4512.5</v>
      </c>
      <c r="M149" s="31">
        <v>2.0388600000000001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11398.05</v>
      </c>
      <c r="D150" s="36">
        <v>11499.083333333334</v>
      </c>
      <c r="E150" s="36">
        <v>11275.166666666668</v>
      </c>
      <c r="F150" s="36">
        <v>11152.283333333335</v>
      </c>
      <c r="G150" s="36">
        <v>10928.366666666669</v>
      </c>
      <c r="H150" s="36">
        <v>11621.966666666667</v>
      </c>
      <c r="I150" s="36">
        <v>11845.883333333335</v>
      </c>
      <c r="J150" s="36">
        <v>11968.766666666666</v>
      </c>
      <c r="K150" s="31">
        <v>11723</v>
      </c>
      <c r="L150" s="31">
        <v>11376.2</v>
      </c>
      <c r="M150" s="31">
        <v>3.40002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2746.7</v>
      </c>
      <c r="D151" s="36">
        <v>2734.6</v>
      </c>
      <c r="E151" s="36">
        <v>2714.2</v>
      </c>
      <c r="F151" s="36">
        <v>2681.7</v>
      </c>
      <c r="G151" s="36">
        <v>2661.2999999999997</v>
      </c>
      <c r="H151" s="36">
        <v>2767.1</v>
      </c>
      <c r="I151" s="36">
        <v>2787.5000000000005</v>
      </c>
      <c r="J151" s="36">
        <v>2820</v>
      </c>
      <c r="K151" s="31">
        <v>2755</v>
      </c>
      <c r="L151" s="31">
        <v>2702.1</v>
      </c>
      <c r="M151" s="31">
        <v>1.2009700000000001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6070.05</v>
      </c>
      <c r="D152" s="36">
        <v>6063.333333333333</v>
      </c>
      <c r="E152" s="36">
        <v>6032.0166666666664</v>
      </c>
      <c r="F152" s="36">
        <v>5993.9833333333336</v>
      </c>
      <c r="G152" s="36">
        <v>5962.666666666667</v>
      </c>
      <c r="H152" s="36">
        <v>6101.3666666666659</v>
      </c>
      <c r="I152" s="36">
        <v>6132.6833333333334</v>
      </c>
      <c r="J152" s="36">
        <v>6170.7166666666653</v>
      </c>
      <c r="K152" s="31">
        <v>6094.65</v>
      </c>
      <c r="L152" s="31">
        <v>6025.3</v>
      </c>
      <c r="M152" s="31">
        <v>3.91648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761.5</v>
      </c>
      <c r="D153" s="36">
        <v>765.38333333333333</v>
      </c>
      <c r="E153" s="36">
        <v>755.51666666666665</v>
      </c>
      <c r="F153" s="36">
        <v>749.5333333333333</v>
      </c>
      <c r="G153" s="36">
        <v>739.66666666666663</v>
      </c>
      <c r="H153" s="36">
        <v>771.36666666666667</v>
      </c>
      <c r="I153" s="36">
        <v>781.23333333333323</v>
      </c>
      <c r="J153" s="36">
        <v>787.2166666666667</v>
      </c>
      <c r="K153" s="31">
        <v>775.25</v>
      </c>
      <c r="L153" s="31">
        <v>759.4</v>
      </c>
      <c r="M153" s="31">
        <v>3.2791899999999998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438.75</v>
      </c>
      <c r="D154" s="36">
        <v>439.90000000000003</v>
      </c>
      <c r="E154" s="36">
        <v>434.90000000000009</v>
      </c>
      <c r="F154" s="36">
        <v>431.05000000000007</v>
      </c>
      <c r="G154" s="36">
        <v>426.05000000000013</v>
      </c>
      <c r="H154" s="36">
        <v>443.75000000000006</v>
      </c>
      <c r="I154" s="36">
        <v>448.74999999999994</v>
      </c>
      <c r="J154" s="36">
        <v>452.6</v>
      </c>
      <c r="K154" s="31">
        <v>444.9</v>
      </c>
      <c r="L154" s="31">
        <v>436.05</v>
      </c>
      <c r="M154" s="31">
        <v>3.71705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193.98</v>
      </c>
      <c r="D155" s="36">
        <v>193.86</v>
      </c>
      <c r="E155" s="36">
        <v>192.72000000000003</v>
      </c>
      <c r="F155" s="36">
        <v>191.46</v>
      </c>
      <c r="G155" s="36">
        <v>190.32000000000002</v>
      </c>
      <c r="H155" s="36">
        <v>195.12000000000003</v>
      </c>
      <c r="I155" s="36">
        <v>196.26000000000002</v>
      </c>
      <c r="J155" s="36">
        <v>197.52000000000004</v>
      </c>
      <c r="K155" s="31">
        <v>195</v>
      </c>
      <c r="L155" s="31">
        <v>192.6</v>
      </c>
      <c r="M155" s="31">
        <v>3.8878499999999998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41.71</v>
      </c>
      <c r="D156" s="36">
        <v>41.966666666666661</v>
      </c>
      <c r="E156" s="36">
        <v>41.293333333333322</v>
      </c>
      <c r="F156" s="36">
        <v>40.876666666666658</v>
      </c>
      <c r="G156" s="36">
        <v>40.203333333333319</v>
      </c>
      <c r="H156" s="36">
        <v>42.383333333333326</v>
      </c>
      <c r="I156" s="36">
        <v>43.056666666666658</v>
      </c>
      <c r="J156" s="36">
        <v>43.473333333333329</v>
      </c>
      <c r="K156" s="31">
        <v>42.64</v>
      </c>
      <c r="L156" s="31">
        <v>41.55</v>
      </c>
      <c r="M156" s="31">
        <v>74.246290000000002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4739.7</v>
      </c>
      <c r="D157" s="36">
        <v>4755.7</v>
      </c>
      <c r="E157" s="36">
        <v>4704</v>
      </c>
      <c r="F157" s="36">
        <v>4668.3</v>
      </c>
      <c r="G157" s="36">
        <v>4616.6000000000004</v>
      </c>
      <c r="H157" s="36">
        <v>4791.3999999999996</v>
      </c>
      <c r="I157" s="36">
        <v>4843.0999999999985</v>
      </c>
      <c r="J157" s="36">
        <v>4878.7999999999993</v>
      </c>
      <c r="K157" s="31">
        <v>4807.3999999999996</v>
      </c>
      <c r="L157" s="31">
        <v>4720</v>
      </c>
      <c r="M157" s="31">
        <v>6.0078399999999998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1333.4</v>
      </c>
      <c r="D158" s="36">
        <v>1335.4333333333332</v>
      </c>
      <c r="E158" s="36">
        <v>1322.0666666666664</v>
      </c>
      <c r="F158" s="36">
        <v>1310.7333333333331</v>
      </c>
      <c r="G158" s="36">
        <v>1297.3666666666663</v>
      </c>
      <c r="H158" s="36">
        <v>1346.7666666666664</v>
      </c>
      <c r="I158" s="36">
        <v>1360.1333333333332</v>
      </c>
      <c r="J158" s="36">
        <v>1371.4666666666665</v>
      </c>
      <c r="K158" s="31">
        <v>1348.8</v>
      </c>
      <c r="L158" s="31">
        <v>1324.1</v>
      </c>
      <c r="M158" s="31">
        <v>2.4238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724.95</v>
      </c>
      <c r="D159" s="36">
        <v>732.0333333333333</v>
      </c>
      <c r="E159" s="36">
        <v>714.91666666666663</v>
      </c>
      <c r="F159" s="36">
        <v>704.88333333333333</v>
      </c>
      <c r="G159" s="36">
        <v>687.76666666666665</v>
      </c>
      <c r="H159" s="36">
        <v>742.06666666666661</v>
      </c>
      <c r="I159" s="36">
        <v>759.18333333333339</v>
      </c>
      <c r="J159" s="36">
        <v>769.21666666666658</v>
      </c>
      <c r="K159" s="31">
        <v>749.15</v>
      </c>
      <c r="L159" s="31">
        <v>722</v>
      </c>
      <c r="M159" s="31">
        <v>2.0027599999999999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704.85</v>
      </c>
      <c r="D160" s="36">
        <v>710.11666666666667</v>
      </c>
      <c r="E160" s="36">
        <v>695.23333333333335</v>
      </c>
      <c r="F160" s="36">
        <v>685.61666666666667</v>
      </c>
      <c r="G160" s="36">
        <v>670.73333333333335</v>
      </c>
      <c r="H160" s="36">
        <v>719.73333333333335</v>
      </c>
      <c r="I160" s="36">
        <v>734.61666666666679</v>
      </c>
      <c r="J160" s="36">
        <v>744.23333333333335</v>
      </c>
      <c r="K160" s="31">
        <v>725</v>
      </c>
      <c r="L160" s="31">
        <v>700.5</v>
      </c>
      <c r="M160" s="31">
        <v>4.7886699999999998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2641.6</v>
      </c>
      <c r="D161" s="36">
        <v>2657.2166666666667</v>
      </c>
      <c r="E161" s="36">
        <v>2594.4333333333334</v>
      </c>
      <c r="F161" s="36">
        <v>2547.2666666666669</v>
      </c>
      <c r="G161" s="36">
        <v>2484.4833333333336</v>
      </c>
      <c r="H161" s="36">
        <v>2704.3833333333332</v>
      </c>
      <c r="I161" s="36">
        <v>2767.166666666667</v>
      </c>
      <c r="J161" s="36">
        <v>2814.333333333333</v>
      </c>
      <c r="K161" s="31">
        <v>2720</v>
      </c>
      <c r="L161" s="31">
        <v>2610.0500000000002</v>
      </c>
      <c r="M161" s="31">
        <v>0.94442999999999999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247.8</v>
      </c>
      <c r="D162" s="36">
        <v>249.40666666666667</v>
      </c>
      <c r="E162" s="36">
        <v>245.50333333333333</v>
      </c>
      <c r="F162" s="36">
        <v>243.20666666666668</v>
      </c>
      <c r="G162" s="36">
        <v>239.30333333333334</v>
      </c>
      <c r="H162" s="36">
        <v>251.70333333333332</v>
      </c>
      <c r="I162" s="36">
        <v>255.60666666666668</v>
      </c>
      <c r="J162" s="36">
        <v>257.90333333333331</v>
      </c>
      <c r="K162" s="31">
        <v>253.31</v>
      </c>
      <c r="L162" s="31">
        <v>247.11</v>
      </c>
      <c r="M162" s="31">
        <v>41.921810000000001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103.34</v>
      </c>
      <c r="D163" s="36">
        <v>103.93333333333334</v>
      </c>
      <c r="E163" s="36">
        <v>102.41666666666667</v>
      </c>
      <c r="F163" s="36">
        <v>101.49333333333334</v>
      </c>
      <c r="G163" s="36">
        <v>99.976666666666674</v>
      </c>
      <c r="H163" s="36">
        <v>104.85666666666667</v>
      </c>
      <c r="I163" s="36">
        <v>106.37333333333332</v>
      </c>
      <c r="J163" s="36">
        <v>107.29666666666667</v>
      </c>
      <c r="K163" s="31">
        <v>105.45</v>
      </c>
      <c r="L163" s="31">
        <v>103.01</v>
      </c>
      <c r="M163" s="31">
        <v>27.191839999999999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1043.0999999999999</v>
      </c>
      <c r="D164" s="36">
        <v>1034</v>
      </c>
      <c r="E164" s="36">
        <v>1013</v>
      </c>
      <c r="F164" s="36">
        <v>982.9</v>
      </c>
      <c r="G164" s="36">
        <v>961.9</v>
      </c>
      <c r="H164" s="36">
        <v>1064.0999999999999</v>
      </c>
      <c r="I164" s="36">
        <v>1085.0999999999999</v>
      </c>
      <c r="J164" s="36">
        <v>1115.2</v>
      </c>
      <c r="K164" s="31">
        <v>1055</v>
      </c>
      <c r="L164" s="31">
        <v>1003.9</v>
      </c>
      <c r="M164" s="31">
        <v>1.36297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4250.95</v>
      </c>
      <c r="D165" s="36">
        <v>4223.9333333333334</v>
      </c>
      <c r="E165" s="36">
        <v>4183.0666666666666</v>
      </c>
      <c r="F165" s="36">
        <v>4115.1833333333334</v>
      </c>
      <c r="G165" s="36">
        <v>4074.3166666666666</v>
      </c>
      <c r="H165" s="36">
        <v>4291.8166666666666</v>
      </c>
      <c r="I165" s="36">
        <v>4332.6833333333334</v>
      </c>
      <c r="J165" s="36">
        <v>4400.5666666666666</v>
      </c>
      <c r="K165" s="31">
        <v>4264.8</v>
      </c>
      <c r="L165" s="31">
        <v>4156.05</v>
      </c>
      <c r="M165" s="31">
        <v>1.6707799999999999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568.1</v>
      </c>
      <c r="D166" s="36">
        <v>574.48333333333323</v>
      </c>
      <c r="E166" s="36">
        <v>559.96666666666647</v>
      </c>
      <c r="F166" s="36">
        <v>551.83333333333326</v>
      </c>
      <c r="G166" s="36">
        <v>537.31666666666649</v>
      </c>
      <c r="H166" s="36">
        <v>582.61666666666645</v>
      </c>
      <c r="I166" s="36">
        <v>597.1333333333331</v>
      </c>
      <c r="J166" s="36">
        <v>605.26666666666642</v>
      </c>
      <c r="K166" s="31">
        <v>589</v>
      </c>
      <c r="L166" s="31">
        <v>566.35</v>
      </c>
      <c r="M166" s="31">
        <v>104.19619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462.2</v>
      </c>
      <c r="D167" s="36">
        <v>463.35000000000008</v>
      </c>
      <c r="E167" s="36">
        <v>459.95000000000016</v>
      </c>
      <c r="F167" s="36">
        <v>457.7000000000001</v>
      </c>
      <c r="G167" s="36">
        <v>454.30000000000018</v>
      </c>
      <c r="H167" s="36">
        <v>465.60000000000014</v>
      </c>
      <c r="I167" s="36">
        <v>469.00000000000011</v>
      </c>
      <c r="J167" s="36">
        <v>471.25000000000011</v>
      </c>
      <c r="K167" s="31">
        <v>466.75</v>
      </c>
      <c r="L167" s="31">
        <v>461.1</v>
      </c>
      <c r="M167" s="31">
        <v>1.0885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174.68</v>
      </c>
      <c r="D168" s="36">
        <v>174.86333333333334</v>
      </c>
      <c r="E168" s="36">
        <v>172.92666666666668</v>
      </c>
      <c r="F168" s="36">
        <v>171.17333333333335</v>
      </c>
      <c r="G168" s="36">
        <v>169.23666666666668</v>
      </c>
      <c r="H168" s="36">
        <v>176.61666666666667</v>
      </c>
      <c r="I168" s="36">
        <v>178.55333333333334</v>
      </c>
      <c r="J168" s="36">
        <v>180.30666666666667</v>
      </c>
      <c r="K168" s="31">
        <v>176.8</v>
      </c>
      <c r="L168" s="31">
        <v>173.11</v>
      </c>
      <c r="M168" s="31">
        <v>34.489570000000001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177.17</v>
      </c>
      <c r="D169" s="36">
        <v>176.98666666666668</v>
      </c>
      <c r="E169" s="36">
        <v>174.78333333333336</v>
      </c>
      <c r="F169" s="36">
        <v>172.39666666666668</v>
      </c>
      <c r="G169" s="36">
        <v>170.19333333333336</v>
      </c>
      <c r="H169" s="36">
        <v>179.37333333333336</v>
      </c>
      <c r="I169" s="36">
        <v>181.57666666666668</v>
      </c>
      <c r="J169" s="36">
        <v>183.96333333333337</v>
      </c>
      <c r="K169" s="31">
        <v>179.19</v>
      </c>
      <c r="L169" s="31">
        <v>174.6</v>
      </c>
      <c r="M169" s="31">
        <v>109.07675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1008.05</v>
      </c>
      <c r="D170" s="36">
        <v>1017.5666666666667</v>
      </c>
      <c r="E170" s="36">
        <v>981.13333333333344</v>
      </c>
      <c r="F170" s="36">
        <v>954.2166666666667</v>
      </c>
      <c r="G170" s="36">
        <v>917.78333333333342</v>
      </c>
      <c r="H170" s="36">
        <v>1044.4833333333336</v>
      </c>
      <c r="I170" s="36">
        <v>1080.9166666666665</v>
      </c>
      <c r="J170" s="36">
        <v>1107.8333333333335</v>
      </c>
      <c r="K170" s="31">
        <v>1054</v>
      </c>
      <c r="L170" s="31">
        <v>990.65</v>
      </c>
      <c r="M170" s="31">
        <v>24.97634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4892.2</v>
      </c>
      <c r="D171" s="36">
        <v>4858.7666666666673</v>
      </c>
      <c r="E171" s="36">
        <v>4775.5333333333347</v>
      </c>
      <c r="F171" s="36">
        <v>4658.8666666666677</v>
      </c>
      <c r="G171" s="36">
        <v>4575.633333333335</v>
      </c>
      <c r="H171" s="36">
        <v>4975.4333333333343</v>
      </c>
      <c r="I171" s="36">
        <v>5058.6666666666661</v>
      </c>
      <c r="J171" s="36">
        <v>5175.3333333333339</v>
      </c>
      <c r="K171" s="31">
        <v>4942</v>
      </c>
      <c r="L171" s="31">
        <v>4742.1000000000004</v>
      </c>
      <c r="M171" s="31">
        <v>0.63273999999999997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1607.75</v>
      </c>
      <c r="D172" s="36">
        <v>1620.6499999999999</v>
      </c>
      <c r="E172" s="36">
        <v>1584.0999999999997</v>
      </c>
      <c r="F172" s="36">
        <v>1560.4499999999998</v>
      </c>
      <c r="G172" s="36">
        <v>1523.8999999999996</v>
      </c>
      <c r="H172" s="36">
        <v>1644.2999999999997</v>
      </c>
      <c r="I172" s="36">
        <v>1680.85</v>
      </c>
      <c r="J172" s="36">
        <v>1704.4999999999998</v>
      </c>
      <c r="K172" s="31">
        <v>1657.2</v>
      </c>
      <c r="L172" s="31">
        <v>1597</v>
      </c>
      <c r="M172" s="31">
        <v>1.3934299999999999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333.6</v>
      </c>
      <c r="D173" s="36">
        <v>334.83333333333331</v>
      </c>
      <c r="E173" s="36">
        <v>328.66666666666663</v>
      </c>
      <c r="F173" s="36">
        <v>323.73333333333329</v>
      </c>
      <c r="G173" s="36">
        <v>317.56666666666661</v>
      </c>
      <c r="H173" s="36">
        <v>339.76666666666665</v>
      </c>
      <c r="I173" s="36">
        <v>345.93333333333328</v>
      </c>
      <c r="J173" s="36">
        <v>350.86666666666667</v>
      </c>
      <c r="K173" s="31">
        <v>341</v>
      </c>
      <c r="L173" s="31">
        <v>329.9</v>
      </c>
      <c r="M173" s="31">
        <v>9.4868100000000002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208.98</v>
      </c>
      <c r="D174" s="36">
        <v>210.31000000000003</v>
      </c>
      <c r="E174" s="36">
        <v>206.62000000000006</v>
      </c>
      <c r="F174" s="36">
        <v>204.26000000000002</v>
      </c>
      <c r="G174" s="36">
        <v>200.57000000000005</v>
      </c>
      <c r="H174" s="36">
        <v>212.67000000000007</v>
      </c>
      <c r="I174" s="36">
        <v>216.36000000000007</v>
      </c>
      <c r="J174" s="36">
        <v>218.72000000000008</v>
      </c>
      <c r="K174" s="31">
        <v>214</v>
      </c>
      <c r="L174" s="31">
        <v>207.95</v>
      </c>
      <c r="M174" s="31">
        <v>13.09277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804.9</v>
      </c>
      <c r="D175" s="36">
        <v>797.75</v>
      </c>
      <c r="E175" s="36">
        <v>786.7</v>
      </c>
      <c r="F175" s="36">
        <v>768.5</v>
      </c>
      <c r="G175" s="36">
        <v>757.45</v>
      </c>
      <c r="H175" s="36">
        <v>815.95</v>
      </c>
      <c r="I175" s="36">
        <v>827</v>
      </c>
      <c r="J175" s="36">
        <v>845.2</v>
      </c>
      <c r="K175" s="31">
        <v>808.8</v>
      </c>
      <c r="L175" s="31">
        <v>779.55</v>
      </c>
      <c r="M175" s="31">
        <v>2.37921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481.3</v>
      </c>
      <c r="D176" s="36">
        <v>483.01666666666665</v>
      </c>
      <c r="E176" s="36">
        <v>478.2833333333333</v>
      </c>
      <c r="F176" s="36">
        <v>475.26666666666665</v>
      </c>
      <c r="G176" s="36">
        <v>470.5333333333333</v>
      </c>
      <c r="H176" s="36">
        <v>486.0333333333333</v>
      </c>
      <c r="I176" s="36">
        <v>490.76666666666665</v>
      </c>
      <c r="J176" s="36">
        <v>493.7833333333333</v>
      </c>
      <c r="K176" s="31">
        <v>487.75</v>
      </c>
      <c r="L176" s="31">
        <v>480</v>
      </c>
      <c r="M176" s="31">
        <v>20.895710000000001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213.43</v>
      </c>
      <c r="D177" s="36">
        <v>212.70666666666668</v>
      </c>
      <c r="E177" s="36">
        <v>210.25333333333336</v>
      </c>
      <c r="F177" s="36">
        <v>207.07666666666668</v>
      </c>
      <c r="G177" s="36">
        <v>204.62333333333336</v>
      </c>
      <c r="H177" s="36">
        <v>215.88333333333335</v>
      </c>
      <c r="I177" s="36">
        <v>218.33666666666667</v>
      </c>
      <c r="J177" s="36">
        <v>221.51333333333335</v>
      </c>
      <c r="K177" s="31">
        <v>215.16</v>
      </c>
      <c r="L177" s="31">
        <v>209.53</v>
      </c>
      <c r="M177" s="31">
        <v>181.66674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1334.9</v>
      </c>
      <c r="D178" s="36">
        <v>1336.6000000000001</v>
      </c>
      <c r="E178" s="36">
        <v>1323.3000000000002</v>
      </c>
      <c r="F178" s="36">
        <v>1311.7</v>
      </c>
      <c r="G178" s="36">
        <v>1298.4000000000001</v>
      </c>
      <c r="H178" s="36">
        <v>1348.2000000000003</v>
      </c>
      <c r="I178" s="36">
        <v>1361.5</v>
      </c>
      <c r="J178" s="36">
        <v>1373.1000000000004</v>
      </c>
      <c r="K178" s="31">
        <v>1349.9</v>
      </c>
      <c r="L178" s="31">
        <v>1325</v>
      </c>
      <c r="M178" s="31">
        <v>0.77129000000000003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98.28</v>
      </c>
      <c r="D179" s="36">
        <v>97.58</v>
      </c>
      <c r="E179" s="36">
        <v>95.56</v>
      </c>
      <c r="F179" s="36">
        <v>92.84</v>
      </c>
      <c r="G179" s="36">
        <v>90.820000000000007</v>
      </c>
      <c r="H179" s="36">
        <v>100.3</v>
      </c>
      <c r="I179" s="36">
        <v>102.32000000000001</v>
      </c>
      <c r="J179" s="36">
        <v>105.03999999999999</v>
      </c>
      <c r="K179" s="31">
        <v>99.6</v>
      </c>
      <c r="L179" s="31">
        <v>94.86</v>
      </c>
      <c r="M179" s="31">
        <v>635.35658000000001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2087.5</v>
      </c>
      <c r="D180" s="36">
        <v>2073.1666666666665</v>
      </c>
      <c r="E180" s="36">
        <v>1984.333333333333</v>
      </c>
      <c r="F180" s="36">
        <v>1881.1666666666665</v>
      </c>
      <c r="G180" s="36">
        <v>1792.333333333333</v>
      </c>
      <c r="H180" s="36">
        <v>2176.333333333333</v>
      </c>
      <c r="I180" s="36">
        <v>2265.1666666666661</v>
      </c>
      <c r="J180" s="36">
        <v>2368.333333333333</v>
      </c>
      <c r="K180" s="31">
        <v>2162</v>
      </c>
      <c r="L180" s="31">
        <v>1970</v>
      </c>
      <c r="M180" s="31">
        <v>191.31292999999999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385.6</v>
      </c>
      <c r="D181" s="36">
        <v>387.34999999999997</v>
      </c>
      <c r="E181" s="36">
        <v>382.24999999999994</v>
      </c>
      <c r="F181" s="36">
        <v>378.9</v>
      </c>
      <c r="G181" s="36">
        <v>373.79999999999995</v>
      </c>
      <c r="H181" s="36">
        <v>390.69999999999993</v>
      </c>
      <c r="I181" s="36">
        <v>395.79999999999995</v>
      </c>
      <c r="J181" s="36">
        <v>399.14999999999992</v>
      </c>
      <c r="K181" s="31">
        <v>392.45</v>
      </c>
      <c r="L181" s="31">
        <v>384</v>
      </c>
      <c r="M181" s="31">
        <v>6.8905799999999999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7429.7</v>
      </c>
      <c r="D182" s="36">
        <v>7453.9333333333334</v>
      </c>
      <c r="E182" s="36">
        <v>7370.7666666666664</v>
      </c>
      <c r="F182" s="36">
        <v>7311.833333333333</v>
      </c>
      <c r="G182" s="36">
        <v>7228.6666666666661</v>
      </c>
      <c r="H182" s="36">
        <v>7512.8666666666668</v>
      </c>
      <c r="I182" s="36">
        <v>7596.0333333333328</v>
      </c>
      <c r="J182" s="36">
        <v>7654.9666666666672</v>
      </c>
      <c r="K182" s="31">
        <v>7537.1</v>
      </c>
      <c r="L182" s="31">
        <v>7395</v>
      </c>
      <c r="M182" s="31">
        <v>0.12878000000000001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1785.2</v>
      </c>
      <c r="D183" s="36">
        <v>1794.2833333333335</v>
      </c>
      <c r="E183" s="36">
        <v>1767.0166666666671</v>
      </c>
      <c r="F183" s="36">
        <v>1748.8333333333335</v>
      </c>
      <c r="G183" s="36">
        <v>1721.5666666666671</v>
      </c>
      <c r="H183" s="36">
        <v>1812.4666666666672</v>
      </c>
      <c r="I183" s="36">
        <v>1839.7333333333336</v>
      </c>
      <c r="J183" s="36">
        <v>1857.9166666666672</v>
      </c>
      <c r="K183" s="31">
        <v>1821.55</v>
      </c>
      <c r="L183" s="31">
        <v>1776.1</v>
      </c>
      <c r="M183" s="31">
        <v>2.7642500000000001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2601.1999999999998</v>
      </c>
      <c r="D184" s="36">
        <v>2622.7333333333331</v>
      </c>
      <c r="E184" s="36">
        <v>2570.4666666666662</v>
      </c>
      <c r="F184" s="36">
        <v>2539.7333333333331</v>
      </c>
      <c r="G184" s="36">
        <v>2487.4666666666662</v>
      </c>
      <c r="H184" s="36">
        <v>2653.4666666666662</v>
      </c>
      <c r="I184" s="36">
        <v>2705.7333333333336</v>
      </c>
      <c r="J184" s="36">
        <v>2736.4666666666662</v>
      </c>
      <c r="K184" s="31">
        <v>2675</v>
      </c>
      <c r="L184" s="31">
        <v>2592</v>
      </c>
      <c r="M184" s="31">
        <v>0.54739000000000004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842.55</v>
      </c>
      <c r="D185" s="36">
        <v>848.33333333333337</v>
      </c>
      <c r="E185" s="36">
        <v>826.66666666666674</v>
      </c>
      <c r="F185" s="36">
        <v>810.78333333333342</v>
      </c>
      <c r="G185" s="36">
        <v>789.11666666666679</v>
      </c>
      <c r="H185" s="36">
        <v>864.2166666666667</v>
      </c>
      <c r="I185" s="36">
        <v>885.88333333333344</v>
      </c>
      <c r="J185" s="36">
        <v>901.76666666666665</v>
      </c>
      <c r="K185" s="31">
        <v>870</v>
      </c>
      <c r="L185" s="31">
        <v>832.45</v>
      </c>
      <c r="M185" s="31">
        <v>0.74773000000000001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1226.4000000000001</v>
      </c>
      <c r="D186" s="36">
        <v>1221.8999999999999</v>
      </c>
      <c r="E186" s="36">
        <v>1203.7999999999997</v>
      </c>
      <c r="F186" s="36">
        <v>1181.1999999999998</v>
      </c>
      <c r="G186" s="36">
        <v>1163.0999999999997</v>
      </c>
      <c r="H186" s="36">
        <v>1244.4999999999998</v>
      </c>
      <c r="I186" s="36">
        <v>1262.5999999999997</v>
      </c>
      <c r="J186" s="36">
        <v>1285.1999999999998</v>
      </c>
      <c r="K186" s="31">
        <v>1240</v>
      </c>
      <c r="L186" s="31">
        <v>1199.3</v>
      </c>
      <c r="M186" s="31">
        <v>5.7642499999999997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1305.55</v>
      </c>
      <c r="D187" s="36">
        <v>1300.8500000000001</v>
      </c>
      <c r="E187" s="36">
        <v>1287.9000000000003</v>
      </c>
      <c r="F187" s="36">
        <v>1270.2500000000002</v>
      </c>
      <c r="G187" s="36">
        <v>1257.3000000000004</v>
      </c>
      <c r="H187" s="36">
        <v>1318.5000000000002</v>
      </c>
      <c r="I187" s="36">
        <v>1331.45</v>
      </c>
      <c r="J187" s="36">
        <v>1349.1000000000001</v>
      </c>
      <c r="K187" s="31">
        <v>1313.8</v>
      </c>
      <c r="L187" s="31">
        <v>1283.2</v>
      </c>
      <c r="M187" s="31">
        <v>1.9917400000000001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1107.9000000000001</v>
      </c>
      <c r="D188" s="36">
        <v>1109.2833333333335</v>
      </c>
      <c r="E188" s="36">
        <v>1083.5666666666671</v>
      </c>
      <c r="F188" s="36">
        <v>1059.2333333333336</v>
      </c>
      <c r="G188" s="36">
        <v>1033.5166666666671</v>
      </c>
      <c r="H188" s="36">
        <v>1133.616666666667</v>
      </c>
      <c r="I188" s="36">
        <v>1159.3333333333337</v>
      </c>
      <c r="J188" s="36">
        <v>1183.666666666667</v>
      </c>
      <c r="K188" s="31">
        <v>1135</v>
      </c>
      <c r="L188" s="31">
        <v>1084.95</v>
      </c>
      <c r="M188" s="31">
        <v>2.8386100000000001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4427.55</v>
      </c>
      <c r="D189" s="36">
        <v>4425.8499999999995</v>
      </c>
      <c r="E189" s="36">
        <v>4361.6999999999989</v>
      </c>
      <c r="F189" s="36">
        <v>4295.8499999999995</v>
      </c>
      <c r="G189" s="36">
        <v>4231.6999999999989</v>
      </c>
      <c r="H189" s="36">
        <v>4491.6999999999989</v>
      </c>
      <c r="I189" s="36">
        <v>4555.8499999999985</v>
      </c>
      <c r="J189" s="36">
        <v>4621.6999999999989</v>
      </c>
      <c r="K189" s="31">
        <v>4490</v>
      </c>
      <c r="L189" s="31">
        <v>4360</v>
      </c>
      <c r="M189" s="31">
        <v>0.88922999999999996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1414.25</v>
      </c>
      <c r="D190" s="36">
        <v>1404.7833333333335</v>
      </c>
      <c r="E190" s="36">
        <v>1379.7166666666672</v>
      </c>
      <c r="F190" s="36">
        <v>1345.1833333333336</v>
      </c>
      <c r="G190" s="36">
        <v>1320.1166666666672</v>
      </c>
      <c r="H190" s="36">
        <v>1439.3166666666671</v>
      </c>
      <c r="I190" s="36">
        <v>1464.3833333333332</v>
      </c>
      <c r="J190" s="36">
        <v>1498.916666666667</v>
      </c>
      <c r="K190" s="31">
        <v>1429.85</v>
      </c>
      <c r="L190" s="31">
        <v>1370.25</v>
      </c>
      <c r="M190" s="31">
        <v>19.803039999999999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846.4</v>
      </c>
      <c r="D191" s="36">
        <v>848.48333333333323</v>
      </c>
      <c r="E191" s="36">
        <v>834.16666666666652</v>
      </c>
      <c r="F191" s="36">
        <v>821.93333333333328</v>
      </c>
      <c r="G191" s="36">
        <v>807.61666666666656</v>
      </c>
      <c r="H191" s="36">
        <v>860.71666666666647</v>
      </c>
      <c r="I191" s="36">
        <v>875.0333333333333</v>
      </c>
      <c r="J191" s="36">
        <v>887.26666666666642</v>
      </c>
      <c r="K191" s="31">
        <v>862.8</v>
      </c>
      <c r="L191" s="31">
        <v>836.25</v>
      </c>
      <c r="M191" s="31">
        <v>3.2385100000000002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3066.55</v>
      </c>
      <c r="D192" s="36">
        <v>3072.1833333333329</v>
      </c>
      <c r="E192" s="36">
        <v>3044.1166666666659</v>
      </c>
      <c r="F192" s="36">
        <v>3021.6833333333329</v>
      </c>
      <c r="G192" s="36">
        <v>2993.6166666666659</v>
      </c>
      <c r="H192" s="36">
        <v>3094.6166666666659</v>
      </c>
      <c r="I192" s="36">
        <v>3122.6833333333325</v>
      </c>
      <c r="J192" s="36">
        <v>3145.1166666666659</v>
      </c>
      <c r="K192" s="31">
        <v>3100.25</v>
      </c>
      <c r="L192" s="31">
        <v>3049.75</v>
      </c>
      <c r="M192" s="31">
        <v>5.1979499999999996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502.2</v>
      </c>
      <c r="D193" s="36">
        <v>498.93333333333334</v>
      </c>
      <c r="E193" s="36">
        <v>491.16666666666669</v>
      </c>
      <c r="F193" s="36">
        <v>480.13333333333333</v>
      </c>
      <c r="G193" s="36">
        <v>472.36666666666667</v>
      </c>
      <c r="H193" s="36">
        <v>509.9666666666667</v>
      </c>
      <c r="I193" s="36">
        <v>517.73333333333335</v>
      </c>
      <c r="J193" s="36">
        <v>528.76666666666665</v>
      </c>
      <c r="K193" s="31">
        <v>506.7</v>
      </c>
      <c r="L193" s="31">
        <v>487.9</v>
      </c>
      <c r="M193" s="31">
        <v>51.34234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578.04999999999995</v>
      </c>
      <c r="D194" s="36">
        <v>580.73333333333323</v>
      </c>
      <c r="E194" s="36">
        <v>574.06666666666649</v>
      </c>
      <c r="F194" s="36">
        <v>570.08333333333326</v>
      </c>
      <c r="G194" s="36">
        <v>563.41666666666652</v>
      </c>
      <c r="H194" s="36">
        <v>584.71666666666647</v>
      </c>
      <c r="I194" s="36">
        <v>591.38333333333321</v>
      </c>
      <c r="J194" s="36">
        <v>595.36666666666645</v>
      </c>
      <c r="K194" s="31">
        <v>587.4</v>
      </c>
      <c r="L194" s="31">
        <v>576.75</v>
      </c>
      <c r="M194" s="31">
        <v>3.4633600000000002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2552.25</v>
      </c>
      <c r="D195" s="36">
        <v>2541.7666666666669</v>
      </c>
      <c r="E195" s="36">
        <v>2519.5333333333338</v>
      </c>
      <c r="F195" s="36">
        <v>2486.8166666666671</v>
      </c>
      <c r="G195" s="36">
        <v>2464.5833333333339</v>
      </c>
      <c r="H195" s="36">
        <v>2574.4833333333336</v>
      </c>
      <c r="I195" s="36">
        <v>2596.7166666666662</v>
      </c>
      <c r="J195" s="36">
        <v>2629.4333333333334</v>
      </c>
      <c r="K195" s="31">
        <v>2564</v>
      </c>
      <c r="L195" s="31">
        <v>2509.0500000000002</v>
      </c>
      <c r="M195" s="31">
        <v>13.871499999999999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1192.3499999999999</v>
      </c>
      <c r="D196" s="36">
        <v>1197.8999999999999</v>
      </c>
      <c r="E196" s="36">
        <v>1182.7999999999997</v>
      </c>
      <c r="F196" s="36">
        <v>1173.2499999999998</v>
      </c>
      <c r="G196" s="36">
        <v>1158.1499999999996</v>
      </c>
      <c r="H196" s="36">
        <v>1207.4499999999998</v>
      </c>
      <c r="I196" s="36">
        <v>1222.5499999999997</v>
      </c>
      <c r="J196" s="36">
        <v>1232.0999999999999</v>
      </c>
      <c r="K196" s="31">
        <v>1213</v>
      </c>
      <c r="L196" s="31">
        <v>1188.3499999999999</v>
      </c>
      <c r="M196" s="31">
        <v>6.23116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2751.35</v>
      </c>
      <c r="D197" s="36">
        <v>2739.0333333333328</v>
      </c>
      <c r="E197" s="36">
        <v>2712.3666666666659</v>
      </c>
      <c r="F197" s="36">
        <v>2673.3833333333332</v>
      </c>
      <c r="G197" s="36">
        <v>2646.7166666666662</v>
      </c>
      <c r="H197" s="36">
        <v>2778.0166666666655</v>
      </c>
      <c r="I197" s="36">
        <v>2804.6833333333325</v>
      </c>
      <c r="J197" s="36">
        <v>2843.6666666666652</v>
      </c>
      <c r="K197" s="31">
        <v>2765.7</v>
      </c>
      <c r="L197" s="31">
        <v>2700.05</v>
      </c>
      <c r="M197" s="31">
        <v>0.52298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136.22999999999999</v>
      </c>
      <c r="D198" s="36">
        <v>137.26999999999998</v>
      </c>
      <c r="E198" s="36">
        <v>134.55999999999997</v>
      </c>
      <c r="F198" s="36">
        <v>132.88999999999999</v>
      </c>
      <c r="G198" s="36">
        <v>130.17999999999998</v>
      </c>
      <c r="H198" s="36">
        <v>138.93999999999997</v>
      </c>
      <c r="I198" s="36">
        <v>141.65</v>
      </c>
      <c r="J198" s="36">
        <v>143.31999999999996</v>
      </c>
      <c r="K198" s="31">
        <v>139.97999999999999</v>
      </c>
      <c r="L198" s="31">
        <v>135.6</v>
      </c>
      <c r="M198" s="31">
        <v>15.625909999999999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3320.1</v>
      </c>
      <c r="D199" s="36">
        <v>3335.25</v>
      </c>
      <c r="E199" s="36">
        <v>3264.9</v>
      </c>
      <c r="F199" s="36">
        <v>3209.7000000000003</v>
      </c>
      <c r="G199" s="36">
        <v>3139.3500000000004</v>
      </c>
      <c r="H199" s="36">
        <v>3390.45</v>
      </c>
      <c r="I199" s="36">
        <v>3460.8</v>
      </c>
      <c r="J199" s="36">
        <v>3515.9999999999995</v>
      </c>
      <c r="K199" s="31">
        <v>3405.6</v>
      </c>
      <c r="L199" s="31">
        <v>3280.05</v>
      </c>
      <c r="M199" s="31">
        <v>0.96101000000000003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620.95000000000005</v>
      </c>
      <c r="D200" s="36">
        <v>617.41666666666663</v>
      </c>
      <c r="E200" s="36">
        <v>611.63333333333321</v>
      </c>
      <c r="F200" s="36">
        <v>602.31666666666661</v>
      </c>
      <c r="G200" s="36">
        <v>596.53333333333319</v>
      </c>
      <c r="H200" s="36">
        <v>626.73333333333323</v>
      </c>
      <c r="I200" s="36">
        <v>632.51666666666677</v>
      </c>
      <c r="J200" s="36">
        <v>641.83333333333326</v>
      </c>
      <c r="K200" s="31">
        <v>623.20000000000005</v>
      </c>
      <c r="L200" s="31">
        <v>608.1</v>
      </c>
      <c r="M200" s="31">
        <v>13.19234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401.2</v>
      </c>
      <c r="D201" s="36">
        <v>403.3</v>
      </c>
      <c r="E201" s="36">
        <v>397.40000000000003</v>
      </c>
      <c r="F201" s="36">
        <v>393.6</v>
      </c>
      <c r="G201" s="36">
        <v>387.70000000000005</v>
      </c>
      <c r="H201" s="36">
        <v>407.1</v>
      </c>
      <c r="I201" s="36">
        <v>413</v>
      </c>
      <c r="J201" s="36">
        <v>416.8</v>
      </c>
      <c r="K201" s="31">
        <v>409.2</v>
      </c>
      <c r="L201" s="31">
        <v>399.5</v>
      </c>
      <c r="M201" s="31">
        <v>18.31992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694.35</v>
      </c>
      <c r="D202" s="36">
        <v>695.43333333333339</v>
      </c>
      <c r="E202" s="36">
        <v>685.11666666666679</v>
      </c>
      <c r="F202" s="36">
        <v>675.88333333333344</v>
      </c>
      <c r="G202" s="36">
        <v>665.56666666666683</v>
      </c>
      <c r="H202" s="36">
        <v>704.66666666666674</v>
      </c>
      <c r="I202" s="36">
        <v>714.98333333333335</v>
      </c>
      <c r="J202" s="36">
        <v>724.2166666666667</v>
      </c>
      <c r="K202" s="31">
        <v>705.75</v>
      </c>
      <c r="L202" s="31">
        <v>686.2</v>
      </c>
      <c r="M202" s="31">
        <v>19.609629999999999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208.87</v>
      </c>
      <c r="D203" s="36">
        <v>210.36</v>
      </c>
      <c r="E203" s="36">
        <v>206.01000000000002</v>
      </c>
      <c r="F203" s="36">
        <v>203.15</v>
      </c>
      <c r="G203" s="36">
        <v>198.8</v>
      </c>
      <c r="H203" s="36">
        <v>213.22000000000003</v>
      </c>
      <c r="I203" s="36">
        <v>217.57000000000005</v>
      </c>
      <c r="J203" s="36">
        <v>220.43000000000004</v>
      </c>
      <c r="K203" s="31">
        <v>214.71</v>
      </c>
      <c r="L203" s="31">
        <v>207.5</v>
      </c>
      <c r="M203" s="31">
        <v>25.856200000000001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242.85</v>
      </c>
      <c r="D204" s="36">
        <v>242.31666666666663</v>
      </c>
      <c r="E204" s="36">
        <v>237.93333333333328</v>
      </c>
      <c r="F204" s="36">
        <v>233.01666666666665</v>
      </c>
      <c r="G204" s="36">
        <v>228.6333333333333</v>
      </c>
      <c r="H204" s="36">
        <v>247.23333333333326</v>
      </c>
      <c r="I204" s="36">
        <v>251.61666666666665</v>
      </c>
      <c r="J204" s="36">
        <v>256.53333333333325</v>
      </c>
      <c r="K204" s="31">
        <v>246.7</v>
      </c>
      <c r="L204" s="31">
        <v>237.4</v>
      </c>
      <c r="M204" s="31">
        <v>64.461699999999993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297.35000000000002</v>
      </c>
      <c r="D205" s="36">
        <v>299.08333333333331</v>
      </c>
      <c r="E205" s="36">
        <v>295.26666666666665</v>
      </c>
      <c r="F205" s="36">
        <v>293.18333333333334</v>
      </c>
      <c r="G205" s="36">
        <v>289.36666666666667</v>
      </c>
      <c r="H205" s="36">
        <v>301.16666666666663</v>
      </c>
      <c r="I205" s="36">
        <v>304.98333333333335</v>
      </c>
      <c r="J205" s="36">
        <v>307.06666666666661</v>
      </c>
      <c r="K205" s="31">
        <v>302.89999999999998</v>
      </c>
      <c r="L205" s="31">
        <v>297</v>
      </c>
      <c r="M205" s="31">
        <v>6.7927400000000002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2206.1</v>
      </c>
      <c r="D206" s="36">
        <v>2202.6833333333329</v>
      </c>
      <c r="E206" s="36">
        <v>2189.4166666666661</v>
      </c>
      <c r="F206" s="36">
        <v>2172.7333333333331</v>
      </c>
      <c r="G206" s="36">
        <v>2159.4666666666662</v>
      </c>
      <c r="H206" s="36">
        <v>2219.3666666666659</v>
      </c>
      <c r="I206" s="36">
        <v>2232.6333333333332</v>
      </c>
      <c r="J206" s="36">
        <v>2249.3166666666657</v>
      </c>
      <c r="K206" s="31">
        <v>2215.9499999999998</v>
      </c>
      <c r="L206" s="31">
        <v>2186</v>
      </c>
      <c r="M206" s="31">
        <v>0.74058000000000002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498.65</v>
      </c>
      <c r="D207" s="36">
        <v>500.5</v>
      </c>
      <c r="E207" s="36">
        <v>494.2</v>
      </c>
      <c r="F207" s="36">
        <v>489.75</v>
      </c>
      <c r="G207" s="36">
        <v>483.45</v>
      </c>
      <c r="H207" s="36">
        <v>504.95</v>
      </c>
      <c r="I207" s="36">
        <v>511.24999999999994</v>
      </c>
      <c r="J207" s="36">
        <v>515.70000000000005</v>
      </c>
      <c r="K207" s="31">
        <v>506.8</v>
      </c>
      <c r="L207" s="31">
        <v>496.05</v>
      </c>
      <c r="M207" s="31">
        <v>6.1585799999999997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1443.7</v>
      </c>
      <c r="D208" s="36">
        <v>1445.0666666666666</v>
      </c>
      <c r="E208" s="36">
        <v>1436.8333333333333</v>
      </c>
      <c r="F208" s="36">
        <v>1429.9666666666667</v>
      </c>
      <c r="G208" s="36">
        <v>1421.7333333333333</v>
      </c>
      <c r="H208" s="36">
        <v>1451.9333333333332</v>
      </c>
      <c r="I208" s="36">
        <v>1460.1666666666667</v>
      </c>
      <c r="J208" s="36">
        <v>1467.0333333333331</v>
      </c>
      <c r="K208" s="31">
        <v>1453.3</v>
      </c>
      <c r="L208" s="31">
        <v>1438.2</v>
      </c>
      <c r="M208" s="31">
        <v>19.174240000000001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4044.35</v>
      </c>
      <c r="D209" s="36">
        <v>4075.65</v>
      </c>
      <c r="E209" s="36">
        <v>3998.75</v>
      </c>
      <c r="F209" s="36">
        <v>3953.15</v>
      </c>
      <c r="G209" s="36">
        <v>3876.25</v>
      </c>
      <c r="H209" s="36">
        <v>4121.25</v>
      </c>
      <c r="I209" s="36">
        <v>4198.1500000000005</v>
      </c>
      <c r="J209" s="36">
        <v>4243.75</v>
      </c>
      <c r="K209" s="31">
        <v>4152.55</v>
      </c>
      <c r="L209" s="31">
        <v>4030.05</v>
      </c>
      <c r="M209" s="31">
        <v>5.15829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1701.5</v>
      </c>
      <c r="D210" s="36">
        <v>1701.1666666666667</v>
      </c>
      <c r="E210" s="36">
        <v>1691.4333333333334</v>
      </c>
      <c r="F210" s="36">
        <v>1681.3666666666666</v>
      </c>
      <c r="G210" s="36">
        <v>1671.6333333333332</v>
      </c>
      <c r="H210" s="36">
        <v>1711.2333333333336</v>
      </c>
      <c r="I210" s="36">
        <v>1720.9666666666667</v>
      </c>
      <c r="J210" s="36">
        <v>1731.0333333333338</v>
      </c>
      <c r="K210" s="31">
        <v>1710.9</v>
      </c>
      <c r="L210" s="31">
        <v>1691.1</v>
      </c>
      <c r="M210" s="31">
        <v>237.98333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589.04999999999995</v>
      </c>
      <c r="D211" s="36">
        <v>591.75</v>
      </c>
      <c r="E211" s="36">
        <v>584.5</v>
      </c>
      <c r="F211" s="36">
        <v>579.95000000000005</v>
      </c>
      <c r="G211" s="36">
        <v>572.70000000000005</v>
      </c>
      <c r="H211" s="36">
        <v>596.29999999999995</v>
      </c>
      <c r="I211" s="36">
        <v>603.54999999999995</v>
      </c>
      <c r="J211" s="36">
        <v>608.09999999999991</v>
      </c>
      <c r="K211" s="31">
        <v>599</v>
      </c>
      <c r="L211" s="31">
        <v>587.20000000000005</v>
      </c>
      <c r="M211" s="31">
        <v>36.729889999999997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115.26</v>
      </c>
      <c r="D212" s="36">
        <v>115.41333333333334</v>
      </c>
      <c r="E212" s="36">
        <v>113.59666666666668</v>
      </c>
      <c r="F212" s="36">
        <v>111.93333333333334</v>
      </c>
      <c r="G212" s="36">
        <v>110.11666666666667</v>
      </c>
      <c r="H212" s="36">
        <v>117.07666666666668</v>
      </c>
      <c r="I212" s="36">
        <v>118.89333333333335</v>
      </c>
      <c r="J212" s="36">
        <v>120.55666666666669</v>
      </c>
      <c r="K212" s="31">
        <v>117.23</v>
      </c>
      <c r="L212" s="31">
        <v>113.75</v>
      </c>
      <c r="M212" s="31">
        <v>276.31322999999998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828.3</v>
      </c>
      <c r="D213" s="36">
        <v>830.63333333333321</v>
      </c>
      <c r="E213" s="36">
        <v>821.36666666666645</v>
      </c>
      <c r="F213" s="36">
        <v>814.43333333333328</v>
      </c>
      <c r="G213" s="36">
        <v>805.16666666666652</v>
      </c>
      <c r="H213" s="36">
        <v>837.56666666666638</v>
      </c>
      <c r="I213" s="36">
        <v>846.83333333333326</v>
      </c>
      <c r="J213" s="36">
        <v>853.76666666666631</v>
      </c>
      <c r="K213" s="31">
        <v>839.9</v>
      </c>
      <c r="L213" s="31">
        <v>823.7</v>
      </c>
      <c r="M213" s="31">
        <v>22.344809999999999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1223.55</v>
      </c>
      <c r="D214" s="36">
        <v>1221.7166666666667</v>
      </c>
      <c r="E214" s="36">
        <v>1208.4333333333334</v>
      </c>
      <c r="F214" s="36">
        <v>1193.3166666666666</v>
      </c>
      <c r="G214" s="36">
        <v>1180.0333333333333</v>
      </c>
      <c r="H214" s="36">
        <v>1236.8333333333335</v>
      </c>
      <c r="I214" s="36">
        <v>1250.1166666666668</v>
      </c>
      <c r="J214" s="36">
        <v>1265.2333333333336</v>
      </c>
      <c r="K214" s="31">
        <v>1235</v>
      </c>
      <c r="L214" s="31">
        <v>1206.5999999999999</v>
      </c>
      <c r="M214" s="31">
        <v>0.36530000000000001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1918.3</v>
      </c>
      <c r="D215" s="36">
        <v>1921.6166666666666</v>
      </c>
      <c r="E215" s="36">
        <v>1897.8833333333332</v>
      </c>
      <c r="F215" s="36">
        <v>1877.4666666666667</v>
      </c>
      <c r="G215" s="36">
        <v>1853.7333333333333</v>
      </c>
      <c r="H215" s="36">
        <v>1942.0333333333331</v>
      </c>
      <c r="I215" s="36">
        <v>1965.7666666666662</v>
      </c>
      <c r="J215" s="36">
        <v>1986.1833333333329</v>
      </c>
      <c r="K215" s="31">
        <v>1945.35</v>
      </c>
      <c r="L215" s="31">
        <v>1901.2</v>
      </c>
      <c r="M215" s="31">
        <v>10.118840000000001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5453</v>
      </c>
      <c r="D216" s="36">
        <v>5475</v>
      </c>
      <c r="E216" s="36">
        <v>5406</v>
      </c>
      <c r="F216" s="36">
        <v>5359</v>
      </c>
      <c r="G216" s="36">
        <v>5290</v>
      </c>
      <c r="H216" s="36">
        <v>5522</v>
      </c>
      <c r="I216" s="36">
        <v>5591</v>
      </c>
      <c r="J216" s="36">
        <v>5638</v>
      </c>
      <c r="K216" s="31">
        <v>5544</v>
      </c>
      <c r="L216" s="31">
        <v>5428</v>
      </c>
      <c r="M216" s="31">
        <v>3.8449399999999998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393.4</v>
      </c>
      <c r="D217" s="36">
        <v>396.4666666666667</v>
      </c>
      <c r="E217" s="36">
        <v>388.13333333333338</v>
      </c>
      <c r="F217" s="36">
        <v>382.86666666666667</v>
      </c>
      <c r="G217" s="36">
        <v>374.53333333333336</v>
      </c>
      <c r="H217" s="36">
        <v>401.73333333333341</v>
      </c>
      <c r="I217" s="36">
        <v>410.06666666666666</v>
      </c>
      <c r="J217" s="36">
        <v>415.33333333333343</v>
      </c>
      <c r="K217" s="31">
        <v>404.8</v>
      </c>
      <c r="L217" s="31">
        <v>391.2</v>
      </c>
      <c r="M217" s="31">
        <v>9.9314300000000006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674.7</v>
      </c>
      <c r="D218" s="36">
        <v>676.5333333333333</v>
      </c>
      <c r="E218" s="36">
        <v>669.51666666666665</v>
      </c>
      <c r="F218" s="36">
        <v>664.33333333333337</v>
      </c>
      <c r="G218" s="36">
        <v>657.31666666666672</v>
      </c>
      <c r="H218" s="36">
        <v>681.71666666666658</v>
      </c>
      <c r="I218" s="36">
        <v>688.73333333333323</v>
      </c>
      <c r="J218" s="36">
        <v>693.91666666666652</v>
      </c>
      <c r="K218" s="31">
        <v>683.55</v>
      </c>
      <c r="L218" s="31">
        <v>671.35</v>
      </c>
      <c r="M218" s="31">
        <v>60.694070000000004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5285.45</v>
      </c>
      <c r="D219" s="36">
        <v>5323.35</v>
      </c>
      <c r="E219" s="36">
        <v>5236.7000000000007</v>
      </c>
      <c r="F219" s="36">
        <v>5187.9500000000007</v>
      </c>
      <c r="G219" s="36">
        <v>5101.3000000000011</v>
      </c>
      <c r="H219" s="36">
        <v>5372.1</v>
      </c>
      <c r="I219" s="36">
        <v>5458.75</v>
      </c>
      <c r="J219" s="36">
        <v>5507.5</v>
      </c>
      <c r="K219" s="31">
        <v>5410</v>
      </c>
      <c r="L219" s="31">
        <v>5274.6</v>
      </c>
      <c r="M219" s="31">
        <v>23.519079999999999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322.85000000000002</v>
      </c>
      <c r="D220" s="36">
        <v>325.5</v>
      </c>
      <c r="E220" s="36">
        <v>319.39999999999998</v>
      </c>
      <c r="F220" s="36">
        <v>315.95</v>
      </c>
      <c r="G220" s="36">
        <v>309.84999999999997</v>
      </c>
      <c r="H220" s="36">
        <v>328.95</v>
      </c>
      <c r="I220" s="36">
        <v>335.05</v>
      </c>
      <c r="J220" s="36">
        <v>338.5</v>
      </c>
      <c r="K220" s="31">
        <v>331.6</v>
      </c>
      <c r="L220" s="31">
        <v>322.05</v>
      </c>
      <c r="M220" s="31">
        <v>55.866979999999998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333.45</v>
      </c>
      <c r="D221" s="36">
        <v>334.41666666666669</v>
      </c>
      <c r="E221" s="36">
        <v>331.38333333333338</v>
      </c>
      <c r="F221" s="36">
        <v>329.31666666666672</v>
      </c>
      <c r="G221" s="36">
        <v>326.28333333333342</v>
      </c>
      <c r="H221" s="36">
        <v>336.48333333333335</v>
      </c>
      <c r="I221" s="36">
        <v>339.51666666666665</v>
      </c>
      <c r="J221" s="36">
        <v>341.58333333333331</v>
      </c>
      <c r="K221" s="31">
        <v>337.45</v>
      </c>
      <c r="L221" s="31">
        <v>332.35</v>
      </c>
      <c r="M221" s="31">
        <v>26.870049999999999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2445.6</v>
      </c>
      <c r="D222" s="36">
        <v>2448.3333333333335</v>
      </c>
      <c r="E222" s="36">
        <v>2429.666666666667</v>
      </c>
      <c r="F222" s="36">
        <v>2413.7333333333336</v>
      </c>
      <c r="G222" s="36">
        <v>2395.0666666666671</v>
      </c>
      <c r="H222" s="36">
        <v>2464.2666666666669</v>
      </c>
      <c r="I222" s="36">
        <v>2482.9333333333338</v>
      </c>
      <c r="J222" s="36">
        <v>2498.8666666666668</v>
      </c>
      <c r="K222" s="31">
        <v>2467</v>
      </c>
      <c r="L222" s="31">
        <v>2432.4</v>
      </c>
      <c r="M222" s="31">
        <v>17.386559999999999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650</v>
      </c>
      <c r="D223" s="36">
        <v>654.26666666666665</v>
      </c>
      <c r="E223" s="36">
        <v>643.73333333333335</v>
      </c>
      <c r="F223" s="36">
        <v>637.4666666666667</v>
      </c>
      <c r="G223" s="36">
        <v>626.93333333333339</v>
      </c>
      <c r="H223" s="36">
        <v>660.5333333333333</v>
      </c>
      <c r="I223" s="36">
        <v>671.06666666666661</v>
      </c>
      <c r="J223" s="36">
        <v>677.33333333333326</v>
      </c>
      <c r="K223" s="31">
        <v>664.8</v>
      </c>
      <c r="L223" s="31">
        <v>648</v>
      </c>
      <c r="M223" s="31">
        <v>4.9227299999999996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12630.95</v>
      </c>
      <c r="D224" s="36">
        <v>12394.233333333332</v>
      </c>
      <c r="E224" s="36">
        <v>11729.716666666664</v>
      </c>
      <c r="F224" s="36">
        <v>10828.483333333332</v>
      </c>
      <c r="G224" s="36">
        <v>10163.966666666664</v>
      </c>
      <c r="H224" s="36">
        <v>13295.466666666664</v>
      </c>
      <c r="I224" s="36">
        <v>13959.98333333333</v>
      </c>
      <c r="J224" s="36">
        <v>14861.216666666664</v>
      </c>
      <c r="K224" s="31">
        <v>13058.75</v>
      </c>
      <c r="L224" s="31">
        <v>11493</v>
      </c>
      <c r="M224" s="31">
        <v>1.5860399999999999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1047.3499999999999</v>
      </c>
      <c r="D225" s="36">
        <v>1039.2666666666667</v>
      </c>
      <c r="E225" s="36">
        <v>1023.5833333333333</v>
      </c>
      <c r="F225" s="36">
        <v>999.81666666666661</v>
      </c>
      <c r="G225" s="36">
        <v>984.13333333333321</v>
      </c>
      <c r="H225" s="36">
        <v>1063.0333333333333</v>
      </c>
      <c r="I225" s="36">
        <v>1078.7166666666667</v>
      </c>
      <c r="J225" s="36">
        <v>1102.4833333333333</v>
      </c>
      <c r="K225" s="31">
        <v>1054.95</v>
      </c>
      <c r="L225" s="31">
        <v>1015.5</v>
      </c>
      <c r="M225" s="31">
        <v>1.67018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444.3</v>
      </c>
      <c r="D226" s="36">
        <v>447.58333333333331</v>
      </c>
      <c r="E226" s="36">
        <v>437.71666666666664</v>
      </c>
      <c r="F226" s="36">
        <v>431.13333333333333</v>
      </c>
      <c r="G226" s="36">
        <v>421.26666666666665</v>
      </c>
      <c r="H226" s="36">
        <v>454.16666666666663</v>
      </c>
      <c r="I226" s="36">
        <v>464.0333333333333</v>
      </c>
      <c r="J226" s="36">
        <v>470.61666666666662</v>
      </c>
      <c r="K226" s="31">
        <v>457.45</v>
      </c>
      <c r="L226" s="31">
        <v>441</v>
      </c>
      <c r="M226" s="31">
        <v>1.8435600000000001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57392.7</v>
      </c>
      <c r="D227" s="36">
        <v>58132.616666666669</v>
      </c>
      <c r="E227" s="36">
        <v>56271.233333333337</v>
      </c>
      <c r="F227" s="36">
        <v>55149.76666666667</v>
      </c>
      <c r="G227" s="36">
        <v>53288.383333333339</v>
      </c>
      <c r="H227" s="36">
        <v>59254.083333333336</v>
      </c>
      <c r="I227" s="36">
        <v>61115.466666666667</v>
      </c>
      <c r="J227" s="36">
        <v>62236.933333333334</v>
      </c>
      <c r="K227" s="31">
        <v>59994</v>
      </c>
      <c r="L227" s="31">
        <v>57011.15</v>
      </c>
      <c r="M227" s="31">
        <v>0.23394999999999999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285.2</v>
      </c>
      <c r="D228" s="36">
        <v>282.68333333333334</v>
      </c>
      <c r="E228" s="36">
        <v>275.9666666666667</v>
      </c>
      <c r="F228" s="36">
        <v>266.73333333333335</v>
      </c>
      <c r="G228" s="36">
        <v>260.01666666666671</v>
      </c>
      <c r="H228" s="36">
        <v>291.91666666666669</v>
      </c>
      <c r="I228" s="36">
        <v>298.63333333333327</v>
      </c>
      <c r="J228" s="36">
        <v>307.86666666666667</v>
      </c>
      <c r="K228" s="31">
        <v>289.39999999999998</v>
      </c>
      <c r="L228" s="31">
        <v>273.45</v>
      </c>
      <c r="M228" s="31">
        <v>328.49275999999998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1218</v>
      </c>
      <c r="D229" s="36">
        <v>1211.5666666666666</v>
      </c>
      <c r="E229" s="36">
        <v>1200.2833333333333</v>
      </c>
      <c r="F229" s="36">
        <v>1182.5666666666666</v>
      </c>
      <c r="G229" s="36">
        <v>1171.2833333333333</v>
      </c>
      <c r="H229" s="36">
        <v>1229.2833333333333</v>
      </c>
      <c r="I229" s="36">
        <v>1240.5666666666666</v>
      </c>
      <c r="J229" s="36">
        <v>1258.2833333333333</v>
      </c>
      <c r="K229" s="31">
        <v>1222.8499999999999</v>
      </c>
      <c r="L229" s="31">
        <v>1193.8499999999999</v>
      </c>
      <c r="M229" s="31">
        <v>254.03460999999999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1786.9</v>
      </c>
      <c r="D230" s="36">
        <v>1785.2</v>
      </c>
      <c r="E230" s="36">
        <v>1766.5500000000002</v>
      </c>
      <c r="F230" s="36">
        <v>1746.2</v>
      </c>
      <c r="G230" s="36">
        <v>1727.5500000000002</v>
      </c>
      <c r="H230" s="36">
        <v>1805.5500000000002</v>
      </c>
      <c r="I230" s="36">
        <v>1824.2000000000003</v>
      </c>
      <c r="J230" s="36">
        <v>1844.5500000000002</v>
      </c>
      <c r="K230" s="31">
        <v>1803.85</v>
      </c>
      <c r="L230" s="31">
        <v>1764.85</v>
      </c>
      <c r="M230" s="31">
        <v>9.1068999999999996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596.5</v>
      </c>
      <c r="D231" s="36">
        <v>603.25</v>
      </c>
      <c r="E231" s="36">
        <v>588.75</v>
      </c>
      <c r="F231" s="36">
        <v>581</v>
      </c>
      <c r="G231" s="36">
        <v>566.5</v>
      </c>
      <c r="H231" s="36">
        <v>611</v>
      </c>
      <c r="I231" s="36">
        <v>625.5</v>
      </c>
      <c r="J231" s="36">
        <v>633.25</v>
      </c>
      <c r="K231" s="31">
        <v>617.75</v>
      </c>
      <c r="L231" s="31">
        <v>595.5</v>
      </c>
      <c r="M231" s="31">
        <v>19.49691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772.25</v>
      </c>
      <c r="D232" s="36">
        <v>769.08333333333337</v>
      </c>
      <c r="E232" s="36">
        <v>762.01666666666677</v>
      </c>
      <c r="F232" s="36">
        <v>751.78333333333342</v>
      </c>
      <c r="G232" s="36">
        <v>744.71666666666681</v>
      </c>
      <c r="H232" s="36">
        <v>779.31666666666672</v>
      </c>
      <c r="I232" s="36">
        <v>786.38333333333333</v>
      </c>
      <c r="J232" s="36">
        <v>796.61666666666667</v>
      </c>
      <c r="K232" s="31">
        <v>776.15</v>
      </c>
      <c r="L232" s="31">
        <v>758.85</v>
      </c>
      <c r="M232" s="31">
        <v>8.0434699999999992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84.59</v>
      </c>
      <c r="D233" s="36">
        <v>85.016666666666666</v>
      </c>
      <c r="E233" s="36">
        <v>83.933333333333337</v>
      </c>
      <c r="F233" s="36">
        <v>83.276666666666671</v>
      </c>
      <c r="G233" s="36">
        <v>82.193333333333342</v>
      </c>
      <c r="H233" s="36">
        <v>85.673333333333332</v>
      </c>
      <c r="I233" s="36">
        <v>86.756666666666675</v>
      </c>
      <c r="J233" s="36">
        <v>87.413333333333327</v>
      </c>
      <c r="K233" s="31">
        <v>86.1</v>
      </c>
      <c r="L233" s="31">
        <v>84.36</v>
      </c>
      <c r="M233" s="31">
        <v>42.638489999999997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82.74</v>
      </c>
      <c r="D234" s="36">
        <v>82.73</v>
      </c>
      <c r="E234" s="36">
        <v>82.160000000000011</v>
      </c>
      <c r="F234" s="36">
        <v>81.580000000000013</v>
      </c>
      <c r="G234" s="36">
        <v>81.010000000000019</v>
      </c>
      <c r="H234" s="36">
        <v>83.31</v>
      </c>
      <c r="I234" s="36">
        <v>83.88</v>
      </c>
      <c r="J234" s="36">
        <v>84.46</v>
      </c>
      <c r="K234" s="31">
        <v>83.3</v>
      </c>
      <c r="L234" s="31">
        <v>82.15</v>
      </c>
      <c r="M234" s="31">
        <v>304.74554000000001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122.2</v>
      </c>
      <c r="D235" s="36">
        <v>122.49000000000001</v>
      </c>
      <c r="E235" s="36">
        <v>121.38000000000002</v>
      </c>
      <c r="F235" s="36">
        <v>120.56000000000002</v>
      </c>
      <c r="G235" s="36">
        <v>119.45000000000003</v>
      </c>
      <c r="H235" s="36">
        <v>123.31000000000002</v>
      </c>
      <c r="I235" s="36">
        <v>124.42</v>
      </c>
      <c r="J235" s="36">
        <v>125.24000000000001</v>
      </c>
      <c r="K235" s="31">
        <v>123.6</v>
      </c>
      <c r="L235" s="31">
        <v>121.67</v>
      </c>
      <c r="M235" s="31">
        <v>31.988659999999999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493.55</v>
      </c>
      <c r="D236" s="36">
        <v>483.2833333333333</v>
      </c>
      <c r="E236" s="36">
        <v>469.26666666666659</v>
      </c>
      <c r="F236" s="36">
        <v>444.98333333333329</v>
      </c>
      <c r="G236" s="36">
        <v>430.96666666666658</v>
      </c>
      <c r="H236" s="36">
        <v>507.56666666666661</v>
      </c>
      <c r="I236" s="36">
        <v>521.58333333333326</v>
      </c>
      <c r="J236" s="36">
        <v>545.86666666666656</v>
      </c>
      <c r="K236" s="31">
        <v>497.3</v>
      </c>
      <c r="L236" s="31">
        <v>459</v>
      </c>
      <c r="M236" s="31">
        <v>90.030559999999994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65.69</v>
      </c>
      <c r="D237" s="36">
        <v>65.83</v>
      </c>
      <c r="E237" s="36">
        <v>65.27</v>
      </c>
      <c r="F237" s="36">
        <v>64.849999999999994</v>
      </c>
      <c r="G237" s="36">
        <v>64.289999999999992</v>
      </c>
      <c r="H237" s="36">
        <v>66.25</v>
      </c>
      <c r="I237" s="36">
        <v>66.81</v>
      </c>
      <c r="J237" s="36">
        <v>67.23</v>
      </c>
      <c r="K237" s="31">
        <v>66.39</v>
      </c>
      <c r="L237" s="31">
        <v>65.41</v>
      </c>
      <c r="M237" s="31">
        <v>189.93673000000001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270.39999999999998</v>
      </c>
      <c r="D238" s="36">
        <v>271.73333333333335</v>
      </c>
      <c r="E238" s="36">
        <v>267.4666666666667</v>
      </c>
      <c r="F238" s="36">
        <v>264.53333333333336</v>
      </c>
      <c r="G238" s="36">
        <v>260.26666666666671</v>
      </c>
      <c r="H238" s="36">
        <v>274.66666666666669</v>
      </c>
      <c r="I238" s="36">
        <v>278.93333333333334</v>
      </c>
      <c r="J238" s="36">
        <v>281.86666666666667</v>
      </c>
      <c r="K238" s="31">
        <v>276</v>
      </c>
      <c r="L238" s="31">
        <v>268.8</v>
      </c>
      <c r="M238" s="31">
        <v>71.059830000000005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423.95</v>
      </c>
      <c r="D239" s="36">
        <v>424.13333333333327</v>
      </c>
      <c r="E239" s="36">
        <v>421.86666666666656</v>
      </c>
      <c r="F239" s="36">
        <v>419.7833333333333</v>
      </c>
      <c r="G239" s="36">
        <v>417.51666666666659</v>
      </c>
      <c r="H239" s="36">
        <v>426.21666666666653</v>
      </c>
      <c r="I239" s="36">
        <v>428.48333333333329</v>
      </c>
      <c r="J239" s="36">
        <v>430.56666666666649</v>
      </c>
      <c r="K239" s="31">
        <v>426.4</v>
      </c>
      <c r="L239" s="31">
        <v>422.05</v>
      </c>
      <c r="M239" s="31">
        <v>110.84805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308.10000000000002</v>
      </c>
      <c r="D240" s="36">
        <v>309.2166666666667</v>
      </c>
      <c r="E240" s="36">
        <v>303.13333333333338</v>
      </c>
      <c r="F240" s="36">
        <v>298.16666666666669</v>
      </c>
      <c r="G240" s="36">
        <v>292.08333333333337</v>
      </c>
      <c r="H240" s="36">
        <v>314.18333333333339</v>
      </c>
      <c r="I240" s="36">
        <v>320.26666666666665</v>
      </c>
      <c r="J240" s="36">
        <v>325.23333333333341</v>
      </c>
      <c r="K240" s="31">
        <v>315.3</v>
      </c>
      <c r="L240" s="31">
        <v>304.25</v>
      </c>
      <c r="M240" s="31">
        <v>14.609730000000001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262.62</v>
      </c>
      <c r="D241" s="36">
        <v>254.20666666666668</v>
      </c>
      <c r="E241" s="36">
        <v>238.91333333333336</v>
      </c>
      <c r="F241" s="36">
        <v>215.20666666666668</v>
      </c>
      <c r="G241" s="36">
        <v>199.91333333333336</v>
      </c>
      <c r="H241" s="36">
        <v>277.91333333333336</v>
      </c>
      <c r="I241" s="36">
        <v>293.20666666666671</v>
      </c>
      <c r="J241" s="36">
        <v>316.91333333333336</v>
      </c>
      <c r="K241" s="31">
        <v>269.5</v>
      </c>
      <c r="L241" s="31">
        <v>230.5</v>
      </c>
      <c r="M241" s="31">
        <v>921.13351999999998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170.29</v>
      </c>
      <c r="D242" s="36">
        <v>172.79666666666665</v>
      </c>
      <c r="E242" s="36">
        <v>167.39333333333332</v>
      </c>
      <c r="F242" s="36">
        <v>164.49666666666667</v>
      </c>
      <c r="G242" s="36">
        <v>159.09333333333333</v>
      </c>
      <c r="H242" s="36">
        <v>175.6933333333333</v>
      </c>
      <c r="I242" s="36">
        <v>181.09666666666666</v>
      </c>
      <c r="J242" s="36">
        <v>183.99333333333328</v>
      </c>
      <c r="K242" s="31">
        <v>178.2</v>
      </c>
      <c r="L242" s="31">
        <v>169.9</v>
      </c>
      <c r="M242" s="31">
        <v>68.766909999999996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2683.45</v>
      </c>
      <c r="D243" s="36">
        <v>2688.6</v>
      </c>
      <c r="E243" s="36">
        <v>2658.25</v>
      </c>
      <c r="F243" s="36">
        <v>2633.05</v>
      </c>
      <c r="G243" s="36">
        <v>2602.7000000000003</v>
      </c>
      <c r="H243" s="36">
        <v>2713.7999999999997</v>
      </c>
      <c r="I243" s="36">
        <v>2744.1499999999992</v>
      </c>
      <c r="J243" s="36">
        <v>2769.3499999999995</v>
      </c>
      <c r="K243" s="31">
        <v>2718.95</v>
      </c>
      <c r="L243" s="31">
        <v>2663.4</v>
      </c>
      <c r="M243" s="31">
        <v>1.1775100000000001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540.65</v>
      </c>
      <c r="D244" s="36">
        <v>538.05000000000007</v>
      </c>
      <c r="E244" s="36">
        <v>534.10000000000014</v>
      </c>
      <c r="F244" s="36">
        <v>527.55000000000007</v>
      </c>
      <c r="G244" s="36">
        <v>523.60000000000014</v>
      </c>
      <c r="H244" s="36">
        <v>544.60000000000014</v>
      </c>
      <c r="I244" s="36">
        <v>548.55000000000018</v>
      </c>
      <c r="J244" s="36">
        <v>555.10000000000014</v>
      </c>
      <c r="K244" s="31">
        <v>542</v>
      </c>
      <c r="L244" s="31">
        <v>531.5</v>
      </c>
      <c r="M244" s="31">
        <v>21.37078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178.68</v>
      </c>
      <c r="D245" s="36">
        <v>178.75333333333333</v>
      </c>
      <c r="E245" s="36">
        <v>176.72666666666666</v>
      </c>
      <c r="F245" s="36">
        <v>174.77333333333334</v>
      </c>
      <c r="G245" s="36">
        <v>172.74666666666667</v>
      </c>
      <c r="H245" s="36">
        <v>180.70666666666665</v>
      </c>
      <c r="I245" s="36">
        <v>182.73333333333329</v>
      </c>
      <c r="J245" s="36">
        <v>184.68666666666664</v>
      </c>
      <c r="K245" s="31">
        <v>180.78</v>
      </c>
      <c r="L245" s="31">
        <v>176.8</v>
      </c>
      <c r="M245" s="31">
        <v>113.67721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649.95000000000005</v>
      </c>
      <c r="D246" s="36">
        <v>653.08333333333337</v>
      </c>
      <c r="E246" s="36">
        <v>643.2166666666667</v>
      </c>
      <c r="F246" s="36">
        <v>636.48333333333335</v>
      </c>
      <c r="G246" s="36">
        <v>626.61666666666667</v>
      </c>
      <c r="H246" s="36">
        <v>659.81666666666672</v>
      </c>
      <c r="I246" s="36">
        <v>669.68333333333328</v>
      </c>
      <c r="J246" s="36">
        <v>676.41666666666674</v>
      </c>
      <c r="K246" s="31">
        <v>662.95</v>
      </c>
      <c r="L246" s="31">
        <v>646.35</v>
      </c>
      <c r="M246" s="31">
        <v>44.021419999999999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164.27</v>
      </c>
      <c r="D247" s="36">
        <v>164.50333333333333</v>
      </c>
      <c r="E247" s="36">
        <v>163.76666666666665</v>
      </c>
      <c r="F247" s="36">
        <v>163.26333333333332</v>
      </c>
      <c r="G247" s="36">
        <v>162.52666666666664</v>
      </c>
      <c r="H247" s="36">
        <v>165.00666666666666</v>
      </c>
      <c r="I247" s="36">
        <v>165.74333333333334</v>
      </c>
      <c r="J247" s="36">
        <v>166.24666666666667</v>
      </c>
      <c r="K247" s="31">
        <v>165.24</v>
      </c>
      <c r="L247" s="31">
        <v>164</v>
      </c>
      <c r="M247" s="31">
        <v>104.41388999999999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64.180000000000007</v>
      </c>
      <c r="D248" s="36">
        <v>64.459999999999994</v>
      </c>
      <c r="E248" s="36">
        <v>63.719999999999985</v>
      </c>
      <c r="F248" s="36">
        <v>63.259999999999991</v>
      </c>
      <c r="G248" s="36">
        <v>62.519999999999982</v>
      </c>
      <c r="H248" s="36">
        <v>64.919999999999987</v>
      </c>
      <c r="I248" s="36">
        <v>65.66</v>
      </c>
      <c r="J248" s="36">
        <v>66.11999999999999</v>
      </c>
      <c r="K248" s="31">
        <v>65.2</v>
      </c>
      <c r="L248" s="31">
        <v>64</v>
      </c>
      <c r="M248" s="31">
        <v>75.526330000000002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990.45</v>
      </c>
      <c r="D249" s="36">
        <v>993.73333333333323</v>
      </c>
      <c r="E249" s="36">
        <v>984.71666666666647</v>
      </c>
      <c r="F249" s="36">
        <v>978.98333333333323</v>
      </c>
      <c r="G249" s="36">
        <v>969.96666666666647</v>
      </c>
      <c r="H249" s="36">
        <v>999.46666666666647</v>
      </c>
      <c r="I249" s="36">
        <v>1008.4833333333331</v>
      </c>
      <c r="J249" s="36">
        <v>1014.2166666666665</v>
      </c>
      <c r="K249" s="31">
        <v>1002.75</v>
      </c>
      <c r="L249" s="31">
        <v>988</v>
      </c>
      <c r="M249" s="31">
        <v>31.37677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175.04</v>
      </c>
      <c r="D250" s="36">
        <v>175.49666666666667</v>
      </c>
      <c r="E250" s="36">
        <v>173.74333333333334</v>
      </c>
      <c r="F250" s="36">
        <v>172.44666666666666</v>
      </c>
      <c r="G250" s="36">
        <v>170.69333333333333</v>
      </c>
      <c r="H250" s="36">
        <v>176.79333333333335</v>
      </c>
      <c r="I250" s="36">
        <v>178.54666666666668</v>
      </c>
      <c r="J250" s="36">
        <v>179.84333333333336</v>
      </c>
      <c r="K250" s="31">
        <v>177.25</v>
      </c>
      <c r="L250" s="31">
        <v>174.2</v>
      </c>
      <c r="M250" s="31">
        <v>227.65762000000001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1373.4</v>
      </c>
      <c r="D251" s="36">
        <v>1375.4166666666667</v>
      </c>
      <c r="E251" s="36">
        <v>1363.9833333333336</v>
      </c>
      <c r="F251" s="36">
        <v>1354.5666666666668</v>
      </c>
      <c r="G251" s="36">
        <v>1343.1333333333337</v>
      </c>
      <c r="H251" s="36">
        <v>1384.8333333333335</v>
      </c>
      <c r="I251" s="36">
        <v>1396.2666666666664</v>
      </c>
      <c r="J251" s="36">
        <v>1405.6833333333334</v>
      </c>
      <c r="K251" s="31">
        <v>1386.85</v>
      </c>
      <c r="L251" s="31">
        <v>1366</v>
      </c>
      <c r="M251" s="31">
        <v>0.27162999999999998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474.8</v>
      </c>
      <c r="D252" s="36">
        <v>473.84999999999997</v>
      </c>
      <c r="E252" s="36">
        <v>470.99999999999994</v>
      </c>
      <c r="F252" s="36">
        <v>467.2</v>
      </c>
      <c r="G252" s="36">
        <v>464.34999999999997</v>
      </c>
      <c r="H252" s="36">
        <v>477.64999999999992</v>
      </c>
      <c r="I252" s="36">
        <v>480.49999999999994</v>
      </c>
      <c r="J252" s="36">
        <v>484.2999999999999</v>
      </c>
      <c r="K252" s="31">
        <v>476.7</v>
      </c>
      <c r="L252" s="31">
        <v>470.05</v>
      </c>
      <c r="M252" s="31">
        <v>15.844950000000001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356.1</v>
      </c>
      <c r="D253" s="36">
        <v>351.65000000000003</v>
      </c>
      <c r="E253" s="36">
        <v>345.30000000000007</v>
      </c>
      <c r="F253" s="36">
        <v>334.50000000000006</v>
      </c>
      <c r="G253" s="36">
        <v>328.15000000000009</v>
      </c>
      <c r="H253" s="36">
        <v>362.45000000000005</v>
      </c>
      <c r="I253" s="36">
        <v>368.80000000000007</v>
      </c>
      <c r="J253" s="36">
        <v>379.6</v>
      </c>
      <c r="K253" s="31">
        <v>358</v>
      </c>
      <c r="L253" s="31">
        <v>340.85</v>
      </c>
      <c r="M253" s="31">
        <v>413.78980000000001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1497.9</v>
      </c>
      <c r="D254" s="36">
        <v>1500.1499999999999</v>
      </c>
      <c r="E254" s="36">
        <v>1479.2999999999997</v>
      </c>
      <c r="F254" s="36">
        <v>1460.6999999999998</v>
      </c>
      <c r="G254" s="36">
        <v>1439.8499999999997</v>
      </c>
      <c r="H254" s="36">
        <v>1518.7499999999998</v>
      </c>
      <c r="I254" s="36">
        <v>1539.5999999999997</v>
      </c>
      <c r="J254" s="36">
        <v>1558.1999999999998</v>
      </c>
      <c r="K254" s="31">
        <v>1521</v>
      </c>
      <c r="L254" s="31">
        <v>1481.55</v>
      </c>
      <c r="M254" s="31">
        <v>56.052199999999999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6747.95</v>
      </c>
      <c r="D255" s="36">
        <v>6712.7333333333336</v>
      </c>
      <c r="E255" s="36">
        <v>6645.4666666666672</v>
      </c>
      <c r="F255" s="36">
        <v>6542.9833333333336</v>
      </c>
      <c r="G255" s="36">
        <v>6475.7166666666672</v>
      </c>
      <c r="H255" s="36">
        <v>6815.2166666666672</v>
      </c>
      <c r="I255" s="36">
        <v>6882.4833333333336</v>
      </c>
      <c r="J255" s="36">
        <v>6984.9666666666672</v>
      </c>
      <c r="K255" s="31">
        <v>6780</v>
      </c>
      <c r="L255" s="31">
        <v>6610.25</v>
      </c>
      <c r="M255" s="31">
        <v>3.0503300000000002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1540.7</v>
      </c>
      <c r="D256" s="36">
        <v>1541.5166666666667</v>
      </c>
      <c r="E256" s="36">
        <v>1534.1833333333334</v>
      </c>
      <c r="F256" s="36">
        <v>1527.6666666666667</v>
      </c>
      <c r="G256" s="36">
        <v>1520.3333333333335</v>
      </c>
      <c r="H256" s="36">
        <v>1548.0333333333333</v>
      </c>
      <c r="I256" s="36">
        <v>1555.3666666666668</v>
      </c>
      <c r="J256" s="36">
        <v>1561.8833333333332</v>
      </c>
      <c r="K256" s="31">
        <v>1548.85</v>
      </c>
      <c r="L256" s="31">
        <v>1535</v>
      </c>
      <c r="M256" s="31">
        <v>48.510039999999996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142.69</v>
      </c>
      <c r="D257" s="36">
        <v>142.61666666666667</v>
      </c>
      <c r="E257" s="36">
        <v>139.73333333333335</v>
      </c>
      <c r="F257" s="36">
        <v>136.77666666666667</v>
      </c>
      <c r="G257" s="36">
        <v>133.89333333333335</v>
      </c>
      <c r="H257" s="36">
        <v>145.57333333333335</v>
      </c>
      <c r="I257" s="36">
        <v>148.45666666666668</v>
      </c>
      <c r="J257" s="36">
        <v>151.41333333333336</v>
      </c>
      <c r="K257" s="31">
        <v>145.5</v>
      </c>
      <c r="L257" s="31">
        <v>139.66</v>
      </c>
      <c r="M257" s="31">
        <v>59.963090000000001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1057.5999999999999</v>
      </c>
      <c r="D258" s="36">
        <v>1063.2</v>
      </c>
      <c r="E258" s="36">
        <v>1038.45</v>
      </c>
      <c r="F258" s="36">
        <v>1019.3</v>
      </c>
      <c r="G258" s="36">
        <v>994.55</v>
      </c>
      <c r="H258" s="36">
        <v>1082.3500000000001</v>
      </c>
      <c r="I258" s="36">
        <v>1107.1000000000001</v>
      </c>
      <c r="J258" s="36">
        <v>1126.2500000000002</v>
      </c>
      <c r="K258" s="31">
        <v>1087.95</v>
      </c>
      <c r="L258" s="31">
        <v>1044.05</v>
      </c>
      <c r="M258" s="31">
        <v>2.9381400000000002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4225.8999999999996</v>
      </c>
      <c r="D259" s="36">
        <v>4235.4000000000005</v>
      </c>
      <c r="E259" s="36">
        <v>4203.0000000000009</v>
      </c>
      <c r="F259" s="36">
        <v>4180.1000000000004</v>
      </c>
      <c r="G259" s="36">
        <v>4147.7000000000007</v>
      </c>
      <c r="H259" s="36">
        <v>4258.3000000000011</v>
      </c>
      <c r="I259" s="36">
        <v>4290.7000000000007</v>
      </c>
      <c r="J259" s="36">
        <v>4313.6000000000013</v>
      </c>
      <c r="K259" s="31">
        <v>4267.8</v>
      </c>
      <c r="L259" s="31">
        <v>4212.5</v>
      </c>
      <c r="M259" s="31">
        <v>7.9264299999999999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1107.3</v>
      </c>
      <c r="D260" s="36">
        <v>1107.3833333333334</v>
      </c>
      <c r="E260" s="36">
        <v>1095.7666666666669</v>
      </c>
      <c r="F260" s="36">
        <v>1084.2333333333333</v>
      </c>
      <c r="G260" s="36">
        <v>1072.6166666666668</v>
      </c>
      <c r="H260" s="36">
        <v>1118.916666666667</v>
      </c>
      <c r="I260" s="36">
        <v>1130.5333333333333</v>
      </c>
      <c r="J260" s="36">
        <v>1142.0666666666671</v>
      </c>
      <c r="K260" s="31">
        <v>1119</v>
      </c>
      <c r="L260" s="31">
        <v>1095.8499999999999</v>
      </c>
      <c r="M260" s="31">
        <v>5.1355199999999996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1724.75</v>
      </c>
      <c r="D261" s="36">
        <v>1734.1000000000001</v>
      </c>
      <c r="E261" s="36">
        <v>1707.7000000000003</v>
      </c>
      <c r="F261" s="36">
        <v>1690.65</v>
      </c>
      <c r="G261" s="36">
        <v>1664.2500000000002</v>
      </c>
      <c r="H261" s="36">
        <v>1751.1500000000003</v>
      </c>
      <c r="I261" s="36">
        <v>1777.5500000000004</v>
      </c>
      <c r="J261" s="36">
        <v>1794.6000000000004</v>
      </c>
      <c r="K261" s="31">
        <v>1760.5</v>
      </c>
      <c r="L261" s="31">
        <v>1717.05</v>
      </c>
      <c r="M261" s="31">
        <v>1.8694900000000001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4400.25</v>
      </c>
      <c r="D262" s="36">
        <v>4410.4000000000005</v>
      </c>
      <c r="E262" s="36">
        <v>4312.8500000000013</v>
      </c>
      <c r="F262" s="36">
        <v>4225.4500000000007</v>
      </c>
      <c r="G262" s="36">
        <v>4127.9000000000015</v>
      </c>
      <c r="H262" s="36">
        <v>4497.8000000000011</v>
      </c>
      <c r="I262" s="36">
        <v>4595.3500000000004</v>
      </c>
      <c r="J262" s="36">
        <v>4682.7500000000009</v>
      </c>
      <c r="K262" s="31">
        <v>4507.95</v>
      </c>
      <c r="L262" s="31">
        <v>4323</v>
      </c>
      <c r="M262" s="31">
        <v>4.9515700000000002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2122.5</v>
      </c>
      <c r="D263" s="36">
        <v>2140.8333333333335</v>
      </c>
      <c r="E263" s="36">
        <v>2088.666666666667</v>
      </c>
      <c r="F263" s="36">
        <v>2054.8333333333335</v>
      </c>
      <c r="G263" s="36">
        <v>2002.666666666667</v>
      </c>
      <c r="H263" s="36">
        <v>2174.666666666667</v>
      </c>
      <c r="I263" s="36">
        <v>2226.8333333333339</v>
      </c>
      <c r="J263" s="36">
        <v>2260.666666666667</v>
      </c>
      <c r="K263" s="31">
        <v>2193</v>
      </c>
      <c r="L263" s="31">
        <v>2107</v>
      </c>
      <c r="M263" s="31">
        <v>2.9050600000000002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866.95</v>
      </c>
      <c r="D264" s="36">
        <v>873.11666666666679</v>
      </c>
      <c r="E264" s="36">
        <v>832.88333333333355</v>
      </c>
      <c r="F264" s="36">
        <v>798.81666666666672</v>
      </c>
      <c r="G264" s="36">
        <v>758.58333333333348</v>
      </c>
      <c r="H264" s="36">
        <v>907.18333333333362</v>
      </c>
      <c r="I264" s="36">
        <v>947.41666666666674</v>
      </c>
      <c r="J264" s="36">
        <v>981.48333333333369</v>
      </c>
      <c r="K264" s="31">
        <v>913.35</v>
      </c>
      <c r="L264" s="31">
        <v>839.05</v>
      </c>
      <c r="M264" s="31">
        <v>16.135429999999999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548.4</v>
      </c>
      <c r="D265" s="36">
        <v>542.63333333333333</v>
      </c>
      <c r="E265" s="36">
        <v>523.81666666666661</v>
      </c>
      <c r="F265" s="36">
        <v>499.23333333333323</v>
      </c>
      <c r="G265" s="36">
        <v>480.41666666666652</v>
      </c>
      <c r="H265" s="36">
        <v>567.2166666666667</v>
      </c>
      <c r="I265" s="36">
        <v>586.03333333333353</v>
      </c>
      <c r="J265" s="36">
        <v>610.61666666666679</v>
      </c>
      <c r="K265" s="31">
        <v>561.45000000000005</v>
      </c>
      <c r="L265" s="31">
        <v>518.04999999999995</v>
      </c>
      <c r="M265" s="31">
        <v>57.334670000000003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84.68</v>
      </c>
      <c r="D266" s="36">
        <v>83.970000000000013</v>
      </c>
      <c r="E266" s="36">
        <v>82.940000000000026</v>
      </c>
      <c r="F266" s="36">
        <v>81.200000000000017</v>
      </c>
      <c r="G266" s="36">
        <v>80.17000000000003</v>
      </c>
      <c r="H266" s="36">
        <v>85.710000000000022</v>
      </c>
      <c r="I266" s="36">
        <v>86.740000000000023</v>
      </c>
      <c r="J266" s="36">
        <v>88.480000000000018</v>
      </c>
      <c r="K266" s="31">
        <v>85</v>
      </c>
      <c r="L266" s="31">
        <v>82.23</v>
      </c>
      <c r="M266" s="31">
        <v>45.347610000000003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712.3</v>
      </c>
      <c r="D267" s="36">
        <v>716</v>
      </c>
      <c r="E267" s="36">
        <v>705.35</v>
      </c>
      <c r="F267" s="36">
        <v>698.4</v>
      </c>
      <c r="G267" s="36">
        <v>687.75</v>
      </c>
      <c r="H267" s="36">
        <v>722.95</v>
      </c>
      <c r="I267" s="36">
        <v>733.60000000000014</v>
      </c>
      <c r="J267" s="36">
        <v>740.55000000000007</v>
      </c>
      <c r="K267" s="31">
        <v>726.65</v>
      </c>
      <c r="L267" s="31">
        <v>709.05</v>
      </c>
      <c r="M267" s="31">
        <v>24.184640000000002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326.2</v>
      </c>
      <c r="D268" s="36">
        <v>324.73333333333335</v>
      </c>
      <c r="E268" s="36">
        <v>319.4666666666667</v>
      </c>
      <c r="F268" s="36">
        <v>312.73333333333335</v>
      </c>
      <c r="G268" s="36">
        <v>307.4666666666667</v>
      </c>
      <c r="H268" s="36">
        <v>331.4666666666667</v>
      </c>
      <c r="I268" s="36">
        <v>336.73333333333335</v>
      </c>
      <c r="J268" s="36">
        <v>343.4666666666667</v>
      </c>
      <c r="K268" s="31">
        <v>330</v>
      </c>
      <c r="L268" s="31">
        <v>318</v>
      </c>
      <c r="M268" s="31">
        <v>43.398620000000001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919.2</v>
      </c>
      <c r="D269" s="36">
        <v>923.25</v>
      </c>
      <c r="E269" s="36">
        <v>914.05</v>
      </c>
      <c r="F269" s="36">
        <v>908.9</v>
      </c>
      <c r="G269" s="36">
        <v>899.69999999999993</v>
      </c>
      <c r="H269" s="36">
        <v>928.4</v>
      </c>
      <c r="I269" s="36">
        <v>937.6</v>
      </c>
      <c r="J269" s="36">
        <v>942.75</v>
      </c>
      <c r="K269" s="31">
        <v>932.45</v>
      </c>
      <c r="L269" s="31">
        <v>918.1</v>
      </c>
      <c r="M269" s="31">
        <v>13.414960000000001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881.7</v>
      </c>
      <c r="D270" s="36">
        <v>881.5333333333333</v>
      </c>
      <c r="E270" s="36">
        <v>870.16666666666663</v>
      </c>
      <c r="F270" s="36">
        <v>858.63333333333333</v>
      </c>
      <c r="G270" s="36">
        <v>847.26666666666665</v>
      </c>
      <c r="H270" s="36">
        <v>893.06666666666661</v>
      </c>
      <c r="I270" s="36">
        <v>904.43333333333339</v>
      </c>
      <c r="J270" s="36">
        <v>915.96666666666658</v>
      </c>
      <c r="K270" s="31">
        <v>892.9</v>
      </c>
      <c r="L270" s="31">
        <v>870</v>
      </c>
      <c r="M270" s="31">
        <v>0.31280000000000002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116.95</v>
      </c>
      <c r="D271" s="36">
        <v>117.26666666666667</v>
      </c>
      <c r="E271" s="36">
        <v>116.23333333333333</v>
      </c>
      <c r="F271" s="36">
        <v>115.51666666666667</v>
      </c>
      <c r="G271" s="36">
        <v>114.48333333333333</v>
      </c>
      <c r="H271" s="36">
        <v>117.98333333333333</v>
      </c>
      <c r="I271" s="36">
        <v>119.01666666666667</v>
      </c>
      <c r="J271" s="36">
        <v>119.73333333333333</v>
      </c>
      <c r="K271" s="31">
        <v>118.3</v>
      </c>
      <c r="L271" s="31">
        <v>116.55</v>
      </c>
      <c r="M271" s="31">
        <v>19.532789999999999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551.4</v>
      </c>
      <c r="D272" s="36">
        <v>553.83333333333337</v>
      </c>
      <c r="E272" s="36">
        <v>545.91666666666674</v>
      </c>
      <c r="F272" s="36">
        <v>540.43333333333339</v>
      </c>
      <c r="G272" s="36">
        <v>532.51666666666677</v>
      </c>
      <c r="H272" s="36">
        <v>559.31666666666672</v>
      </c>
      <c r="I272" s="36">
        <v>567.23333333333346</v>
      </c>
      <c r="J272" s="36">
        <v>572.7166666666667</v>
      </c>
      <c r="K272" s="31">
        <v>561.75</v>
      </c>
      <c r="L272" s="31">
        <v>548.35</v>
      </c>
      <c r="M272" s="31">
        <v>6.06419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813.2</v>
      </c>
      <c r="D273" s="36">
        <v>811.86666666666667</v>
      </c>
      <c r="E273" s="36">
        <v>806.98333333333335</v>
      </c>
      <c r="F273" s="36">
        <v>800.76666666666665</v>
      </c>
      <c r="G273" s="36">
        <v>795.88333333333333</v>
      </c>
      <c r="H273" s="36">
        <v>818.08333333333337</v>
      </c>
      <c r="I273" s="36">
        <v>822.96666666666681</v>
      </c>
      <c r="J273" s="36">
        <v>829.18333333333339</v>
      </c>
      <c r="K273" s="31">
        <v>816.75</v>
      </c>
      <c r="L273" s="31">
        <v>805.65</v>
      </c>
      <c r="M273" s="31">
        <v>5.55281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1047.0999999999999</v>
      </c>
      <c r="D274" s="36">
        <v>1051.1666666666665</v>
      </c>
      <c r="E274" s="36">
        <v>1038.2833333333331</v>
      </c>
      <c r="F274" s="36">
        <v>1029.4666666666665</v>
      </c>
      <c r="G274" s="36">
        <v>1016.583333333333</v>
      </c>
      <c r="H274" s="36">
        <v>1059.9833333333331</v>
      </c>
      <c r="I274" s="36">
        <v>1072.8666666666663</v>
      </c>
      <c r="J274" s="36">
        <v>1081.6833333333332</v>
      </c>
      <c r="K274" s="31">
        <v>1064.05</v>
      </c>
      <c r="L274" s="31">
        <v>1042.3499999999999</v>
      </c>
      <c r="M274" s="31">
        <v>10.89927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356.25</v>
      </c>
      <c r="D275" s="36">
        <v>356.36666666666662</v>
      </c>
      <c r="E275" s="36">
        <v>353.03333333333325</v>
      </c>
      <c r="F275" s="36">
        <v>349.81666666666661</v>
      </c>
      <c r="G275" s="36">
        <v>346.48333333333323</v>
      </c>
      <c r="H275" s="36">
        <v>359.58333333333326</v>
      </c>
      <c r="I275" s="36">
        <v>362.91666666666663</v>
      </c>
      <c r="J275" s="36">
        <v>366.13333333333327</v>
      </c>
      <c r="K275" s="31">
        <v>359.7</v>
      </c>
      <c r="L275" s="31">
        <v>353.15</v>
      </c>
      <c r="M275" s="31">
        <v>272.06817999999998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555.54999999999995</v>
      </c>
      <c r="D276" s="36">
        <v>556.65</v>
      </c>
      <c r="E276" s="36">
        <v>549.5</v>
      </c>
      <c r="F276" s="36">
        <v>543.45000000000005</v>
      </c>
      <c r="G276" s="36">
        <v>536.30000000000007</v>
      </c>
      <c r="H276" s="36">
        <v>562.69999999999993</v>
      </c>
      <c r="I276" s="36">
        <v>569.8499999999998</v>
      </c>
      <c r="J276" s="36">
        <v>575.89999999999986</v>
      </c>
      <c r="K276" s="31">
        <v>563.79999999999995</v>
      </c>
      <c r="L276" s="31">
        <v>550.6</v>
      </c>
      <c r="M276" s="31">
        <v>34.537219999999998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534.95000000000005</v>
      </c>
      <c r="D277" s="36">
        <v>532.13333333333333</v>
      </c>
      <c r="E277" s="36">
        <v>526.36666666666667</v>
      </c>
      <c r="F277" s="36">
        <v>517.7833333333333</v>
      </c>
      <c r="G277" s="36">
        <v>512.01666666666665</v>
      </c>
      <c r="H277" s="36">
        <v>540.7166666666667</v>
      </c>
      <c r="I277" s="36">
        <v>546.48333333333335</v>
      </c>
      <c r="J277" s="36">
        <v>555.06666666666672</v>
      </c>
      <c r="K277" s="31">
        <v>537.9</v>
      </c>
      <c r="L277" s="31">
        <v>523.54999999999995</v>
      </c>
      <c r="M277" s="31">
        <v>2.0576599999999998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737.35</v>
      </c>
      <c r="D278" s="36">
        <v>732.15</v>
      </c>
      <c r="E278" s="36">
        <v>724.4</v>
      </c>
      <c r="F278" s="36">
        <v>711.45</v>
      </c>
      <c r="G278" s="36">
        <v>703.7</v>
      </c>
      <c r="H278" s="36">
        <v>745.09999999999991</v>
      </c>
      <c r="I278" s="36">
        <v>752.84999999999991</v>
      </c>
      <c r="J278" s="36">
        <v>765.79999999999984</v>
      </c>
      <c r="K278" s="31">
        <v>739.9</v>
      </c>
      <c r="L278" s="31">
        <v>719.2</v>
      </c>
      <c r="M278" s="31">
        <v>1.2310099999999999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678.15</v>
      </c>
      <c r="D279" s="36">
        <v>674.98333333333335</v>
      </c>
      <c r="E279" s="36">
        <v>664.9666666666667</v>
      </c>
      <c r="F279" s="36">
        <v>651.7833333333333</v>
      </c>
      <c r="G279" s="36">
        <v>641.76666666666665</v>
      </c>
      <c r="H279" s="36">
        <v>688.16666666666674</v>
      </c>
      <c r="I279" s="36">
        <v>698.18333333333339</v>
      </c>
      <c r="J279" s="36">
        <v>711.36666666666679</v>
      </c>
      <c r="K279" s="31">
        <v>685</v>
      </c>
      <c r="L279" s="31">
        <v>661.8</v>
      </c>
      <c r="M279" s="31">
        <v>15.17206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1070.8499999999999</v>
      </c>
      <c r="D280" s="36">
        <v>1064.1333333333332</v>
      </c>
      <c r="E280" s="36">
        <v>1034.9666666666665</v>
      </c>
      <c r="F280" s="36">
        <v>999.08333333333326</v>
      </c>
      <c r="G280" s="36">
        <v>969.91666666666652</v>
      </c>
      <c r="H280" s="36">
        <v>1100.0166666666664</v>
      </c>
      <c r="I280" s="36">
        <v>1129.1833333333334</v>
      </c>
      <c r="J280" s="36">
        <v>1165.0666666666664</v>
      </c>
      <c r="K280" s="31">
        <v>1093.3</v>
      </c>
      <c r="L280" s="31">
        <v>1028.25</v>
      </c>
      <c r="M280" s="31">
        <v>11.459339999999999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421.7</v>
      </c>
      <c r="D281" s="36">
        <v>420.66666666666669</v>
      </c>
      <c r="E281" s="36">
        <v>414.53333333333336</v>
      </c>
      <c r="F281" s="36">
        <v>407.36666666666667</v>
      </c>
      <c r="G281" s="36">
        <v>401.23333333333335</v>
      </c>
      <c r="H281" s="36">
        <v>427.83333333333337</v>
      </c>
      <c r="I281" s="36">
        <v>433.9666666666667</v>
      </c>
      <c r="J281" s="36">
        <v>441.13333333333338</v>
      </c>
      <c r="K281" s="31">
        <v>426.8</v>
      </c>
      <c r="L281" s="31">
        <v>413.5</v>
      </c>
      <c r="M281" s="31">
        <v>5.3475700000000002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890.9</v>
      </c>
      <c r="D282" s="36">
        <v>893.06666666666661</v>
      </c>
      <c r="E282" s="36">
        <v>880.93333333333317</v>
      </c>
      <c r="F282" s="36">
        <v>870.96666666666658</v>
      </c>
      <c r="G282" s="36">
        <v>858.83333333333314</v>
      </c>
      <c r="H282" s="36">
        <v>903.03333333333319</v>
      </c>
      <c r="I282" s="36">
        <v>915.16666666666663</v>
      </c>
      <c r="J282" s="36">
        <v>925.13333333333321</v>
      </c>
      <c r="K282" s="31">
        <v>905.2</v>
      </c>
      <c r="L282" s="31">
        <v>883.1</v>
      </c>
      <c r="M282" s="31">
        <v>1.8145199999999999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4420.3999999999996</v>
      </c>
      <c r="D283" s="36">
        <v>4453.7666666666673</v>
      </c>
      <c r="E283" s="36">
        <v>4376.4833333333345</v>
      </c>
      <c r="F283" s="36">
        <v>4332.5666666666675</v>
      </c>
      <c r="G283" s="36">
        <v>4255.2833333333347</v>
      </c>
      <c r="H283" s="36">
        <v>4497.6833333333343</v>
      </c>
      <c r="I283" s="36">
        <v>4574.9666666666672</v>
      </c>
      <c r="J283" s="36">
        <v>4618.8833333333341</v>
      </c>
      <c r="K283" s="31">
        <v>4531.05</v>
      </c>
      <c r="L283" s="31">
        <v>4409.8500000000004</v>
      </c>
      <c r="M283" s="31">
        <v>2.0078200000000002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349.85</v>
      </c>
      <c r="D284" s="36">
        <v>350.13333333333338</v>
      </c>
      <c r="E284" s="36">
        <v>344.31666666666678</v>
      </c>
      <c r="F284" s="36">
        <v>338.78333333333342</v>
      </c>
      <c r="G284" s="36">
        <v>332.96666666666681</v>
      </c>
      <c r="H284" s="36">
        <v>355.66666666666674</v>
      </c>
      <c r="I284" s="36">
        <v>361.48333333333335</v>
      </c>
      <c r="J284" s="36">
        <v>367.01666666666671</v>
      </c>
      <c r="K284" s="31">
        <v>355.95</v>
      </c>
      <c r="L284" s="31">
        <v>344.6</v>
      </c>
      <c r="M284" s="31">
        <v>16.488579999999999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1592.65</v>
      </c>
      <c r="D285" s="36">
        <v>1602.5333333333335</v>
      </c>
      <c r="E285" s="36">
        <v>1575.0666666666671</v>
      </c>
      <c r="F285" s="36">
        <v>1557.4833333333336</v>
      </c>
      <c r="G285" s="36">
        <v>1530.0166666666671</v>
      </c>
      <c r="H285" s="36">
        <v>1620.116666666667</v>
      </c>
      <c r="I285" s="36">
        <v>1647.5833333333337</v>
      </c>
      <c r="J285" s="36">
        <v>1665.166666666667</v>
      </c>
      <c r="K285" s="31">
        <v>1630</v>
      </c>
      <c r="L285" s="31">
        <v>1584.95</v>
      </c>
      <c r="M285" s="31">
        <v>8.4528099999999995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292.64999999999998</v>
      </c>
      <c r="D286" s="36">
        <v>293.73333333333335</v>
      </c>
      <c r="E286" s="36">
        <v>290.4666666666667</v>
      </c>
      <c r="F286" s="36">
        <v>288.28333333333336</v>
      </c>
      <c r="G286" s="36">
        <v>285.01666666666671</v>
      </c>
      <c r="H286" s="36">
        <v>295.91666666666669</v>
      </c>
      <c r="I286" s="36">
        <v>299.18333333333334</v>
      </c>
      <c r="J286" s="36">
        <v>301.36666666666667</v>
      </c>
      <c r="K286" s="31">
        <v>297</v>
      </c>
      <c r="L286" s="31">
        <v>291.55</v>
      </c>
      <c r="M286" s="31">
        <v>8.8851499999999994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4752</v>
      </c>
      <c r="D287" s="36">
        <v>4759</v>
      </c>
      <c r="E287" s="36">
        <v>4693</v>
      </c>
      <c r="F287" s="36">
        <v>4634</v>
      </c>
      <c r="G287" s="36">
        <v>4568</v>
      </c>
      <c r="H287" s="36">
        <v>4818</v>
      </c>
      <c r="I287" s="36">
        <v>4884</v>
      </c>
      <c r="J287" s="36">
        <v>4943</v>
      </c>
      <c r="K287" s="31">
        <v>4825</v>
      </c>
      <c r="L287" s="31">
        <v>4700</v>
      </c>
      <c r="M287" s="31">
        <v>0.23519999999999999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1418.1</v>
      </c>
      <c r="D288" s="36">
        <v>1417.1333333333332</v>
      </c>
      <c r="E288" s="36">
        <v>1391.0666666666664</v>
      </c>
      <c r="F288" s="36">
        <v>1364.0333333333331</v>
      </c>
      <c r="G288" s="36">
        <v>1337.9666666666662</v>
      </c>
      <c r="H288" s="36">
        <v>1444.1666666666665</v>
      </c>
      <c r="I288" s="36">
        <v>1470.2333333333331</v>
      </c>
      <c r="J288" s="36">
        <v>1497.2666666666667</v>
      </c>
      <c r="K288" s="31">
        <v>1443.2</v>
      </c>
      <c r="L288" s="31">
        <v>1390.1</v>
      </c>
      <c r="M288" s="31">
        <v>2.7722799999999999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1189.4000000000001</v>
      </c>
      <c r="D289" s="36">
        <v>1185.5666666666666</v>
      </c>
      <c r="E289" s="36">
        <v>1171.1333333333332</v>
      </c>
      <c r="F289" s="36">
        <v>1152.8666666666666</v>
      </c>
      <c r="G289" s="36">
        <v>1138.4333333333332</v>
      </c>
      <c r="H289" s="36">
        <v>1203.8333333333333</v>
      </c>
      <c r="I289" s="36">
        <v>1218.2666666666667</v>
      </c>
      <c r="J289" s="36">
        <v>1236.5333333333333</v>
      </c>
      <c r="K289" s="31">
        <v>1200</v>
      </c>
      <c r="L289" s="31">
        <v>1167.3</v>
      </c>
      <c r="M289" s="31">
        <v>4.7786400000000002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456.65</v>
      </c>
      <c r="D290" s="36">
        <v>452.0333333333333</v>
      </c>
      <c r="E290" s="36">
        <v>443.56666666666661</v>
      </c>
      <c r="F290" s="36">
        <v>430.48333333333329</v>
      </c>
      <c r="G290" s="36">
        <v>422.01666666666659</v>
      </c>
      <c r="H290" s="36">
        <v>465.11666666666662</v>
      </c>
      <c r="I290" s="36">
        <v>473.58333333333331</v>
      </c>
      <c r="J290" s="36">
        <v>486.66666666666663</v>
      </c>
      <c r="K290" s="31">
        <v>460.5</v>
      </c>
      <c r="L290" s="31">
        <v>438.95</v>
      </c>
      <c r="M290" s="31">
        <v>38.758679999999998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269.95</v>
      </c>
      <c r="D291" s="36">
        <v>274.43333333333334</v>
      </c>
      <c r="E291" s="36">
        <v>265.01666666666665</v>
      </c>
      <c r="F291" s="36">
        <v>260.08333333333331</v>
      </c>
      <c r="G291" s="36">
        <v>250.66666666666663</v>
      </c>
      <c r="H291" s="36">
        <v>279.36666666666667</v>
      </c>
      <c r="I291" s="36">
        <v>288.7833333333333</v>
      </c>
      <c r="J291" s="36">
        <v>293.7166666666667</v>
      </c>
      <c r="K291" s="31">
        <v>283.85000000000002</v>
      </c>
      <c r="L291" s="31">
        <v>269.5</v>
      </c>
      <c r="M291" s="31">
        <v>10.60737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202.79</v>
      </c>
      <c r="D292" s="36">
        <v>204.01</v>
      </c>
      <c r="E292" s="36">
        <v>200.11999999999998</v>
      </c>
      <c r="F292" s="36">
        <v>197.45</v>
      </c>
      <c r="G292" s="36">
        <v>193.55999999999997</v>
      </c>
      <c r="H292" s="36">
        <v>206.67999999999998</v>
      </c>
      <c r="I292" s="36">
        <v>210.56999999999996</v>
      </c>
      <c r="J292" s="36">
        <v>213.23999999999998</v>
      </c>
      <c r="K292" s="31">
        <v>207.9</v>
      </c>
      <c r="L292" s="31">
        <v>201.34</v>
      </c>
      <c r="M292" s="31">
        <v>20.400410000000001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4014.75</v>
      </c>
      <c r="D293" s="36">
        <v>4027.5833333333335</v>
      </c>
      <c r="E293" s="36">
        <v>3957.166666666667</v>
      </c>
      <c r="F293" s="36">
        <v>3899.5833333333335</v>
      </c>
      <c r="G293" s="36">
        <v>3829.166666666667</v>
      </c>
      <c r="H293" s="36">
        <v>4085.166666666667</v>
      </c>
      <c r="I293" s="36">
        <v>4155.5833333333339</v>
      </c>
      <c r="J293" s="36">
        <v>4213.166666666667</v>
      </c>
      <c r="K293" s="31">
        <v>4098</v>
      </c>
      <c r="L293" s="31">
        <v>3970</v>
      </c>
      <c r="M293" s="31">
        <v>1.49502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863.4</v>
      </c>
      <c r="D294" s="36">
        <v>861.69999999999993</v>
      </c>
      <c r="E294" s="36">
        <v>855.34999999999991</v>
      </c>
      <c r="F294" s="36">
        <v>847.3</v>
      </c>
      <c r="G294" s="36">
        <v>840.94999999999993</v>
      </c>
      <c r="H294" s="36">
        <v>869.74999999999989</v>
      </c>
      <c r="I294" s="36">
        <v>876.1</v>
      </c>
      <c r="J294" s="36">
        <v>884.14999999999986</v>
      </c>
      <c r="K294" s="31">
        <v>868.05</v>
      </c>
      <c r="L294" s="31">
        <v>853.65</v>
      </c>
      <c r="M294" s="31">
        <v>1.43666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696.6</v>
      </c>
      <c r="D295" s="36">
        <v>696.20000000000016</v>
      </c>
      <c r="E295" s="36">
        <v>690.45000000000027</v>
      </c>
      <c r="F295" s="36">
        <v>684.30000000000007</v>
      </c>
      <c r="G295" s="36">
        <v>678.55000000000018</v>
      </c>
      <c r="H295" s="36">
        <v>702.35000000000036</v>
      </c>
      <c r="I295" s="36">
        <v>708.10000000000014</v>
      </c>
      <c r="J295" s="36">
        <v>714.25000000000045</v>
      </c>
      <c r="K295" s="31">
        <v>701.95</v>
      </c>
      <c r="L295" s="31">
        <v>690.05</v>
      </c>
      <c r="M295" s="31">
        <v>2.5211399999999999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1798.15</v>
      </c>
      <c r="D296" s="36">
        <v>1796.75</v>
      </c>
      <c r="E296" s="36">
        <v>1777.5</v>
      </c>
      <c r="F296" s="36">
        <v>1756.85</v>
      </c>
      <c r="G296" s="36">
        <v>1737.6</v>
      </c>
      <c r="H296" s="36">
        <v>1817.4</v>
      </c>
      <c r="I296" s="36">
        <v>1836.65</v>
      </c>
      <c r="J296" s="36">
        <v>1857.3000000000002</v>
      </c>
      <c r="K296" s="31">
        <v>1816</v>
      </c>
      <c r="L296" s="31">
        <v>1776.1</v>
      </c>
      <c r="M296" s="31">
        <v>66.859319999999997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2128.4499999999998</v>
      </c>
      <c r="D297" s="36">
        <v>2133.4833333333331</v>
      </c>
      <c r="E297" s="36">
        <v>2102.9666666666662</v>
      </c>
      <c r="F297" s="36">
        <v>2077.4833333333331</v>
      </c>
      <c r="G297" s="36">
        <v>2046.9666666666662</v>
      </c>
      <c r="H297" s="36">
        <v>2158.9666666666662</v>
      </c>
      <c r="I297" s="36">
        <v>2189.4833333333336</v>
      </c>
      <c r="J297" s="36">
        <v>2214.9666666666662</v>
      </c>
      <c r="K297" s="31">
        <v>2164</v>
      </c>
      <c r="L297" s="31">
        <v>2108</v>
      </c>
      <c r="M297" s="31">
        <v>0.51585999999999999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181.71</v>
      </c>
      <c r="D298" s="36">
        <v>183.57000000000002</v>
      </c>
      <c r="E298" s="36">
        <v>179.34000000000003</v>
      </c>
      <c r="F298" s="36">
        <v>176.97</v>
      </c>
      <c r="G298" s="36">
        <v>172.74</v>
      </c>
      <c r="H298" s="36">
        <v>185.94000000000005</v>
      </c>
      <c r="I298" s="36">
        <v>190.17000000000002</v>
      </c>
      <c r="J298" s="36">
        <v>192.54000000000008</v>
      </c>
      <c r="K298" s="31">
        <v>187.8</v>
      </c>
      <c r="L298" s="31">
        <v>181.2</v>
      </c>
      <c r="M298" s="31">
        <v>124.69345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4845.7</v>
      </c>
      <c r="D299" s="36">
        <v>4846.8833333333332</v>
      </c>
      <c r="E299" s="36">
        <v>4823.8166666666666</v>
      </c>
      <c r="F299" s="36">
        <v>4801.9333333333334</v>
      </c>
      <c r="G299" s="36">
        <v>4778.8666666666668</v>
      </c>
      <c r="H299" s="36">
        <v>4868.7666666666664</v>
      </c>
      <c r="I299" s="36">
        <v>4891.8333333333321</v>
      </c>
      <c r="J299" s="36">
        <v>4913.7166666666662</v>
      </c>
      <c r="K299" s="31">
        <v>4869.95</v>
      </c>
      <c r="L299" s="31">
        <v>4825</v>
      </c>
      <c r="M299" s="31">
        <v>1.42353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778.8</v>
      </c>
      <c r="D300" s="36">
        <v>775.41666666666663</v>
      </c>
      <c r="E300" s="36">
        <v>762.73333333333323</v>
      </c>
      <c r="F300" s="36">
        <v>746.66666666666663</v>
      </c>
      <c r="G300" s="36">
        <v>733.98333333333323</v>
      </c>
      <c r="H300" s="36">
        <v>791.48333333333323</v>
      </c>
      <c r="I300" s="36">
        <v>804.16666666666663</v>
      </c>
      <c r="J300" s="36">
        <v>820.23333333333323</v>
      </c>
      <c r="K300" s="31">
        <v>788.1</v>
      </c>
      <c r="L300" s="31">
        <v>759.35</v>
      </c>
      <c r="M300" s="31">
        <v>50.925049999999999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5177.5</v>
      </c>
      <c r="D301" s="36">
        <v>5167.8666666666668</v>
      </c>
      <c r="E301" s="36">
        <v>5145.7333333333336</v>
      </c>
      <c r="F301" s="36">
        <v>5113.9666666666672</v>
      </c>
      <c r="G301" s="36">
        <v>5091.8333333333339</v>
      </c>
      <c r="H301" s="36">
        <v>5199.6333333333332</v>
      </c>
      <c r="I301" s="36">
        <v>5221.7666666666664</v>
      </c>
      <c r="J301" s="36">
        <v>5253.5333333333328</v>
      </c>
      <c r="K301" s="31">
        <v>5190</v>
      </c>
      <c r="L301" s="31">
        <v>5136.1000000000004</v>
      </c>
      <c r="M301" s="31">
        <v>4.0136799999999999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3602.95</v>
      </c>
      <c r="D302" s="36">
        <v>3606.7000000000003</v>
      </c>
      <c r="E302" s="36">
        <v>3588.5000000000005</v>
      </c>
      <c r="F302" s="36">
        <v>3574.05</v>
      </c>
      <c r="G302" s="36">
        <v>3555.8500000000004</v>
      </c>
      <c r="H302" s="36">
        <v>3621.1500000000005</v>
      </c>
      <c r="I302" s="36">
        <v>3639.3500000000004</v>
      </c>
      <c r="J302" s="36">
        <v>3653.8000000000006</v>
      </c>
      <c r="K302" s="31">
        <v>3624.9</v>
      </c>
      <c r="L302" s="31">
        <v>3592.25</v>
      </c>
      <c r="M302" s="31">
        <v>24.801870000000001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508.05</v>
      </c>
      <c r="D303" s="36">
        <v>507.7833333333333</v>
      </c>
      <c r="E303" s="36">
        <v>501.56666666666661</v>
      </c>
      <c r="F303" s="36">
        <v>495.08333333333331</v>
      </c>
      <c r="G303" s="36">
        <v>488.86666666666662</v>
      </c>
      <c r="H303" s="36">
        <v>514.26666666666665</v>
      </c>
      <c r="I303" s="36">
        <v>520.48333333333335</v>
      </c>
      <c r="J303" s="36">
        <v>526.96666666666658</v>
      </c>
      <c r="K303" s="31">
        <v>514</v>
      </c>
      <c r="L303" s="31">
        <v>501.3</v>
      </c>
      <c r="M303" s="31">
        <v>1.4939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427.45</v>
      </c>
      <c r="D304" s="36">
        <v>428.41666666666669</v>
      </c>
      <c r="E304" s="36">
        <v>422.93333333333339</v>
      </c>
      <c r="F304" s="36">
        <v>418.41666666666669</v>
      </c>
      <c r="G304" s="36">
        <v>412.93333333333339</v>
      </c>
      <c r="H304" s="36">
        <v>432.93333333333339</v>
      </c>
      <c r="I304" s="36">
        <v>438.41666666666663</v>
      </c>
      <c r="J304" s="36">
        <v>442.93333333333339</v>
      </c>
      <c r="K304" s="31">
        <v>433.9</v>
      </c>
      <c r="L304" s="31">
        <v>423.9</v>
      </c>
      <c r="M304" s="31">
        <v>13.543229999999999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255.06</v>
      </c>
      <c r="D305" s="36">
        <v>256.74666666666667</v>
      </c>
      <c r="E305" s="36">
        <v>252.68333333333334</v>
      </c>
      <c r="F305" s="36">
        <v>250.30666666666667</v>
      </c>
      <c r="G305" s="36">
        <v>246.24333333333334</v>
      </c>
      <c r="H305" s="36">
        <v>259.12333333333333</v>
      </c>
      <c r="I305" s="36">
        <v>263.18666666666661</v>
      </c>
      <c r="J305" s="36">
        <v>265.56333333333333</v>
      </c>
      <c r="K305" s="31">
        <v>260.81</v>
      </c>
      <c r="L305" s="31">
        <v>254.37</v>
      </c>
      <c r="M305" s="31">
        <v>10.02276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148.46</v>
      </c>
      <c r="D306" s="36">
        <v>148.94333333333333</v>
      </c>
      <c r="E306" s="36">
        <v>145.90666666666667</v>
      </c>
      <c r="F306" s="36">
        <v>143.35333333333332</v>
      </c>
      <c r="G306" s="36">
        <v>140.31666666666666</v>
      </c>
      <c r="H306" s="36">
        <v>151.49666666666667</v>
      </c>
      <c r="I306" s="36">
        <v>154.5333333333333</v>
      </c>
      <c r="J306" s="36">
        <v>157.08666666666667</v>
      </c>
      <c r="K306" s="31">
        <v>151.97999999999999</v>
      </c>
      <c r="L306" s="31">
        <v>146.38999999999999</v>
      </c>
      <c r="M306" s="31">
        <v>30.705780000000001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1001.4</v>
      </c>
      <c r="D307" s="36">
        <v>1008.1333333333332</v>
      </c>
      <c r="E307" s="36">
        <v>992.46666666666647</v>
      </c>
      <c r="F307" s="36">
        <v>983.5333333333333</v>
      </c>
      <c r="G307" s="36">
        <v>967.86666666666656</v>
      </c>
      <c r="H307" s="36">
        <v>1017.0666666666664</v>
      </c>
      <c r="I307" s="36">
        <v>1032.7333333333331</v>
      </c>
      <c r="J307" s="36">
        <v>1041.6666666666663</v>
      </c>
      <c r="K307" s="31">
        <v>1023.8</v>
      </c>
      <c r="L307" s="31">
        <v>999.2</v>
      </c>
      <c r="M307" s="31">
        <v>18.501380000000001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8175.05</v>
      </c>
      <c r="D308" s="36">
        <v>8236.6833333333325</v>
      </c>
      <c r="E308" s="36">
        <v>8098.366666666665</v>
      </c>
      <c r="F308" s="36">
        <v>8021.6833333333325</v>
      </c>
      <c r="G308" s="36">
        <v>7883.366666666665</v>
      </c>
      <c r="H308" s="36">
        <v>8313.366666666665</v>
      </c>
      <c r="I308" s="36">
        <v>8451.6833333333343</v>
      </c>
      <c r="J308" s="36">
        <v>8528.366666666665</v>
      </c>
      <c r="K308" s="31">
        <v>8375</v>
      </c>
      <c r="L308" s="31">
        <v>8160</v>
      </c>
      <c r="M308" s="31">
        <v>0.89692000000000005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728.15</v>
      </c>
      <c r="D309" s="36">
        <v>731.56666666666661</v>
      </c>
      <c r="E309" s="36">
        <v>722.58333333333326</v>
      </c>
      <c r="F309" s="36">
        <v>717.01666666666665</v>
      </c>
      <c r="G309" s="36">
        <v>708.0333333333333</v>
      </c>
      <c r="H309" s="36">
        <v>737.13333333333321</v>
      </c>
      <c r="I309" s="36">
        <v>746.11666666666656</v>
      </c>
      <c r="J309" s="36">
        <v>751.68333333333317</v>
      </c>
      <c r="K309" s="31">
        <v>740.55</v>
      </c>
      <c r="L309" s="31">
        <v>726</v>
      </c>
      <c r="M309" s="31">
        <v>5.1221399999999999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1583.65</v>
      </c>
      <c r="D310" s="36">
        <v>1572.8500000000001</v>
      </c>
      <c r="E310" s="36">
        <v>1555.8000000000002</v>
      </c>
      <c r="F310" s="36">
        <v>1527.95</v>
      </c>
      <c r="G310" s="36">
        <v>1510.9</v>
      </c>
      <c r="H310" s="36">
        <v>1600.7000000000003</v>
      </c>
      <c r="I310" s="36">
        <v>1617.75</v>
      </c>
      <c r="J310" s="36">
        <v>1645.6000000000004</v>
      </c>
      <c r="K310" s="31">
        <v>1589.9</v>
      </c>
      <c r="L310" s="31">
        <v>1545</v>
      </c>
      <c r="M310" s="31">
        <v>11.79302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81.63</v>
      </c>
      <c r="D311" s="36">
        <v>81.996666666666655</v>
      </c>
      <c r="E311" s="36">
        <v>80.973333333333315</v>
      </c>
      <c r="F311" s="36">
        <v>80.316666666666663</v>
      </c>
      <c r="G311" s="36">
        <v>79.293333333333322</v>
      </c>
      <c r="H311" s="36">
        <v>82.653333333333308</v>
      </c>
      <c r="I311" s="36">
        <v>83.676666666666648</v>
      </c>
      <c r="J311" s="36">
        <v>84.3333333333333</v>
      </c>
      <c r="K311" s="31">
        <v>83.02</v>
      </c>
      <c r="L311" s="31">
        <v>81.34</v>
      </c>
      <c r="M311" s="31">
        <v>29.124169999999999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125927.45</v>
      </c>
      <c r="D312" s="36">
        <v>126402.65000000001</v>
      </c>
      <c r="E312" s="36">
        <v>125325.30000000002</v>
      </c>
      <c r="F312" s="36">
        <v>124723.15000000001</v>
      </c>
      <c r="G312" s="36">
        <v>123645.80000000002</v>
      </c>
      <c r="H312" s="36">
        <v>127004.80000000002</v>
      </c>
      <c r="I312" s="36">
        <v>128082.15000000002</v>
      </c>
      <c r="J312" s="36">
        <v>128684.30000000002</v>
      </c>
      <c r="K312" s="31">
        <v>127480</v>
      </c>
      <c r="L312" s="31">
        <v>125800.5</v>
      </c>
      <c r="M312" s="31">
        <v>5.7750000000000003E-2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1841.7</v>
      </c>
      <c r="D313" s="36">
        <v>1850.5999999999997</v>
      </c>
      <c r="E313" s="36">
        <v>1822.1999999999994</v>
      </c>
      <c r="F313" s="36">
        <v>1802.6999999999996</v>
      </c>
      <c r="G313" s="36">
        <v>1774.2999999999993</v>
      </c>
      <c r="H313" s="36">
        <v>1870.0999999999995</v>
      </c>
      <c r="I313" s="36">
        <v>1898.4999999999995</v>
      </c>
      <c r="J313" s="36">
        <v>1917.9999999999995</v>
      </c>
      <c r="K313" s="31">
        <v>1879</v>
      </c>
      <c r="L313" s="31">
        <v>1831.1</v>
      </c>
      <c r="M313" s="31">
        <v>2.0054099999999999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1434.85</v>
      </c>
      <c r="D314" s="36">
        <v>1453.3</v>
      </c>
      <c r="E314" s="36">
        <v>1411.85</v>
      </c>
      <c r="F314" s="36">
        <v>1388.85</v>
      </c>
      <c r="G314" s="36">
        <v>1347.3999999999999</v>
      </c>
      <c r="H314" s="36">
        <v>1476.3</v>
      </c>
      <c r="I314" s="36">
        <v>1517.7500000000002</v>
      </c>
      <c r="J314" s="36">
        <v>1540.75</v>
      </c>
      <c r="K314" s="31">
        <v>1494.75</v>
      </c>
      <c r="L314" s="31">
        <v>1430.3</v>
      </c>
      <c r="M314" s="31">
        <v>9.9454799999999999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1499.85</v>
      </c>
      <c r="D315" s="36">
        <v>1497.8666666666666</v>
      </c>
      <c r="E315" s="36">
        <v>1489.1833333333332</v>
      </c>
      <c r="F315" s="36">
        <v>1478.5166666666667</v>
      </c>
      <c r="G315" s="36">
        <v>1469.8333333333333</v>
      </c>
      <c r="H315" s="36">
        <v>1508.5333333333331</v>
      </c>
      <c r="I315" s="36">
        <v>1517.2166666666665</v>
      </c>
      <c r="J315" s="36">
        <v>1527.883333333333</v>
      </c>
      <c r="K315" s="31">
        <v>1506.55</v>
      </c>
      <c r="L315" s="31">
        <v>1487.2</v>
      </c>
      <c r="M315" s="31">
        <v>2.6250399999999998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656.6</v>
      </c>
      <c r="D316" s="36">
        <v>659.31666666666672</v>
      </c>
      <c r="E316" s="36">
        <v>650.28333333333342</v>
      </c>
      <c r="F316" s="36">
        <v>643.9666666666667</v>
      </c>
      <c r="G316" s="36">
        <v>634.93333333333339</v>
      </c>
      <c r="H316" s="36">
        <v>665.63333333333344</v>
      </c>
      <c r="I316" s="36">
        <v>674.66666666666674</v>
      </c>
      <c r="J316" s="36">
        <v>680.98333333333346</v>
      </c>
      <c r="K316" s="31">
        <v>668.35</v>
      </c>
      <c r="L316" s="31">
        <v>653</v>
      </c>
      <c r="M316" s="31">
        <v>2.8276500000000002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308.10000000000002</v>
      </c>
      <c r="D317" s="36">
        <v>305.55</v>
      </c>
      <c r="E317" s="36">
        <v>301.20000000000005</v>
      </c>
      <c r="F317" s="36">
        <v>294.3</v>
      </c>
      <c r="G317" s="36">
        <v>289.95000000000005</v>
      </c>
      <c r="H317" s="36">
        <v>312.45000000000005</v>
      </c>
      <c r="I317" s="36">
        <v>316.80000000000007</v>
      </c>
      <c r="J317" s="36">
        <v>323.70000000000005</v>
      </c>
      <c r="K317" s="31">
        <v>309.89999999999998</v>
      </c>
      <c r="L317" s="31">
        <v>298.64999999999998</v>
      </c>
      <c r="M317" s="31">
        <v>49.067909999999998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2851.5</v>
      </c>
      <c r="D318" s="36">
        <v>2869.6833333333329</v>
      </c>
      <c r="E318" s="36">
        <v>2826.4166666666661</v>
      </c>
      <c r="F318" s="36">
        <v>2801.333333333333</v>
      </c>
      <c r="G318" s="36">
        <v>2758.0666666666662</v>
      </c>
      <c r="H318" s="36">
        <v>2894.766666666666</v>
      </c>
      <c r="I318" s="36">
        <v>2938.0333333333333</v>
      </c>
      <c r="J318" s="36">
        <v>2963.1166666666659</v>
      </c>
      <c r="K318" s="31">
        <v>2912.95</v>
      </c>
      <c r="L318" s="31">
        <v>2844.6</v>
      </c>
      <c r="M318" s="31">
        <v>32.823180000000001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471.55</v>
      </c>
      <c r="D319" s="36">
        <v>473.61666666666662</v>
      </c>
      <c r="E319" s="36">
        <v>462.83333333333326</v>
      </c>
      <c r="F319" s="36">
        <v>454.11666666666662</v>
      </c>
      <c r="G319" s="36">
        <v>443.33333333333326</v>
      </c>
      <c r="H319" s="36">
        <v>482.33333333333326</v>
      </c>
      <c r="I319" s="36">
        <v>493.11666666666667</v>
      </c>
      <c r="J319" s="36">
        <v>501.83333333333326</v>
      </c>
      <c r="K319" s="31">
        <v>484.4</v>
      </c>
      <c r="L319" s="31">
        <v>464.9</v>
      </c>
      <c r="M319" s="31">
        <v>1.5184800000000001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619.04999999999995</v>
      </c>
      <c r="D320" s="36">
        <v>623.98333333333323</v>
      </c>
      <c r="E320" s="36">
        <v>611.56666666666649</v>
      </c>
      <c r="F320" s="36">
        <v>604.08333333333326</v>
      </c>
      <c r="G320" s="36">
        <v>591.66666666666652</v>
      </c>
      <c r="H320" s="36">
        <v>631.46666666666647</v>
      </c>
      <c r="I320" s="36">
        <v>643.88333333333321</v>
      </c>
      <c r="J320" s="36">
        <v>651.36666666666645</v>
      </c>
      <c r="K320" s="31">
        <v>636.4</v>
      </c>
      <c r="L320" s="31">
        <v>616.5</v>
      </c>
      <c r="M320" s="31">
        <v>1.5460700000000001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196.27</v>
      </c>
      <c r="D321" s="36">
        <v>196.71333333333337</v>
      </c>
      <c r="E321" s="36">
        <v>193.62666666666672</v>
      </c>
      <c r="F321" s="36">
        <v>190.98333333333335</v>
      </c>
      <c r="G321" s="36">
        <v>187.8966666666667</v>
      </c>
      <c r="H321" s="36">
        <v>199.35666666666674</v>
      </c>
      <c r="I321" s="36">
        <v>202.44333333333338</v>
      </c>
      <c r="J321" s="36">
        <v>205.08666666666676</v>
      </c>
      <c r="K321" s="31">
        <v>199.8</v>
      </c>
      <c r="L321" s="31">
        <v>194.07</v>
      </c>
      <c r="M321" s="31">
        <v>101.80463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218.57</v>
      </c>
      <c r="D322" s="36">
        <v>217.32000000000002</v>
      </c>
      <c r="E322" s="36">
        <v>214.84000000000003</v>
      </c>
      <c r="F322" s="36">
        <v>211.11</v>
      </c>
      <c r="G322" s="36">
        <v>208.63000000000002</v>
      </c>
      <c r="H322" s="36">
        <v>221.05000000000004</v>
      </c>
      <c r="I322" s="36">
        <v>223.53</v>
      </c>
      <c r="J322" s="36">
        <v>227.26000000000005</v>
      </c>
      <c r="K322" s="31">
        <v>219.8</v>
      </c>
      <c r="L322" s="31">
        <v>213.59</v>
      </c>
      <c r="M322" s="31">
        <v>34.425429999999999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2139.5</v>
      </c>
      <c r="D323" s="36">
        <v>2137.9</v>
      </c>
      <c r="E323" s="36">
        <v>2122.8000000000002</v>
      </c>
      <c r="F323" s="36">
        <v>2106.1</v>
      </c>
      <c r="G323" s="36">
        <v>2091</v>
      </c>
      <c r="H323" s="36">
        <v>2154.6000000000004</v>
      </c>
      <c r="I323" s="36">
        <v>2169.6999999999998</v>
      </c>
      <c r="J323" s="36">
        <v>2186.4000000000005</v>
      </c>
      <c r="K323" s="31">
        <v>2153</v>
      </c>
      <c r="L323" s="31">
        <v>2121.1999999999998</v>
      </c>
      <c r="M323" s="31">
        <v>3.5592899999999998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613.15</v>
      </c>
      <c r="D324" s="36">
        <v>614.05000000000007</v>
      </c>
      <c r="E324" s="36">
        <v>608.20000000000016</v>
      </c>
      <c r="F324" s="36">
        <v>603.25000000000011</v>
      </c>
      <c r="G324" s="36">
        <v>597.4000000000002</v>
      </c>
      <c r="H324" s="36">
        <v>619.00000000000011</v>
      </c>
      <c r="I324" s="36">
        <v>624.85</v>
      </c>
      <c r="J324" s="36">
        <v>629.80000000000007</v>
      </c>
      <c r="K324" s="31">
        <v>619.9</v>
      </c>
      <c r="L324" s="31">
        <v>609.1</v>
      </c>
      <c r="M324" s="31">
        <v>27.121670000000002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12198.25</v>
      </c>
      <c r="D325" s="36">
        <v>12196.6</v>
      </c>
      <c r="E325" s="36">
        <v>12069.35</v>
      </c>
      <c r="F325" s="36">
        <v>11940.45</v>
      </c>
      <c r="G325" s="36">
        <v>11813.2</v>
      </c>
      <c r="H325" s="36">
        <v>12325.5</v>
      </c>
      <c r="I325" s="36">
        <v>12452.75</v>
      </c>
      <c r="J325" s="36">
        <v>12581.65</v>
      </c>
      <c r="K325" s="31">
        <v>12323.85</v>
      </c>
      <c r="L325" s="31">
        <v>12067.7</v>
      </c>
      <c r="M325" s="31">
        <v>4.4793099999999999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2684.35</v>
      </c>
      <c r="D326" s="36">
        <v>2693.5</v>
      </c>
      <c r="E326" s="36">
        <v>2666</v>
      </c>
      <c r="F326" s="36">
        <v>2647.65</v>
      </c>
      <c r="G326" s="36">
        <v>2620.15</v>
      </c>
      <c r="H326" s="36">
        <v>2711.85</v>
      </c>
      <c r="I326" s="36">
        <v>2739.35</v>
      </c>
      <c r="J326" s="36">
        <v>2757.7</v>
      </c>
      <c r="K326" s="31">
        <v>2721</v>
      </c>
      <c r="L326" s="31">
        <v>2675.15</v>
      </c>
      <c r="M326" s="31">
        <v>0.31062000000000001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971.7</v>
      </c>
      <c r="D327" s="36">
        <v>975.51666666666677</v>
      </c>
      <c r="E327" s="36">
        <v>965.03333333333353</v>
      </c>
      <c r="F327" s="36">
        <v>958.36666666666679</v>
      </c>
      <c r="G327" s="36">
        <v>947.88333333333355</v>
      </c>
      <c r="H327" s="36">
        <v>982.18333333333351</v>
      </c>
      <c r="I327" s="36">
        <v>992.66666666666686</v>
      </c>
      <c r="J327" s="36">
        <v>999.33333333333348</v>
      </c>
      <c r="K327" s="31">
        <v>986</v>
      </c>
      <c r="L327" s="31">
        <v>968.85</v>
      </c>
      <c r="M327" s="31">
        <v>8.1055100000000007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879.45</v>
      </c>
      <c r="D328" s="36">
        <v>872.88333333333333</v>
      </c>
      <c r="E328" s="36">
        <v>857.91666666666663</v>
      </c>
      <c r="F328" s="36">
        <v>836.38333333333333</v>
      </c>
      <c r="G328" s="36">
        <v>821.41666666666663</v>
      </c>
      <c r="H328" s="36">
        <v>894.41666666666663</v>
      </c>
      <c r="I328" s="36">
        <v>909.38333333333333</v>
      </c>
      <c r="J328" s="36">
        <v>930.91666666666663</v>
      </c>
      <c r="K328" s="31">
        <v>887.85</v>
      </c>
      <c r="L328" s="31">
        <v>851.35</v>
      </c>
      <c r="M328" s="31">
        <v>18.931470000000001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4081</v>
      </c>
      <c r="D329" s="36">
        <v>4137.4000000000005</v>
      </c>
      <c r="E329" s="36">
        <v>4003.6000000000013</v>
      </c>
      <c r="F329" s="36">
        <v>3926.2000000000007</v>
      </c>
      <c r="G329" s="36">
        <v>3792.4000000000015</v>
      </c>
      <c r="H329" s="36">
        <v>4214.8000000000011</v>
      </c>
      <c r="I329" s="36">
        <v>4348.6000000000004</v>
      </c>
      <c r="J329" s="36">
        <v>4426.0000000000009</v>
      </c>
      <c r="K329" s="31">
        <v>4271.2</v>
      </c>
      <c r="L329" s="31">
        <v>4060</v>
      </c>
      <c r="M329" s="31">
        <v>67.371939999999995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685.75</v>
      </c>
      <c r="D330" s="36">
        <v>686.5333333333333</v>
      </c>
      <c r="E330" s="36">
        <v>682.81666666666661</v>
      </c>
      <c r="F330" s="36">
        <v>679.88333333333333</v>
      </c>
      <c r="G330" s="36">
        <v>676.16666666666663</v>
      </c>
      <c r="H330" s="36">
        <v>689.46666666666658</v>
      </c>
      <c r="I330" s="36">
        <v>693.18333333333328</v>
      </c>
      <c r="J330" s="36">
        <v>696.11666666666656</v>
      </c>
      <c r="K330" s="31">
        <v>690.25</v>
      </c>
      <c r="L330" s="31">
        <v>683.6</v>
      </c>
      <c r="M330" s="31">
        <v>1.9986699999999999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1227.3</v>
      </c>
      <c r="D331" s="36">
        <v>1234.4833333333333</v>
      </c>
      <c r="E331" s="36">
        <v>1212.8166666666666</v>
      </c>
      <c r="F331" s="36">
        <v>1198.3333333333333</v>
      </c>
      <c r="G331" s="36">
        <v>1176.6666666666665</v>
      </c>
      <c r="H331" s="36">
        <v>1248.9666666666667</v>
      </c>
      <c r="I331" s="36">
        <v>1270.6333333333332</v>
      </c>
      <c r="J331" s="36">
        <v>1285.1166666666668</v>
      </c>
      <c r="K331" s="31">
        <v>1256.1500000000001</v>
      </c>
      <c r="L331" s="31">
        <v>1220</v>
      </c>
      <c r="M331" s="31">
        <v>0.35766999999999999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1943.35</v>
      </c>
      <c r="D332" s="36">
        <v>1939.6166666666668</v>
      </c>
      <c r="E332" s="36">
        <v>1929.8333333333335</v>
      </c>
      <c r="F332" s="36">
        <v>1916.3166666666666</v>
      </c>
      <c r="G332" s="36">
        <v>1906.5333333333333</v>
      </c>
      <c r="H332" s="36">
        <v>1953.1333333333337</v>
      </c>
      <c r="I332" s="36">
        <v>1962.916666666667</v>
      </c>
      <c r="J332" s="36">
        <v>1976.4333333333338</v>
      </c>
      <c r="K332" s="31">
        <v>1949.4</v>
      </c>
      <c r="L332" s="31">
        <v>1926.1</v>
      </c>
      <c r="M332" s="31">
        <v>0.48554000000000003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478.05</v>
      </c>
      <c r="D333" s="36">
        <v>480.45</v>
      </c>
      <c r="E333" s="36">
        <v>473.95</v>
      </c>
      <c r="F333" s="36">
        <v>469.85</v>
      </c>
      <c r="G333" s="36">
        <v>463.35</v>
      </c>
      <c r="H333" s="36">
        <v>484.54999999999995</v>
      </c>
      <c r="I333" s="36">
        <v>491.04999999999995</v>
      </c>
      <c r="J333" s="36">
        <v>495.14999999999992</v>
      </c>
      <c r="K333" s="31">
        <v>486.95</v>
      </c>
      <c r="L333" s="31">
        <v>476.35</v>
      </c>
      <c r="M333" s="31">
        <v>2.5265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75.44</v>
      </c>
      <c r="D334" s="36">
        <v>76.046666666666667</v>
      </c>
      <c r="E334" s="36">
        <v>74.593333333333334</v>
      </c>
      <c r="F334" s="36">
        <v>73.74666666666667</v>
      </c>
      <c r="G334" s="36">
        <v>72.293333333333337</v>
      </c>
      <c r="H334" s="36">
        <v>76.893333333333331</v>
      </c>
      <c r="I334" s="36">
        <v>78.346666666666678</v>
      </c>
      <c r="J334" s="36">
        <v>79.193333333333328</v>
      </c>
      <c r="K334" s="31">
        <v>77.5</v>
      </c>
      <c r="L334" s="31">
        <v>75.2</v>
      </c>
      <c r="M334" s="31">
        <v>110.52126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620.35</v>
      </c>
      <c r="D335" s="36">
        <v>625.13333333333333</v>
      </c>
      <c r="E335" s="36">
        <v>611.26666666666665</v>
      </c>
      <c r="F335" s="36">
        <v>602.18333333333328</v>
      </c>
      <c r="G335" s="36">
        <v>588.31666666666661</v>
      </c>
      <c r="H335" s="36">
        <v>634.2166666666667</v>
      </c>
      <c r="I335" s="36">
        <v>648.08333333333326</v>
      </c>
      <c r="J335" s="36">
        <v>657.16666666666674</v>
      </c>
      <c r="K335" s="31">
        <v>639</v>
      </c>
      <c r="L335" s="31">
        <v>616.04999999999995</v>
      </c>
      <c r="M335" s="31">
        <v>7.01593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2419.4499999999998</v>
      </c>
      <c r="D336" s="36">
        <v>2423.2999999999997</v>
      </c>
      <c r="E336" s="36">
        <v>2407.3499999999995</v>
      </c>
      <c r="F336" s="36">
        <v>2395.2499999999995</v>
      </c>
      <c r="G336" s="36">
        <v>2379.2999999999993</v>
      </c>
      <c r="H336" s="36">
        <v>2435.3999999999996</v>
      </c>
      <c r="I336" s="36">
        <v>2451.3499999999995</v>
      </c>
      <c r="J336" s="36">
        <v>2463.4499999999998</v>
      </c>
      <c r="K336" s="31">
        <v>2439.25</v>
      </c>
      <c r="L336" s="31">
        <v>2411.1999999999998</v>
      </c>
      <c r="M336" s="31">
        <v>6.0768500000000003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3805.05</v>
      </c>
      <c r="D337" s="36">
        <v>3852.6333333333332</v>
      </c>
      <c r="E337" s="36">
        <v>3749.4166666666665</v>
      </c>
      <c r="F337" s="36">
        <v>3693.7833333333333</v>
      </c>
      <c r="G337" s="36">
        <v>3590.5666666666666</v>
      </c>
      <c r="H337" s="36">
        <v>3908.2666666666664</v>
      </c>
      <c r="I337" s="36">
        <v>4011.4833333333336</v>
      </c>
      <c r="J337" s="36">
        <v>4067.1166666666663</v>
      </c>
      <c r="K337" s="31">
        <v>3955.85</v>
      </c>
      <c r="L337" s="31">
        <v>3797</v>
      </c>
      <c r="M337" s="31">
        <v>3.9185400000000001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1775.4</v>
      </c>
      <c r="D338" s="36">
        <v>1782.8</v>
      </c>
      <c r="E338" s="36">
        <v>1757.6</v>
      </c>
      <c r="F338" s="36">
        <v>1739.8</v>
      </c>
      <c r="G338" s="36">
        <v>1714.6</v>
      </c>
      <c r="H338" s="36">
        <v>1800.6</v>
      </c>
      <c r="I338" s="36">
        <v>1825.8000000000002</v>
      </c>
      <c r="J338" s="36">
        <v>1843.6</v>
      </c>
      <c r="K338" s="31">
        <v>1808</v>
      </c>
      <c r="L338" s="31">
        <v>1765</v>
      </c>
      <c r="M338" s="31">
        <v>5.4536899999999999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1178.0999999999999</v>
      </c>
      <c r="D339" s="36">
        <v>1185.4833333333333</v>
      </c>
      <c r="E339" s="36">
        <v>1166.0666666666666</v>
      </c>
      <c r="F339" s="36">
        <v>1154.0333333333333</v>
      </c>
      <c r="G339" s="36">
        <v>1134.6166666666666</v>
      </c>
      <c r="H339" s="36">
        <v>1197.5166666666667</v>
      </c>
      <c r="I339" s="36">
        <v>1216.9333333333332</v>
      </c>
      <c r="J339" s="36">
        <v>1228.9666666666667</v>
      </c>
      <c r="K339" s="31">
        <v>1204.9000000000001</v>
      </c>
      <c r="L339" s="31">
        <v>1173.45</v>
      </c>
      <c r="M339" s="31">
        <v>4.4704300000000003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158.11000000000001</v>
      </c>
      <c r="D340" s="36">
        <v>159.37</v>
      </c>
      <c r="E340" s="36">
        <v>156.24</v>
      </c>
      <c r="F340" s="36">
        <v>154.37</v>
      </c>
      <c r="G340" s="36">
        <v>151.24</v>
      </c>
      <c r="H340" s="36">
        <v>161.24</v>
      </c>
      <c r="I340" s="36">
        <v>164.37</v>
      </c>
      <c r="J340" s="36">
        <v>166.24</v>
      </c>
      <c r="K340" s="31">
        <v>162.5</v>
      </c>
      <c r="L340" s="31">
        <v>157.5</v>
      </c>
      <c r="M340" s="31">
        <v>149.90053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329.1</v>
      </c>
      <c r="D341" s="36">
        <v>327.25</v>
      </c>
      <c r="E341" s="36">
        <v>324.10000000000002</v>
      </c>
      <c r="F341" s="36">
        <v>319.10000000000002</v>
      </c>
      <c r="G341" s="36">
        <v>315.95000000000005</v>
      </c>
      <c r="H341" s="36">
        <v>332.25</v>
      </c>
      <c r="I341" s="36">
        <v>335.4</v>
      </c>
      <c r="J341" s="36">
        <v>340.4</v>
      </c>
      <c r="K341" s="31">
        <v>330.4</v>
      </c>
      <c r="L341" s="31">
        <v>322.25</v>
      </c>
      <c r="M341" s="31">
        <v>38.35615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99.7</v>
      </c>
      <c r="D342" s="36">
        <v>99.780000000000015</v>
      </c>
      <c r="E342" s="36">
        <v>99.020000000000024</v>
      </c>
      <c r="F342" s="36">
        <v>98.34</v>
      </c>
      <c r="G342" s="36">
        <v>97.580000000000013</v>
      </c>
      <c r="H342" s="36">
        <v>100.46000000000004</v>
      </c>
      <c r="I342" s="36">
        <v>101.22000000000003</v>
      </c>
      <c r="J342" s="36">
        <v>101.90000000000005</v>
      </c>
      <c r="K342" s="31">
        <v>100.54</v>
      </c>
      <c r="L342" s="31">
        <v>99.1</v>
      </c>
      <c r="M342" s="31">
        <v>318.50736999999998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241.8</v>
      </c>
      <c r="D343" s="36">
        <v>240.77333333333334</v>
      </c>
      <c r="E343" s="36">
        <v>234.24666666666667</v>
      </c>
      <c r="F343" s="36">
        <v>226.69333333333333</v>
      </c>
      <c r="G343" s="36">
        <v>220.16666666666666</v>
      </c>
      <c r="H343" s="36">
        <v>248.32666666666668</v>
      </c>
      <c r="I343" s="36">
        <v>254.85333333333338</v>
      </c>
      <c r="J343" s="36">
        <v>262.40666666666669</v>
      </c>
      <c r="K343" s="31">
        <v>247.3</v>
      </c>
      <c r="L343" s="31">
        <v>233.22</v>
      </c>
      <c r="M343" s="31">
        <v>106.74397999999999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249.25</v>
      </c>
      <c r="D344" s="36">
        <v>251.16666666666666</v>
      </c>
      <c r="E344" s="36">
        <v>246.33333333333331</v>
      </c>
      <c r="F344" s="36">
        <v>243.41666666666666</v>
      </c>
      <c r="G344" s="36">
        <v>238.58333333333331</v>
      </c>
      <c r="H344" s="36">
        <v>254.08333333333331</v>
      </c>
      <c r="I344" s="36">
        <v>258.91666666666663</v>
      </c>
      <c r="J344" s="36">
        <v>261.83333333333331</v>
      </c>
      <c r="K344" s="31">
        <v>256</v>
      </c>
      <c r="L344" s="31">
        <v>248.25</v>
      </c>
      <c r="M344" s="31">
        <v>194.95242999999999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57.17</v>
      </c>
      <c r="D345" s="36">
        <v>57.363333333333337</v>
      </c>
      <c r="E345" s="36">
        <v>56.846666666666671</v>
      </c>
      <c r="F345" s="36">
        <v>56.523333333333333</v>
      </c>
      <c r="G345" s="36">
        <v>56.006666666666668</v>
      </c>
      <c r="H345" s="36">
        <v>57.686666666666675</v>
      </c>
      <c r="I345" s="36">
        <v>58.20333333333334</v>
      </c>
      <c r="J345" s="36">
        <v>58.526666666666678</v>
      </c>
      <c r="K345" s="31">
        <v>57.88</v>
      </c>
      <c r="L345" s="31">
        <v>57.04</v>
      </c>
      <c r="M345" s="31">
        <v>39.771009999999997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365.05</v>
      </c>
      <c r="D346" s="36">
        <v>363.86666666666662</v>
      </c>
      <c r="E346" s="36">
        <v>360.83333333333326</v>
      </c>
      <c r="F346" s="36">
        <v>356.61666666666662</v>
      </c>
      <c r="G346" s="36">
        <v>353.58333333333326</v>
      </c>
      <c r="H346" s="36">
        <v>368.08333333333326</v>
      </c>
      <c r="I346" s="36">
        <v>371.11666666666667</v>
      </c>
      <c r="J346" s="36">
        <v>375.33333333333326</v>
      </c>
      <c r="K346" s="31">
        <v>366.9</v>
      </c>
      <c r="L346" s="31">
        <v>359.65</v>
      </c>
      <c r="M346" s="31">
        <v>159.18394000000001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1196</v>
      </c>
      <c r="D347" s="36">
        <v>1193.6666666666667</v>
      </c>
      <c r="E347" s="36">
        <v>1187.3333333333335</v>
      </c>
      <c r="F347" s="36">
        <v>1178.6666666666667</v>
      </c>
      <c r="G347" s="36">
        <v>1172.3333333333335</v>
      </c>
      <c r="H347" s="36">
        <v>1202.3333333333335</v>
      </c>
      <c r="I347" s="36">
        <v>1208.666666666667</v>
      </c>
      <c r="J347" s="36">
        <v>1217.3333333333335</v>
      </c>
      <c r="K347" s="31">
        <v>1200</v>
      </c>
      <c r="L347" s="31">
        <v>1185</v>
      </c>
      <c r="M347" s="31">
        <v>2.26485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186.9</v>
      </c>
      <c r="D348" s="36">
        <v>187.06666666666669</v>
      </c>
      <c r="E348" s="36">
        <v>185.39333333333337</v>
      </c>
      <c r="F348" s="36">
        <v>183.88666666666668</v>
      </c>
      <c r="G348" s="36">
        <v>182.21333333333337</v>
      </c>
      <c r="H348" s="36">
        <v>188.57333333333338</v>
      </c>
      <c r="I348" s="36">
        <v>190.24666666666673</v>
      </c>
      <c r="J348" s="36">
        <v>191.75333333333339</v>
      </c>
      <c r="K348" s="31">
        <v>188.74</v>
      </c>
      <c r="L348" s="31">
        <v>185.56</v>
      </c>
      <c r="M348" s="31">
        <v>110.07492999999999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3592.35</v>
      </c>
      <c r="D349" s="36">
        <v>3589.4500000000003</v>
      </c>
      <c r="E349" s="36">
        <v>3539.9000000000005</v>
      </c>
      <c r="F349" s="36">
        <v>3487.4500000000003</v>
      </c>
      <c r="G349" s="36">
        <v>3437.9000000000005</v>
      </c>
      <c r="H349" s="36">
        <v>3641.9000000000005</v>
      </c>
      <c r="I349" s="36">
        <v>3691.4500000000007</v>
      </c>
      <c r="J349" s="36">
        <v>3743.9000000000005</v>
      </c>
      <c r="K349" s="31">
        <v>3639</v>
      </c>
      <c r="L349" s="31">
        <v>3537</v>
      </c>
      <c r="M349" s="31">
        <v>2.7682000000000002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2534.25</v>
      </c>
      <c r="D350" s="36">
        <v>2529.5666666666666</v>
      </c>
      <c r="E350" s="36">
        <v>2512.1333333333332</v>
      </c>
      <c r="F350" s="36">
        <v>2490.0166666666664</v>
      </c>
      <c r="G350" s="36">
        <v>2472.583333333333</v>
      </c>
      <c r="H350" s="36">
        <v>2551.6833333333334</v>
      </c>
      <c r="I350" s="36">
        <v>2569.1166666666668</v>
      </c>
      <c r="J350" s="36">
        <v>2591.2333333333336</v>
      </c>
      <c r="K350" s="31">
        <v>2547</v>
      </c>
      <c r="L350" s="31">
        <v>2507.4499999999998</v>
      </c>
      <c r="M350" s="31">
        <v>4.7935600000000003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81.09</v>
      </c>
      <c r="D351" s="36">
        <v>81.183333333333337</v>
      </c>
      <c r="E351" s="36">
        <v>80.216666666666669</v>
      </c>
      <c r="F351" s="36">
        <v>79.343333333333334</v>
      </c>
      <c r="G351" s="36">
        <v>78.376666666666665</v>
      </c>
      <c r="H351" s="36">
        <v>82.056666666666672</v>
      </c>
      <c r="I351" s="36">
        <v>83.023333333333341</v>
      </c>
      <c r="J351" s="36">
        <v>83.896666666666675</v>
      </c>
      <c r="K351" s="31">
        <v>82.15</v>
      </c>
      <c r="L351" s="31">
        <v>80.31</v>
      </c>
      <c r="M351" s="31">
        <v>8.4591799999999999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660.45</v>
      </c>
      <c r="D352" s="36">
        <v>663.7833333333333</v>
      </c>
      <c r="E352" s="36">
        <v>651.66666666666663</v>
      </c>
      <c r="F352" s="36">
        <v>642.88333333333333</v>
      </c>
      <c r="G352" s="36">
        <v>630.76666666666665</v>
      </c>
      <c r="H352" s="36">
        <v>672.56666666666661</v>
      </c>
      <c r="I352" s="36">
        <v>684.68333333333339</v>
      </c>
      <c r="J352" s="36">
        <v>693.46666666666658</v>
      </c>
      <c r="K352" s="31">
        <v>675.9</v>
      </c>
      <c r="L352" s="31">
        <v>655</v>
      </c>
      <c r="M352" s="31">
        <v>4.9536800000000003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4914.7</v>
      </c>
      <c r="D353" s="36">
        <v>4908.666666666667</v>
      </c>
      <c r="E353" s="36">
        <v>4796.0333333333338</v>
      </c>
      <c r="F353" s="36">
        <v>4677.3666666666668</v>
      </c>
      <c r="G353" s="36">
        <v>4564.7333333333336</v>
      </c>
      <c r="H353" s="36">
        <v>5027.3333333333339</v>
      </c>
      <c r="I353" s="36">
        <v>5139.9666666666672</v>
      </c>
      <c r="J353" s="36">
        <v>5258.6333333333341</v>
      </c>
      <c r="K353" s="31">
        <v>5021.3</v>
      </c>
      <c r="L353" s="31">
        <v>4790</v>
      </c>
      <c r="M353" s="31">
        <v>0.54481000000000002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356.85</v>
      </c>
      <c r="D354" s="36">
        <v>358.2</v>
      </c>
      <c r="E354" s="36">
        <v>345.95</v>
      </c>
      <c r="F354" s="36">
        <v>335.05</v>
      </c>
      <c r="G354" s="36">
        <v>322.8</v>
      </c>
      <c r="H354" s="36">
        <v>369.09999999999997</v>
      </c>
      <c r="I354" s="36">
        <v>381.34999999999997</v>
      </c>
      <c r="J354" s="36">
        <v>392.24999999999994</v>
      </c>
      <c r="K354" s="31">
        <v>370.45</v>
      </c>
      <c r="L354" s="31">
        <v>347.3</v>
      </c>
      <c r="M354" s="31">
        <v>9.9676100000000005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1796.5</v>
      </c>
      <c r="D355" s="36">
        <v>1806.9666666666665</v>
      </c>
      <c r="E355" s="36">
        <v>1780.7833333333328</v>
      </c>
      <c r="F355" s="36">
        <v>1765.0666666666664</v>
      </c>
      <c r="G355" s="36">
        <v>1738.8833333333328</v>
      </c>
      <c r="H355" s="36">
        <v>1822.6833333333329</v>
      </c>
      <c r="I355" s="36">
        <v>1848.8666666666668</v>
      </c>
      <c r="J355" s="36">
        <v>1864.583333333333</v>
      </c>
      <c r="K355" s="31">
        <v>1833.15</v>
      </c>
      <c r="L355" s="31">
        <v>1791.25</v>
      </c>
      <c r="M355" s="31">
        <v>8.4075199999999999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267.75</v>
      </c>
      <c r="D356" s="36">
        <v>267</v>
      </c>
      <c r="E356" s="36">
        <v>264.85000000000002</v>
      </c>
      <c r="F356" s="36">
        <v>261.95000000000005</v>
      </c>
      <c r="G356" s="36">
        <v>259.80000000000007</v>
      </c>
      <c r="H356" s="36">
        <v>269.89999999999998</v>
      </c>
      <c r="I356" s="36">
        <v>272.04999999999995</v>
      </c>
      <c r="J356" s="36">
        <v>274.94999999999993</v>
      </c>
      <c r="K356" s="31">
        <v>269.14999999999998</v>
      </c>
      <c r="L356" s="31">
        <v>264.10000000000002</v>
      </c>
      <c r="M356" s="31">
        <v>106.5091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700.9</v>
      </c>
      <c r="D357" s="36">
        <v>700.70000000000016</v>
      </c>
      <c r="E357" s="36">
        <v>693.90000000000032</v>
      </c>
      <c r="F357" s="36">
        <v>686.9000000000002</v>
      </c>
      <c r="G357" s="36">
        <v>680.10000000000036</v>
      </c>
      <c r="H357" s="36">
        <v>707.70000000000027</v>
      </c>
      <c r="I357" s="36">
        <v>714.50000000000023</v>
      </c>
      <c r="J357" s="36">
        <v>721.50000000000023</v>
      </c>
      <c r="K357" s="31">
        <v>707.5</v>
      </c>
      <c r="L357" s="31">
        <v>693.7</v>
      </c>
      <c r="M357" s="31">
        <v>20.420200000000001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1811.2</v>
      </c>
      <c r="D358" s="36">
        <v>1824.7166666666665</v>
      </c>
      <c r="E358" s="36">
        <v>1791.4333333333329</v>
      </c>
      <c r="F358" s="36">
        <v>1771.6666666666665</v>
      </c>
      <c r="G358" s="36">
        <v>1738.383333333333</v>
      </c>
      <c r="H358" s="36">
        <v>1844.4833333333329</v>
      </c>
      <c r="I358" s="36">
        <v>1877.7666666666662</v>
      </c>
      <c r="J358" s="36">
        <v>1897.5333333333328</v>
      </c>
      <c r="K358" s="31">
        <v>1858</v>
      </c>
      <c r="L358" s="31">
        <v>1804.95</v>
      </c>
      <c r="M358" s="31">
        <v>12.639799999999999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409.35</v>
      </c>
      <c r="D359" s="36">
        <v>410.2</v>
      </c>
      <c r="E359" s="36">
        <v>405.7</v>
      </c>
      <c r="F359" s="36">
        <v>402.05</v>
      </c>
      <c r="G359" s="36">
        <v>397.55</v>
      </c>
      <c r="H359" s="36">
        <v>413.84999999999997</v>
      </c>
      <c r="I359" s="36">
        <v>418.34999999999997</v>
      </c>
      <c r="J359" s="36">
        <v>421.99999999999994</v>
      </c>
      <c r="K359" s="31">
        <v>414.7</v>
      </c>
      <c r="L359" s="31">
        <v>406.55</v>
      </c>
      <c r="M359" s="31">
        <v>15.0482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9492.1</v>
      </c>
      <c r="D360" s="36">
        <v>9574.3666666666668</v>
      </c>
      <c r="E360" s="36">
        <v>9378.3333333333339</v>
      </c>
      <c r="F360" s="36">
        <v>9264.5666666666675</v>
      </c>
      <c r="G360" s="36">
        <v>9068.5333333333347</v>
      </c>
      <c r="H360" s="36">
        <v>9688.1333333333332</v>
      </c>
      <c r="I360" s="36">
        <v>9884.1666666666661</v>
      </c>
      <c r="J360" s="36">
        <v>9997.9333333333325</v>
      </c>
      <c r="K360" s="31">
        <v>9770.4</v>
      </c>
      <c r="L360" s="31">
        <v>9460.6</v>
      </c>
      <c r="M360" s="31">
        <v>1.77017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1345.2</v>
      </c>
      <c r="D361" s="36">
        <v>1341.0666666666668</v>
      </c>
      <c r="E361" s="36">
        <v>1320.9833333333336</v>
      </c>
      <c r="F361" s="36">
        <v>1296.7666666666667</v>
      </c>
      <c r="G361" s="36">
        <v>1276.6833333333334</v>
      </c>
      <c r="H361" s="36">
        <v>1365.2833333333338</v>
      </c>
      <c r="I361" s="36">
        <v>1385.3666666666672</v>
      </c>
      <c r="J361" s="36">
        <v>1409.5833333333339</v>
      </c>
      <c r="K361" s="31">
        <v>1361.15</v>
      </c>
      <c r="L361" s="31">
        <v>1316.85</v>
      </c>
      <c r="M361" s="31">
        <v>17.997199999999999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264.37</v>
      </c>
      <c r="D362" s="36">
        <v>266.20666666666665</v>
      </c>
      <c r="E362" s="36">
        <v>261.1633333333333</v>
      </c>
      <c r="F362" s="36">
        <v>257.95666666666665</v>
      </c>
      <c r="G362" s="36">
        <v>252.9133333333333</v>
      </c>
      <c r="H362" s="36">
        <v>269.4133333333333</v>
      </c>
      <c r="I362" s="36">
        <v>274.45666666666671</v>
      </c>
      <c r="J362" s="36">
        <v>277.6633333333333</v>
      </c>
      <c r="K362" s="31">
        <v>271.25</v>
      </c>
      <c r="L362" s="31">
        <v>263</v>
      </c>
      <c r="M362" s="31">
        <v>14.74883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3775.95</v>
      </c>
      <c r="D363" s="36">
        <v>3775.5</v>
      </c>
      <c r="E363" s="36">
        <v>3756</v>
      </c>
      <c r="F363" s="36">
        <v>3736.05</v>
      </c>
      <c r="G363" s="36">
        <v>3716.55</v>
      </c>
      <c r="H363" s="36">
        <v>3795.45</v>
      </c>
      <c r="I363" s="36">
        <v>3814.95</v>
      </c>
      <c r="J363" s="36">
        <v>3834.8999999999996</v>
      </c>
      <c r="K363" s="31">
        <v>3795</v>
      </c>
      <c r="L363" s="31">
        <v>3755.55</v>
      </c>
      <c r="M363" s="31">
        <v>3.1021299999999998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791.85</v>
      </c>
      <c r="D364" s="36">
        <v>795.38333333333333</v>
      </c>
      <c r="E364" s="36">
        <v>786.4666666666667</v>
      </c>
      <c r="F364" s="36">
        <v>781.08333333333337</v>
      </c>
      <c r="G364" s="36">
        <v>772.16666666666674</v>
      </c>
      <c r="H364" s="36">
        <v>800.76666666666665</v>
      </c>
      <c r="I364" s="36">
        <v>809.68333333333339</v>
      </c>
      <c r="J364" s="36">
        <v>815.06666666666661</v>
      </c>
      <c r="K364" s="31">
        <v>804.3</v>
      </c>
      <c r="L364" s="31">
        <v>790</v>
      </c>
      <c r="M364" s="31">
        <v>31.473469999999999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487.85</v>
      </c>
      <c r="D365" s="36">
        <v>488.11666666666662</v>
      </c>
      <c r="E365" s="36">
        <v>481.98333333333323</v>
      </c>
      <c r="F365" s="36">
        <v>476.11666666666662</v>
      </c>
      <c r="G365" s="36">
        <v>469.98333333333323</v>
      </c>
      <c r="H365" s="36">
        <v>493.98333333333323</v>
      </c>
      <c r="I365" s="36">
        <v>500.11666666666656</v>
      </c>
      <c r="J365" s="36">
        <v>505.98333333333323</v>
      </c>
      <c r="K365" s="31">
        <v>494.25</v>
      </c>
      <c r="L365" s="31">
        <v>482.25</v>
      </c>
      <c r="M365" s="31">
        <v>8.4967600000000001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1451.7</v>
      </c>
      <c r="D366" s="36">
        <v>1449.5333333333335</v>
      </c>
      <c r="E366" s="36">
        <v>1434.5166666666671</v>
      </c>
      <c r="F366" s="36">
        <v>1417.3333333333335</v>
      </c>
      <c r="G366" s="36">
        <v>1402.3166666666671</v>
      </c>
      <c r="H366" s="36">
        <v>1466.7166666666672</v>
      </c>
      <c r="I366" s="36">
        <v>1481.7333333333336</v>
      </c>
      <c r="J366" s="36">
        <v>1498.9166666666672</v>
      </c>
      <c r="K366" s="31">
        <v>1464.55</v>
      </c>
      <c r="L366" s="31">
        <v>1432.35</v>
      </c>
      <c r="M366" s="31">
        <v>8.5146899999999999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39584.949999999997</v>
      </c>
      <c r="D367" s="36">
        <v>39946.183333333327</v>
      </c>
      <c r="E367" s="36">
        <v>39099.266666666656</v>
      </c>
      <c r="F367" s="36">
        <v>38613.583333333328</v>
      </c>
      <c r="G367" s="36">
        <v>37766.666666666657</v>
      </c>
      <c r="H367" s="36">
        <v>40431.866666666654</v>
      </c>
      <c r="I367" s="36">
        <v>41278.783333333326</v>
      </c>
      <c r="J367" s="36">
        <v>41764.466666666653</v>
      </c>
      <c r="K367" s="31">
        <v>40793.1</v>
      </c>
      <c r="L367" s="31">
        <v>39460.5</v>
      </c>
      <c r="M367" s="31">
        <v>0.21745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1556.6</v>
      </c>
      <c r="D368" s="36">
        <v>1546.1499999999999</v>
      </c>
      <c r="E368" s="36">
        <v>1517.2999999999997</v>
      </c>
      <c r="F368" s="36">
        <v>1477.9999999999998</v>
      </c>
      <c r="G368" s="36">
        <v>1449.1499999999996</v>
      </c>
      <c r="H368" s="36">
        <v>1585.4499999999998</v>
      </c>
      <c r="I368" s="36">
        <v>1614.2999999999997</v>
      </c>
      <c r="J368" s="36">
        <v>1653.6</v>
      </c>
      <c r="K368" s="31">
        <v>1575</v>
      </c>
      <c r="L368" s="31">
        <v>1506.85</v>
      </c>
      <c r="M368" s="31">
        <v>6.2233799999999997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3950.9</v>
      </c>
      <c r="D369" s="36">
        <v>3963.6</v>
      </c>
      <c r="E369" s="36">
        <v>3927.2999999999997</v>
      </c>
      <c r="F369" s="36">
        <v>3903.7</v>
      </c>
      <c r="G369" s="36">
        <v>3867.3999999999996</v>
      </c>
      <c r="H369" s="36">
        <v>3987.2</v>
      </c>
      <c r="I369" s="36">
        <v>4023.5</v>
      </c>
      <c r="J369" s="36">
        <v>4047.1</v>
      </c>
      <c r="K369" s="31">
        <v>3999.9</v>
      </c>
      <c r="L369" s="31">
        <v>3940</v>
      </c>
      <c r="M369" s="31">
        <v>2.6816399999999998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314.75</v>
      </c>
      <c r="D370" s="36">
        <v>316.36666666666667</v>
      </c>
      <c r="E370" s="36">
        <v>312.38333333333333</v>
      </c>
      <c r="F370" s="36">
        <v>310.01666666666665</v>
      </c>
      <c r="G370" s="36">
        <v>306.0333333333333</v>
      </c>
      <c r="H370" s="36">
        <v>318.73333333333335</v>
      </c>
      <c r="I370" s="36">
        <v>322.7166666666667</v>
      </c>
      <c r="J370" s="36">
        <v>325.08333333333337</v>
      </c>
      <c r="K370" s="31">
        <v>320.35000000000002</v>
      </c>
      <c r="L370" s="31">
        <v>314</v>
      </c>
      <c r="M370" s="31">
        <v>32.862870000000001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3653.2</v>
      </c>
      <c r="D371" s="36">
        <v>3673.3333333333335</v>
      </c>
      <c r="E371" s="36">
        <v>3609.8666666666668</v>
      </c>
      <c r="F371" s="36">
        <v>3566.5333333333333</v>
      </c>
      <c r="G371" s="36">
        <v>3503.0666666666666</v>
      </c>
      <c r="H371" s="36">
        <v>3716.666666666667</v>
      </c>
      <c r="I371" s="36">
        <v>3780.1333333333332</v>
      </c>
      <c r="J371" s="36">
        <v>3823.4666666666672</v>
      </c>
      <c r="K371" s="31">
        <v>3736.8</v>
      </c>
      <c r="L371" s="31">
        <v>3630</v>
      </c>
      <c r="M371" s="31">
        <v>2.0334400000000001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3173.95</v>
      </c>
      <c r="D372" s="36">
        <v>3171.6333333333332</v>
      </c>
      <c r="E372" s="36">
        <v>3143.2666666666664</v>
      </c>
      <c r="F372" s="36">
        <v>3112.583333333333</v>
      </c>
      <c r="G372" s="36">
        <v>3084.2166666666662</v>
      </c>
      <c r="H372" s="36">
        <v>3202.3166666666666</v>
      </c>
      <c r="I372" s="36">
        <v>3230.6833333333334</v>
      </c>
      <c r="J372" s="36">
        <v>3261.3666666666668</v>
      </c>
      <c r="K372" s="31">
        <v>3200</v>
      </c>
      <c r="L372" s="31">
        <v>3140.95</v>
      </c>
      <c r="M372" s="31">
        <v>5.2126900000000003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907.35</v>
      </c>
      <c r="D373" s="36">
        <v>903.26666666666677</v>
      </c>
      <c r="E373" s="36">
        <v>887.53333333333353</v>
      </c>
      <c r="F373" s="36">
        <v>867.71666666666681</v>
      </c>
      <c r="G373" s="36">
        <v>851.98333333333358</v>
      </c>
      <c r="H373" s="36">
        <v>923.08333333333348</v>
      </c>
      <c r="I373" s="36">
        <v>938.81666666666683</v>
      </c>
      <c r="J373" s="36">
        <v>958.63333333333344</v>
      </c>
      <c r="K373" s="31">
        <v>919</v>
      </c>
      <c r="L373" s="31">
        <v>883.45</v>
      </c>
      <c r="M373" s="31">
        <v>48.277940000000001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156.88999999999999</v>
      </c>
      <c r="D374" s="36">
        <v>158.13333333333333</v>
      </c>
      <c r="E374" s="36">
        <v>153.76666666666665</v>
      </c>
      <c r="F374" s="36">
        <v>150.64333333333332</v>
      </c>
      <c r="G374" s="36">
        <v>146.27666666666664</v>
      </c>
      <c r="H374" s="36">
        <v>161.25666666666666</v>
      </c>
      <c r="I374" s="36">
        <v>165.62333333333333</v>
      </c>
      <c r="J374" s="36">
        <v>168.74666666666667</v>
      </c>
      <c r="K374" s="31">
        <v>162.5</v>
      </c>
      <c r="L374" s="31">
        <v>155.01</v>
      </c>
      <c r="M374" s="31">
        <v>93.545850000000002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2005.3</v>
      </c>
      <c r="D375" s="36">
        <v>2005.4333333333332</v>
      </c>
      <c r="E375" s="36">
        <v>1981.0166666666664</v>
      </c>
      <c r="F375" s="36">
        <v>1956.7333333333333</v>
      </c>
      <c r="G375" s="36">
        <v>1932.3166666666666</v>
      </c>
      <c r="H375" s="36">
        <v>2029.7166666666662</v>
      </c>
      <c r="I375" s="36">
        <v>2054.1333333333328</v>
      </c>
      <c r="J375" s="36">
        <v>2078.4166666666661</v>
      </c>
      <c r="K375" s="31">
        <v>2029.85</v>
      </c>
      <c r="L375" s="31">
        <v>1981.15</v>
      </c>
      <c r="M375" s="31">
        <v>0.72304999999999997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7180.35</v>
      </c>
      <c r="D376" s="36">
        <v>7222.7833333333328</v>
      </c>
      <c r="E376" s="36">
        <v>7121.6166666666659</v>
      </c>
      <c r="F376" s="36">
        <v>7062.8833333333332</v>
      </c>
      <c r="G376" s="36">
        <v>6961.7166666666662</v>
      </c>
      <c r="H376" s="36">
        <v>7281.5166666666655</v>
      </c>
      <c r="I376" s="36">
        <v>7382.6833333333334</v>
      </c>
      <c r="J376" s="36">
        <v>7441.4166666666652</v>
      </c>
      <c r="K376" s="31">
        <v>7323.95</v>
      </c>
      <c r="L376" s="31">
        <v>7164.05</v>
      </c>
      <c r="M376" s="31">
        <v>2.9842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416.6</v>
      </c>
      <c r="D377" s="36">
        <v>419.43333333333334</v>
      </c>
      <c r="E377" s="36">
        <v>412.66666666666669</v>
      </c>
      <c r="F377" s="36">
        <v>408.73333333333335</v>
      </c>
      <c r="G377" s="36">
        <v>401.9666666666667</v>
      </c>
      <c r="H377" s="36">
        <v>423.36666666666667</v>
      </c>
      <c r="I377" s="36">
        <v>430.13333333333333</v>
      </c>
      <c r="J377" s="36">
        <v>434.06666666666666</v>
      </c>
      <c r="K377" s="31">
        <v>426.2</v>
      </c>
      <c r="L377" s="31">
        <v>415.5</v>
      </c>
      <c r="M377" s="31">
        <v>12.141120000000001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480.05</v>
      </c>
      <c r="D378" s="36">
        <v>481.85000000000008</v>
      </c>
      <c r="E378" s="36">
        <v>477.35000000000014</v>
      </c>
      <c r="F378" s="36">
        <v>474.65000000000003</v>
      </c>
      <c r="G378" s="36">
        <v>470.15000000000009</v>
      </c>
      <c r="H378" s="36">
        <v>484.55000000000018</v>
      </c>
      <c r="I378" s="36">
        <v>489.05000000000007</v>
      </c>
      <c r="J378" s="36">
        <v>491.75000000000023</v>
      </c>
      <c r="K378" s="31">
        <v>486.35</v>
      </c>
      <c r="L378" s="31">
        <v>479.15</v>
      </c>
      <c r="M378" s="31">
        <v>106.36903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326.7</v>
      </c>
      <c r="D379" s="36">
        <v>327.2833333333333</v>
      </c>
      <c r="E379" s="36">
        <v>324.36666666666662</v>
      </c>
      <c r="F379" s="36">
        <v>322.0333333333333</v>
      </c>
      <c r="G379" s="36">
        <v>319.11666666666662</v>
      </c>
      <c r="H379" s="36">
        <v>329.61666666666662</v>
      </c>
      <c r="I379" s="36">
        <v>332.53333333333336</v>
      </c>
      <c r="J379" s="36">
        <v>334.86666666666662</v>
      </c>
      <c r="K379" s="31">
        <v>330.2</v>
      </c>
      <c r="L379" s="31">
        <v>324.95</v>
      </c>
      <c r="M379" s="31">
        <v>129.46277000000001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690</v>
      </c>
      <c r="D380" s="36">
        <v>686.83333333333337</v>
      </c>
      <c r="E380" s="36">
        <v>678.66666666666674</v>
      </c>
      <c r="F380" s="36">
        <v>667.33333333333337</v>
      </c>
      <c r="G380" s="36">
        <v>659.16666666666674</v>
      </c>
      <c r="H380" s="36">
        <v>698.16666666666674</v>
      </c>
      <c r="I380" s="36">
        <v>706.33333333333348</v>
      </c>
      <c r="J380" s="36">
        <v>717.66666666666674</v>
      </c>
      <c r="K380" s="31">
        <v>695</v>
      </c>
      <c r="L380" s="31">
        <v>675.5</v>
      </c>
      <c r="M380" s="31">
        <v>5.1632499999999997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1927.05</v>
      </c>
      <c r="D381" s="36">
        <v>1952.9666666666665</v>
      </c>
      <c r="E381" s="36">
        <v>1880.9333333333329</v>
      </c>
      <c r="F381" s="36">
        <v>1834.8166666666664</v>
      </c>
      <c r="G381" s="36">
        <v>1762.7833333333328</v>
      </c>
      <c r="H381" s="36">
        <v>1999.083333333333</v>
      </c>
      <c r="I381" s="36">
        <v>2071.1166666666663</v>
      </c>
      <c r="J381" s="36">
        <v>2117.2333333333331</v>
      </c>
      <c r="K381" s="31">
        <v>2025</v>
      </c>
      <c r="L381" s="31">
        <v>1906.85</v>
      </c>
      <c r="M381" s="31">
        <v>14.90105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692.6</v>
      </c>
      <c r="D382" s="36">
        <v>696.13333333333333</v>
      </c>
      <c r="E382" s="36">
        <v>671.4666666666667</v>
      </c>
      <c r="F382" s="36">
        <v>650.33333333333337</v>
      </c>
      <c r="G382" s="36">
        <v>625.66666666666674</v>
      </c>
      <c r="H382" s="36">
        <v>717.26666666666665</v>
      </c>
      <c r="I382" s="36">
        <v>741.93333333333339</v>
      </c>
      <c r="J382" s="36">
        <v>763.06666666666661</v>
      </c>
      <c r="K382" s="31">
        <v>720.8</v>
      </c>
      <c r="L382" s="31">
        <v>675</v>
      </c>
      <c r="M382" s="31">
        <v>14.71964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168.78</v>
      </c>
      <c r="D383" s="36">
        <v>169.39333333333332</v>
      </c>
      <c r="E383" s="36">
        <v>163.78666666666663</v>
      </c>
      <c r="F383" s="36">
        <v>158.79333333333332</v>
      </c>
      <c r="G383" s="36">
        <v>153.18666666666664</v>
      </c>
      <c r="H383" s="36">
        <v>174.38666666666663</v>
      </c>
      <c r="I383" s="36">
        <v>179.99333333333331</v>
      </c>
      <c r="J383" s="36">
        <v>184.98666666666662</v>
      </c>
      <c r="K383" s="31">
        <v>175</v>
      </c>
      <c r="L383" s="31">
        <v>164.4</v>
      </c>
      <c r="M383" s="31">
        <v>23.149329999999999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16039</v>
      </c>
      <c r="D384" s="36">
        <v>16073.333333333334</v>
      </c>
      <c r="E384" s="36">
        <v>15926.666666666668</v>
      </c>
      <c r="F384" s="36">
        <v>15814.333333333334</v>
      </c>
      <c r="G384" s="36">
        <v>15667.666666666668</v>
      </c>
      <c r="H384" s="36">
        <v>16185.666666666668</v>
      </c>
      <c r="I384" s="36">
        <v>16332.333333333336</v>
      </c>
      <c r="J384" s="36">
        <v>16444.666666666668</v>
      </c>
      <c r="K384" s="31">
        <v>16220</v>
      </c>
      <c r="L384" s="31">
        <v>15961</v>
      </c>
      <c r="M384" s="31">
        <v>5.1589999999999997E-2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124.36</v>
      </c>
      <c r="D385" s="36">
        <v>124.45333333333333</v>
      </c>
      <c r="E385" s="36">
        <v>122.90666666666667</v>
      </c>
      <c r="F385" s="36">
        <v>121.45333333333333</v>
      </c>
      <c r="G385" s="36">
        <v>119.90666666666667</v>
      </c>
      <c r="H385" s="36">
        <v>125.90666666666667</v>
      </c>
      <c r="I385" s="36">
        <v>127.45333333333332</v>
      </c>
      <c r="J385" s="36">
        <v>128.90666666666667</v>
      </c>
      <c r="K385" s="31">
        <v>126</v>
      </c>
      <c r="L385" s="31">
        <v>123</v>
      </c>
      <c r="M385" s="31">
        <v>363.45675999999997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602.4</v>
      </c>
      <c r="D386" s="36">
        <v>603.79999999999995</v>
      </c>
      <c r="E386" s="36">
        <v>598.64999999999986</v>
      </c>
      <c r="F386" s="36">
        <v>594.89999999999986</v>
      </c>
      <c r="G386" s="36">
        <v>589.74999999999977</v>
      </c>
      <c r="H386" s="36">
        <v>607.54999999999995</v>
      </c>
      <c r="I386" s="36">
        <v>612.70000000000005</v>
      </c>
      <c r="J386" s="36">
        <v>616.45000000000005</v>
      </c>
      <c r="K386" s="31">
        <v>608.95000000000005</v>
      </c>
      <c r="L386" s="31">
        <v>600.04999999999995</v>
      </c>
      <c r="M386" s="31">
        <v>0.74231000000000003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1761</v>
      </c>
      <c r="D387" s="36">
        <v>1761.0333333333335</v>
      </c>
      <c r="E387" s="36">
        <v>1747.0666666666671</v>
      </c>
      <c r="F387" s="36">
        <v>1733.1333333333334</v>
      </c>
      <c r="G387" s="36">
        <v>1719.166666666667</v>
      </c>
      <c r="H387" s="36">
        <v>1774.9666666666672</v>
      </c>
      <c r="I387" s="36">
        <v>1788.9333333333338</v>
      </c>
      <c r="J387" s="36">
        <v>1802.8666666666672</v>
      </c>
      <c r="K387" s="31">
        <v>1775</v>
      </c>
      <c r="L387" s="31">
        <v>1747.1</v>
      </c>
      <c r="M387" s="31">
        <v>1.2958099999999999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257.64999999999998</v>
      </c>
      <c r="D388" s="36">
        <v>257.45333333333332</v>
      </c>
      <c r="E388" s="36">
        <v>253.91666666666663</v>
      </c>
      <c r="F388" s="36">
        <v>250.18333333333331</v>
      </c>
      <c r="G388" s="36">
        <v>246.64666666666662</v>
      </c>
      <c r="H388" s="36">
        <v>261.18666666666661</v>
      </c>
      <c r="I388" s="36">
        <v>264.72333333333336</v>
      </c>
      <c r="J388" s="36">
        <v>268.45666666666665</v>
      </c>
      <c r="K388" s="31">
        <v>260.99</v>
      </c>
      <c r="L388" s="31">
        <v>253.72</v>
      </c>
      <c r="M388" s="31">
        <v>54.402760000000001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515.6</v>
      </c>
      <c r="D389" s="36">
        <v>516.5333333333333</v>
      </c>
      <c r="E389" s="36">
        <v>512.06666666666661</v>
      </c>
      <c r="F389" s="36">
        <v>508.5333333333333</v>
      </c>
      <c r="G389" s="36">
        <v>504.06666666666661</v>
      </c>
      <c r="H389" s="36">
        <v>520.06666666666661</v>
      </c>
      <c r="I389" s="36">
        <v>524.5333333333333</v>
      </c>
      <c r="J389" s="36">
        <v>528.06666666666661</v>
      </c>
      <c r="K389" s="31">
        <v>521</v>
      </c>
      <c r="L389" s="31">
        <v>513</v>
      </c>
      <c r="M389" s="31">
        <v>85.90831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636.75</v>
      </c>
      <c r="D390" s="36">
        <v>644.16666666666663</v>
      </c>
      <c r="E390" s="36">
        <v>626.88333333333321</v>
      </c>
      <c r="F390" s="36">
        <v>617.01666666666654</v>
      </c>
      <c r="G390" s="36">
        <v>599.73333333333312</v>
      </c>
      <c r="H390" s="36">
        <v>654.0333333333333</v>
      </c>
      <c r="I390" s="36">
        <v>671.31666666666683</v>
      </c>
      <c r="J390" s="36">
        <v>681.18333333333339</v>
      </c>
      <c r="K390" s="31">
        <v>661.45</v>
      </c>
      <c r="L390" s="31">
        <v>634.29999999999995</v>
      </c>
      <c r="M390" s="31">
        <v>2.5457100000000001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692.9</v>
      </c>
      <c r="D391" s="36">
        <v>694.69999999999993</v>
      </c>
      <c r="E391" s="36">
        <v>686.29999999999984</v>
      </c>
      <c r="F391" s="36">
        <v>679.69999999999993</v>
      </c>
      <c r="G391" s="36">
        <v>671.29999999999984</v>
      </c>
      <c r="H391" s="36">
        <v>701.29999999999984</v>
      </c>
      <c r="I391" s="36">
        <v>709.69999999999993</v>
      </c>
      <c r="J391" s="36">
        <v>716.29999999999984</v>
      </c>
      <c r="K391" s="31">
        <v>703.1</v>
      </c>
      <c r="L391" s="31">
        <v>688.1</v>
      </c>
      <c r="M391" s="31">
        <v>6.4810600000000003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1800</v>
      </c>
      <c r="D392" s="36">
        <v>1805.9666666666665</v>
      </c>
      <c r="E392" s="36">
        <v>1777.0333333333328</v>
      </c>
      <c r="F392" s="36">
        <v>1754.0666666666664</v>
      </c>
      <c r="G392" s="36">
        <v>1725.1333333333328</v>
      </c>
      <c r="H392" s="36">
        <v>1828.9333333333329</v>
      </c>
      <c r="I392" s="36">
        <v>1857.8666666666668</v>
      </c>
      <c r="J392" s="36">
        <v>1880.833333333333</v>
      </c>
      <c r="K392" s="31">
        <v>1834.9</v>
      </c>
      <c r="L392" s="31">
        <v>1783</v>
      </c>
      <c r="M392" s="31">
        <v>1.7517100000000001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409.1</v>
      </c>
      <c r="D393" s="36">
        <v>408.15000000000003</v>
      </c>
      <c r="E393" s="36">
        <v>402.30000000000007</v>
      </c>
      <c r="F393" s="36">
        <v>395.50000000000006</v>
      </c>
      <c r="G393" s="36">
        <v>389.65000000000009</v>
      </c>
      <c r="H393" s="36">
        <v>414.95000000000005</v>
      </c>
      <c r="I393" s="36">
        <v>420.80000000000007</v>
      </c>
      <c r="J393" s="36">
        <v>427.6</v>
      </c>
      <c r="K393" s="31">
        <v>414</v>
      </c>
      <c r="L393" s="31">
        <v>401.35</v>
      </c>
      <c r="M393" s="31">
        <v>132.77790999999999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468.9</v>
      </c>
      <c r="D394" s="36">
        <v>473.76666666666665</v>
      </c>
      <c r="E394" s="36">
        <v>460.63333333333333</v>
      </c>
      <c r="F394" s="36">
        <v>452.36666666666667</v>
      </c>
      <c r="G394" s="36">
        <v>439.23333333333335</v>
      </c>
      <c r="H394" s="36">
        <v>482.0333333333333</v>
      </c>
      <c r="I394" s="36">
        <v>495.16666666666663</v>
      </c>
      <c r="J394" s="36">
        <v>503.43333333333328</v>
      </c>
      <c r="K394" s="31">
        <v>486.9</v>
      </c>
      <c r="L394" s="31">
        <v>465.5</v>
      </c>
      <c r="M394" s="31">
        <v>75.265110000000007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1275</v>
      </c>
      <c r="D395" s="36">
        <v>1278.9333333333334</v>
      </c>
      <c r="E395" s="36">
        <v>1262.8666666666668</v>
      </c>
      <c r="F395" s="36">
        <v>1250.7333333333333</v>
      </c>
      <c r="G395" s="36">
        <v>1234.6666666666667</v>
      </c>
      <c r="H395" s="36">
        <v>1291.0666666666668</v>
      </c>
      <c r="I395" s="36">
        <v>1307.1333333333334</v>
      </c>
      <c r="J395" s="36">
        <v>1319.2666666666669</v>
      </c>
      <c r="K395" s="31">
        <v>1295</v>
      </c>
      <c r="L395" s="31">
        <v>1266.8</v>
      </c>
      <c r="M395" s="31">
        <v>1.04928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285.89999999999998</v>
      </c>
      <c r="D396" s="36">
        <v>286</v>
      </c>
      <c r="E396" s="36">
        <v>283.89999999999998</v>
      </c>
      <c r="F396" s="36">
        <v>281.89999999999998</v>
      </c>
      <c r="G396" s="36">
        <v>279.79999999999995</v>
      </c>
      <c r="H396" s="36">
        <v>288</v>
      </c>
      <c r="I396" s="36">
        <v>290.10000000000002</v>
      </c>
      <c r="J396" s="36">
        <v>292.10000000000002</v>
      </c>
      <c r="K396" s="31">
        <v>288.10000000000002</v>
      </c>
      <c r="L396" s="31">
        <v>284</v>
      </c>
      <c r="M396" s="31">
        <v>2.64663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908.9</v>
      </c>
      <c r="D397" s="36">
        <v>909.38333333333333</v>
      </c>
      <c r="E397" s="36">
        <v>897.76666666666665</v>
      </c>
      <c r="F397" s="36">
        <v>886.63333333333333</v>
      </c>
      <c r="G397" s="36">
        <v>875.01666666666665</v>
      </c>
      <c r="H397" s="36">
        <v>920.51666666666665</v>
      </c>
      <c r="I397" s="36">
        <v>932.13333333333321</v>
      </c>
      <c r="J397" s="36">
        <v>943.26666666666665</v>
      </c>
      <c r="K397" s="31">
        <v>921</v>
      </c>
      <c r="L397" s="31">
        <v>898.25</v>
      </c>
      <c r="M397" s="31">
        <v>4.9623900000000001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191.22</v>
      </c>
      <c r="D398" s="36">
        <v>191.74333333333334</v>
      </c>
      <c r="E398" s="36">
        <v>187.48666666666668</v>
      </c>
      <c r="F398" s="36">
        <v>183.75333333333333</v>
      </c>
      <c r="G398" s="36">
        <v>179.49666666666667</v>
      </c>
      <c r="H398" s="36">
        <v>195.47666666666669</v>
      </c>
      <c r="I398" s="36">
        <v>199.73333333333335</v>
      </c>
      <c r="J398" s="36">
        <v>203.4666666666667</v>
      </c>
      <c r="K398" s="31">
        <v>196</v>
      </c>
      <c r="L398" s="31">
        <v>188.01</v>
      </c>
      <c r="M398" s="31">
        <v>184.69007999999999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3594.75</v>
      </c>
      <c r="D399" s="36">
        <v>3596.8333333333335</v>
      </c>
      <c r="E399" s="36">
        <v>3550.166666666667</v>
      </c>
      <c r="F399" s="36">
        <v>3505.5833333333335</v>
      </c>
      <c r="G399" s="36">
        <v>3458.916666666667</v>
      </c>
      <c r="H399" s="36">
        <v>3641.416666666667</v>
      </c>
      <c r="I399" s="36">
        <v>3688.0833333333339</v>
      </c>
      <c r="J399" s="36">
        <v>3732.666666666667</v>
      </c>
      <c r="K399" s="31">
        <v>3643.5</v>
      </c>
      <c r="L399" s="31">
        <v>3552.25</v>
      </c>
      <c r="M399" s="31">
        <v>0.78566999999999998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83.06</v>
      </c>
      <c r="D400" s="36">
        <v>84.053333333333327</v>
      </c>
      <c r="E400" s="36">
        <v>81.906666666666652</v>
      </c>
      <c r="F400" s="36">
        <v>80.75333333333333</v>
      </c>
      <c r="G400" s="36">
        <v>78.606666666666655</v>
      </c>
      <c r="H400" s="36">
        <v>85.206666666666649</v>
      </c>
      <c r="I400" s="36">
        <v>87.353333333333325</v>
      </c>
      <c r="J400" s="36">
        <v>88.506666666666646</v>
      </c>
      <c r="K400" s="31">
        <v>86.2</v>
      </c>
      <c r="L400" s="31">
        <v>82.9</v>
      </c>
      <c r="M400" s="31">
        <v>58.935290000000002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2995.05</v>
      </c>
      <c r="D401" s="36">
        <v>2936.2000000000003</v>
      </c>
      <c r="E401" s="36">
        <v>2842.4000000000005</v>
      </c>
      <c r="F401" s="36">
        <v>2689.7500000000005</v>
      </c>
      <c r="G401" s="36">
        <v>2595.9500000000007</v>
      </c>
      <c r="H401" s="36">
        <v>3088.8500000000004</v>
      </c>
      <c r="I401" s="36">
        <v>3182.6500000000005</v>
      </c>
      <c r="J401" s="36">
        <v>3335.3</v>
      </c>
      <c r="K401" s="31">
        <v>3030</v>
      </c>
      <c r="L401" s="31">
        <v>2783.55</v>
      </c>
      <c r="M401" s="31">
        <v>23.14237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213.97</v>
      </c>
      <c r="D402" s="36">
        <v>215.64</v>
      </c>
      <c r="E402" s="36">
        <v>211.82999999999998</v>
      </c>
      <c r="F402" s="36">
        <v>209.69</v>
      </c>
      <c r="G402" s="36">
        <v>205.88</v>
      </c>
      <c r="H402" s="36">
        <v>217.77999999999997</v>
      </c>
      <c r="I402" s="36">
        <v>221.58999999999997</v>
      </c>
      <c r="J402" s="36">
        <v>223.72999999999996</v>
      </c>
      <c r="K402" s="31">
        <v>219.45</v>
      </c>
      <c r="L402" s="31">
        <v>213.5</v>
      </c>
      <c r="M402" s="31">
        <v>12.104039999999999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3028.05</v>
      </c>
      <c r="D403" s="36">
        <v>2985.4166666666665</v>
      </c>
      <c r="E403" s="36">
        <v>2932.8833333333332</v>
      </c>
      <c r="F403" s="36">
        <v>2837.7166666666667</v>
      </c>
      <c r="G403" s="36">
        <v>2785.1833333333334</v>
      </c>
      <c r="H403" s="36">
        <v>3080.583333333333</v>
      </c>
      <c r="I403" s="36">
        <v>3133.1166666666668</v>
      </c>
      <c r="J403" s="36">
        <v>3228.2833333333328</v>
      </c>
      <c r="K403" s="31">
        <v>3037.95</v>
      </c>
      <c r="L403" s="31">
        <v>2890.25</v>
      </c>
      <c r="M403" s="31">
        <v>110.07441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105</v>
      </c>
      <c r="D404" s="36">
        <v>105.16333333333334</v>
      </c>
      <c r="E404" s="36">
        <v>103.83666666666669</v>
      </c>
      <c r="F404" s="36">
        <v>102.67333333333335</v>
      </c>
      <c r="G404" s="36">
        <v>101.34666666666669</v>
      </c>
      <c r="H404" s="36">
        <v>106.32666666666668</v>
      </c>
      <c r="I404" s="36">
        <v>107.65333333333334</v>
      </c>
      <c r="J404" s="36">
        <v>108.81666666666668</v>
      </c>
      <c r="K404" s="31">
        <v>106.49</v>
      </c>
      <c r="L404" s="31">
        <v>104</v>
      </c>
      <c r="M404" s="31">
        <v>22.058129999999998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1645</v>
      </c>
      <c r="D405" s="36">
        <v>1653.05</v>
      </c>
      <c r="E405" s="36">
        <v>1624.6499999999999</v>
      </c>
      <c r="F405" s="36">
        <v>1604.3</v>
      </c>
      <c r="G405" s="36">
        <v>1575.8999999999999</v>
      </c>
      <c r="H405" s="36">
        <v>1673.3999999999999</v>
      </c>
      <c r="I405" s="36">
        <v>1701.8</v>
      </c>
      <c r="J405" s="36">
        <v>1722.1499999999999</v>
      </c>
      <c r="K405" s="31">
        <v>1681.45</v>
      </c>
      <c r="L405" s="31">
        <v>1632.7</v>
      </c>
      <c r="M405" s="31">
        <v>2.0441500000000001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84.36</v>
      </c>
      <c r="D406" s="36">
        <v>84.743333333333325</v>
      </c>
      <c r="E406" s="36">
        <v>83.716666666666654</v>
      </c>
      <c r="F406" s="36">
        <v>83.073333333333323</v>
      </c>
      <c r="G406" s="36">
        <v>82.046666666666653</v>
      </c>
      <c r="H406" s="36">
        <v>85.386666666666656</v>
      </c>
      <c r="I406" s="36">
        <v>86.413333333333327</v>
      </c>
      <c r="J406" s="36">
        <v>87.056666666666658</v>
      </c>
      <c r="K406" s="31">
        <v>85.77</v>
      </c>
      <c r="L406" s="31">
        <v>84.1</v>
      </c>
      <c r="M406" s="31">
        <v>13.752549999999999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732</v>
      </c>
      <c r="D407" s="36">
        <v>730.38333333333333</v>
      </c>
      <c r="E407" s="36">
        <v>727.36666666666667</v>
      </c>
      <c r="F407" s="36">
        <v>722.73333333333335</v>
      </c>
      <c r="G407" s="36">
        <v>719.7166666666667</v>
      </c>
      <c r="H407" s="36">
        <v>735.01666666666665</v>
      </c>
      <c r="I407" s="36">
        <v>738.0333333333333</v>
      </c>
      <c r="J407" s="36">
        <v>742.66666666666663</v>
      </c>
      <c r="K407" s="31">
        <v>733.4</v>
      </c>
      <c r="L407" s="31">
        <v>725.75</v>
      </c>
      <c r="M407" s="31">
        <v>9.1211000000000002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1450.9</v>
      </c>
      <c r="D408" s="36">
        <v>1457.8500000000001</v>
      </c>
      <c r="E408" s="36">
        <v>1440.0500000000002</v>
      </c>
      <c r="F408" s="36">
        <v>1429.2</v>
      </c>
      <c r="G408" s="36">
        <v>1411.4</v>
      </c>
      <c r="H408" s="36">
        <v>1468.7000000000003</v>
      </c>
      <c r="I408" s="36">
        <v>1486.5</v>
      </c>
      <c r="J408" s="36">
        <v>1497.3500000000004</v>
      </c>
      <c r="K408" s="31">
        <v>1475.65</v>
      </c>
      <c r="L408" s="31">
        <v>1447</v>
      </c>
      <c r="M408" s="31">
        <v>7.8063599999999997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129.66999999999999</v>
      </c>
      <c r="D409" s="36">
        <v>130.07666666666665</v>
      </c>
      <c r="E409" s="36">
        <v>127.90333333333331</v>
      </c>
      <c r="F409" s="36">
        <v>126.13666666666666</v>
      </c>
      <c r="G409" s="36">
        <v>123.96333333333331</v>
      </c>
      <c r="H409" s="36">
        <v>131.84333333333331</v>
      </c>
      <c r="I409" s="36">
        <v>134.01666666666665</v>
      </c>
      <c r="J409" s="36">
        <v>135.7833333333333</v>
      </c>
      <c r="K409" s="31">
        <v>132.25</v>
      </c>
      <c r="L409" s="31">
        <v>128.31</v>
      </c>
      <c r="M409" s="31">
        <v>106.53386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6570</v>
      </c>
      <c r="D410" s="36">
        <v>6609.9666666666672</v>
      </c>
      <c r="E410" s="36">
        <v>6510.0333333333347</v>
      </c>
      <c r="F410" s="36">
        <v>6450.0666666666675</v>
      </c>
      <c r="G410" s="36">
        <v>6350.133333333335</v>
      </c>
      <c r="H410" s="36">
        <v>6669.9333333333343</v>
      </c>
      <c r="I410" s="36">
        <v>6769.8666666666668</v>
      </c>
      <c r="J410" s="36">
        <v>6829.8333333333339</v>
      </c>
      <c r="K410" s="31">
        <v>6709.9</v>
      </c>
      <c r="L410" s="31">
        <v>6550</v>
      </c>
      <c r="M410" s="31">
        <v>0.26135000000000003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2398.8000000000002</v>
      </c>
      <c r="D411" s="36">
        <v>2396.9333333333334</v>
      </c>
      <c r="E411" s="36">
        <v>2378.166666666667</v>
      </c>
      <c r="F411" s="36">
        <v>2357.5333333333338</v>
      </c>
      <c r="G411" s="36">
        <v>2338.7666666666673</v>
      </c>
      <c r="H411" s="36">
        <v>2417.5666666666666</v>
      </c>
      <c r="I411" s="36">
        <v>2436.333333333333</v>
      </c>
      <c r="J411" s="36">
        <v>2456.9666666666662</v>
      </c>
      <c r="K411" s="31">
        <v>2415.6999999999998</v>
      </c>
      <c r="L411" s="31">
        <v>2376.3000000000002</v>
      </c>
      <c r="M411" s="31">
        <v>5.4276600000000004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2096.35</v>
      </c>
      <c r="D412" s="36">
        <v>2086.8166666666666</v>
      </c>
      <c r="E412" s="36">
        <v>2050.2333333333331</v>
      </c>
      <c r="F412" s="36">
        <v>2004.1166666666666</v>
      </c>
      <c r="G412" s="36">
        <v>1967.5333333333331</v>
      </c>
      <c r="H412" s="36">
        <v>2132.9333333333334</v>
      </c>
      <c r="I412" s="36">
        <v>2169.5166666666673</v>
      </c>
      <c r="J412" s="36">
        <v>2215.6333333333332</v>
      </c>
      <c r="K412" s="31">
        <v>2123.4</v>
      </c>
      <c r="L412" s="31">
        <v>2040.7</v>
      </c>
      <c r="M412" s="31">
        <v>1.10127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193.75</v>
      </c>
      <c r="D413" s="36">
        <v>193.66333333333333</v>
      </c>
      <c r="E413" s="36">
        <v>190.81666666666666</v>
      </c>
      <c r="F413" s="36">
        <v>187.88333333333333</v>
      </c>
      <c r="G413" s="36">
        <v>185.03666666666666</v>
      </c>
      <c r="H413" s="36">
        <v>196.59666666666666</v>
      </c>
      <c r="I413" s="36">
        <v>199.4433333333333</v>
      </c>
      <c r="J413" s="36">
        <v>202.37666666666667</v>
      </c>
      <c r="K413" s="31">
        <v>196.51</v>
      </c>
      <c r="L413" s="31">
        <v>190.73</v>
      </c>
      <c r="M413" s="31">
        <v>335.02841999999998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6686.75</v>
      </c>
      <c r="D414" s="36">
        <v>6715.916666666667</v>
      </c>
      <c r="E414" s="36">
        <v>6615.8333333333339</v>
      </c>
      <c r="F414" s="36">
        <v>6544.916666666667</v>
      </c>
      <c r="G414" s="36">
        <v>6444.8333333333339</v>
      </c>
      <c r="H414" s="36">
        <v>6786.8333333333339</v>
      </c>
      <c r="I414" s="36">
        <v>6886.9166666666679</v>
      </c>
      <c r="J414" s="36">
        <v>6957.8333333333339</v>
      </c>
      <c r="K414" s="31">
        <v>6816</v>
      </c>
      <c r="L414" s="31">
        <v>6645</v>
      </c>
      <c r="M414" s="31">
        <v>0.13891000000000001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1553.3</v>
      </c>
      <c r="D415" s="36">
        <v>1557.7833333333335</v>
      </c>
      <c r="E415" s="36">
        <v>1540.5666666666671</v>
      </c>
      <c r="F415" s="36">
        <v>1527.8333333333335</v>
      </c>
      <c r="G415" s="36">
        <v>1510.616666666667</v>
      </c>
      <c r="H415" s="36">
        <v>1570.5166666666671</v>
      </c>
      <c r="I415" s="36">
        <v>1587.7333333333338</v>
      </c>
      <c r="J415" s="36">
        <v>1600.4666666666672</v>
      </c>
      <c r="K415" s="31">
        <v>1575</v>
      </c>
      <c r="L415" s="31">
        <v>1545.05</v>
      </c>
      <c r="M415" s="31">
        <v>1.0771599999999999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556.95000000000005</v>
      </c>
      <c r="D416" s="36">
        <v>553.16666666666663</v>
      </c>
      <c r="E416" s="36">
        <v>546.33333333333326</v>
      </c>
      <c r="F416" s="36">
        <v>535.71666666666658</v>
      </c>
      <c r="G416" s="36">
        <v>528.88333333333321</v>
      </c>
      <c r="H416" s="36">
        <v>563.7833333333333</v>
      </c>
      <c r="I416" s="36">
        <v>570.61666666666656</v>
      </c>
      <c r="J416" s="36">
        <v>581.23333333333335</v>
      </c>
      <c r="K416" s="31">
        <v>560</v>
      </c>
      <c r="L416" s="31">
        <v>542.54999999999995</v>
      </c>
      <c r="M416" s="31">
        <v>4.9056499999999996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4701.8500000000004</v>
      </c>
      <c r="D417" s="36">
        <v>4706.9333333333334</v>
      </c>
      <c r="E417" s="36">
        <v>4656.916666666667</v>
      </c>
      <c r="F417" s="36">
        <v>4611.9833333333336</v>
      </c>
      <c r="G417" s="36">
        <v>4561.9666666666672</v>
      </c>
      <c r="H417" s="36">
        <v>4751.8666666666668</v>
      </c>
      <c r="I417" s="36">
        <v>4801.8833333333332</v>
      </c>
      <c r="J417" s="36">
        <v>4846.8166666666666</v>
      </c>
      <c r="K417" s="31">
        <v>4756.95</v>
      </c>
      <c r="L417" s="31">
        <v>4662</v>
      </c>
      <c r="M417" s="31">
        <v>1.0085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886.95</v>
      </c>
      <c r="D418" s="36">
        <v>894.01666666666677</v>
      </c>
      <c r="E418" s="36">
        <v>872.23333333333358</v>
      </c>
      <c r="F418" s="36">
        <v>857.51666666666677</v>
      </c>
      <c r="G418" s="36">
        <v>835.73333333333358</v>
      </c>
      <c r="H418" s="36">
        <v>908.73333333333358</v>
      </c>
      <c r="I418" s="36">
        <v>930.51666666666665</v>
      </c>
      <c r="J418" s="36">
        <v>945.23333333333358</v>
      </c>
      <c r="K418" s="31">
        <v>915.8</v>
      </c>
      <c r="L418" s="31">
        <v>879.3</v>
      </c>
      <c r="M418" s="31">
        <v>1.39964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27498.9</v>
      </c>
      <c r="D419" s="36">
        <v>27592.05</v>
      </c>
      <c r="E419" s="36">
        <v>26993.1</v>
      </c>
      <c r="F419" s="36">
        <v>26487.3</v>
      </c>
      <c r="G419" s="36">
        <v>25888.35</v>
      </c>
      <c r="H419" s="36">
        <v>28097.85</v>
      </c>
      <c r="I419" s="36">
        <v>28696.800000000003</v>
      </c>
      <c r="J419" s="36">
        <v>29202.6</v>
      </c>
      <c r="K419" s="31">
        <v>28191</v>
      </c>
      <c r="L419" s="31">
        <v>27086.25</v>
      </c>
      <c r="M419" s="31">
        <v>0.58935000000000004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50.43</v>
      </c>
      <c r="D420" s="36">
        <v>50.823333333333331</v>
      </c>
      <c r="E420" s="36">
        <v>49.696666666666658</v>
      </c>
      <c r="F420" s="36">
        <v>48.963333333333331</v>
      </c>
      <c r="G420" s="36">
        <v>47.836666666666659</v>
      </c>
      <c r="H420" s="36">
        <v>51.556666666666658</v>
      </c>
      <c r="I420" s="36">
        <v>52.683333333333337</v>
      </c>
      <c r="J420" s="36">
        <v>53.416666666666657</v>
      </c>
      <c r="K420" s="31">
        <v>51.95</v>
      </c>
      <c r="L420" s="31">
        <v>50.09</v>
      </c>
      <c r="M420" s="31">
        <v>216.67583999999999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2989.05</v>
      </c>
      <c r="D421" s="36">
        <v>3002.3666666666668</v>
      </c>
      <c r="E421" s="36">
        <v>2945.2833333333338</v>
      </c>
      <c r="F421" s="36">
        <v>2901.5166666666669</v>
      </c>
      <c r="G421" s="36">
        <v>2844.4333333333338</v>
      </c>
      <c r="H421" s="36">
        <v>3046.1333333333337</v>
      </c>
      <c r="I421" s="36">
        <v>3103.2166666666667</v>
      </c>
      <c r="J421" s="36">
        <v>3146.9833333333336</v>
      </c>
      <c r="K421" s="31">
        <v>3059.45</v>
      </c>
      <c r="L421" s="31">
        <v>2958.6</v>
      </c>
      <c r="M421" s="31">
        <v>18.064450000000001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667.9</v>
      </c>
      <c r="D422" s="36">
        <v>658.81666666666661</v>
      </c>
      <c r="E422" s="36">
        <v>642.68333333333317</v>
      </c>
      <c r="F422" s="36">
        <v>617.46666666666658</v>
      </c>
      <c r="G422" s="36">
        <v>601.33333333333314</v>
      </c>
      <c r="H422" s="36">
        <v>684.03333333333319</v>
      </c>
      <c r="I422" s="36">
        <v>700.16666666666663</v>
      </c>
      <c r="J422" s="36">
        <v>725.38333333333321</v>
      </c>
      <c r="K422" s="31">
        <v>674.95</v>
      </c>
      <c r="L422" s="31">
        <v>633.6</v>
      </c>
      <c r="M422" s="31">
        <v>5.3771500000000003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7597.1</v>
      </c>
      <c r="D423" s="36">
        <v>7589.0666666666666</v>
      </c>
      <c r="E423" s="36">
        <v>7513.1333333333332</v>
      </c>
      <c r="F423" s="36">
        <v>7429.166666666667</v>
      </c>
      <c r="G423" s="36">
        <v>7353.2333333333336</v>
      </c>
      <c r="H423" s="36">
        <v>7673.0333333333328</v>
      </c>
      <c r="I423" s="36">
        <v>7748.9666666666653</v>
      </c>
      <c r="J423" s="36">
        <v>7832.9333333333325</v>
      </c>
      <c r="K423" s="31">
        <v>7665</v>
      </c>
      <c r="L423" s="31">
        <v>7505.1</v>
      </c>
      <c r="M423" s="31">
        <v>2.1920999999999999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1402.15</v>
      </c>
      <c r="D424" s="36">
        <v>1397</v>
      </c>
      <c r="E424" s="36">
        <v>1376.15</v>
      </c>
      <c r="F424" s="36">
        <v>1350.15</v>
      </c>
      <c r="G424" s="36">
        <v>1329.3000000000002</v>
      </c>
      <c r="H424" s="36">
        <v>1423</v>
      </c>
      <c r="I424" s="36">
        <v>1443.85</v>
      </c>
      <c r="J424" s="36">
        <v>1469.85</v>
      </c>
      <c r="K424" s="31">
        <v>1417.85</v>
      </c>
      <c r="L424" s="31">
        <v>1371</v>
      </c>
      <c r="M424" s="31">
        <v>5.7034500000000001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2047.95</v>
      </c>
      <c r="D425" s="36">
        <v>2042.8333333333333</v>
      </c>
      <c r="E425" s="36">
        <v>2025.6666666666665</v>
      </c>
      <c r="F425" s="36">
        <v>2003.3833333333332</v>
      </c>
      <c r="G425" s="36">
        <v>1986.2166666666665</v>
      </c>
      <c r="H425" s="36">
        <v>2065.1166666666668</v>
      </c>
      <c r="I425" s="36">
        <v>2082.2833333333328</v>
      </c>
      <c r="J425" s="36">
        <v>2104.5666666666666</v>
      </c>
      <c r="K425" s="31">
        <v>2060</v>
      </c>
      <c r="L425" s="31">
        <v>2020.55</v>
      </c>
      <c r="M425" s="31">
        <v>1.22376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9908.7999999999993</v>
      </c>
      <c r="D426" s="36">
        <v>9919.5833333333339</v>
      </c>
      <c r="E426" s="36">
        <v>9829.2166666666672</v>
      </c>
      <c r="F426" s="36">
        <v>9749.6333333333332</v>
      </c>
      <c r="G426" s="36">
        <v>9659.2666666666664</v>
      </c>
      <c r="H426" s="36">
        <v>9999.1666666666679</v>
      </c>
      <c r="I426" s="36">
        <v>10089.533333333333</v>
      </c>
      <c r="J426" s="36">
        <v>10169.116666666669</v>
      </c>
      <c r="K426" s="31">
        <v>10009.950000000001</v>
      </c>
      <c r="L426" s="31">
        <v>9840</v>
      </c>
      <c r="M426" s="31">
        <v>0.56554000000000004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640.1</v>
      </c>
      <c r="D427" s="36">
        <v>639.04999999999995</v>
      </c>
      <c r="E427" s="36">
        <v>630.09999999999991</v>
      </c>
      <c r="F427" s="36">
        <v>620.09999999999991</v>
      </c>
      <c r="G427" s="36">
        <v>611.14999999999986</v>
      </c>
      <c r="H427" s="36">
        <v>649.04999999999995</v>
      </c>
      <c r="I427" s="36">
        <v>658</v>
      </c>
      <c r="J427" s="36">
        <v>668</v>
      </c>
      <c r="K427" s="31">
        <v>648</v>
      </c>
      <c r="L427" s="31">
        <v>629.04999999999995</v>
      </c>
      <c r="M427" s="31">
        <v>9.2698599999999995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585.45000000000005</v>
      </c>
      <c r="D428" s="36">
        <v>582.76666666666665</v>
      </c>
      <c r="E428" s="36">
        <v>577.48333333333335</v>
      </c>
      <c r="F428" s="36">
        <v>569.51666666666665</v>
      </c>
      <c r="G428" s="36">
        <v>564.23333333333335</v>
      </c>
      <c r="H428" s="36">
        <v>590.73333333333335</v>
      </c>
      <c r="I428" s="36">
        <v>596.01666666666665</v>
      </c>
      <c r="J428" s="36">
        <v>603.98333333333335</v>
      </c>
      <c r="K428" s="31">
        <v>588.04999999999995</v>
      </c>
      <c r="L428" s="31">
        <v>574.79999999999995</v>
      </c>
      <c r="M428" s="31">
        <v>4.4876399999999999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525.45000000000005</v>
      </c>
      <c r="D429" s="36">
        <v>524.73333333333346</v>
      </c>
      <c r="E429" s="36">
        <v>520.3666666666669</v>
      </c>
      <c r="F429" s="36">
        <v>515.28333333333342</v>
      </c>
      <c r="G429" s="36">
        <v>510.91666666666686</v>
      </c>
      <c r="H429" s="36">
        <v>529.81666666666695</v>
      </c>
      <c r="I429" s="36">
        <v>534.18333333333351</v>
      </c>
      <c r="J429" s="36">
        <v>539.26666666666699</v>
      </c>
      <c r="K429" s="31">
        <v>529.1</v>
      </c>
      <c r="L429" s="31">
        <v>519.65</v>
      </c>
      <c r="M429" s="31">
        <v>5.28512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845.35</v>
      </c>
      <c r="D430" s="36">
        <v>843.38333333333333</v>
      </c>
      <c r="E430" s="36">
        <v>837.9666666666667</v>
      </c>
      <c r="F430" s="36">
        <v>830.58333333333337</v>
      </c>
      <c r="G430" s="36">
        <v>825.16666666666674</v>
      </c>
      <c r="H430" s="36">
        <v>850.76666666666665</v>
      </c>
      <c r="I430" s="36">
        <v>856.18333333333339</v>
      </c>
      <c r="J430" s="36">
        <v>863.56666666666661</v>
      </c>
      <c r="K430" s="31">
        <v>848.8</v>
      </c>
      <c r="L430" s="31">
        <v>836</v>
      </c>
      <c r="M430" s="31">
        <v>162.8176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143.97</v>
      </c>
      <c r="D431" s="36">
        <v>145.05333333333331</v>
      </c>
      <c r="E431" s="36">
        <v>142.51666666666662</v>
      </c>
      <c r="F431" s="36">
        <v>141.0633333333333</v>
      </c>
      <c r="G431" s="36">
        <v>138.52666666666661</v>
      </c>
      <c r="H431" s="36">
        <v>146.50666666666663</v>
      </c>
      <c r="I431" s="36">
        <v>149.04333333333332</v>
      </c>
      <c r="J431" s="36">
        <v>150.49666666666664</v>
      </c>
      <c r="K431" s="31">
        <v>147.59</v>
      </c>
      <c r="L431" s="31">
        <v>143.6</v>
      </c>
      <c r="M431" s="31">
        <v>314.44537000000003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726.6</v>
      </c>
      <c r="D432" s="36">
        <v>730.68333333333339</v>
      </c>
      <c r="E432" s="36">
        <v>708.91666666666674</v>
      </c>
      <c r="F432" s="36">
        <v>691.23333333333335</v>
      </c>
      <c r="G432" s="36">
        <v>669.4666666666667</v>
      </c>
      <c r="H432" s="36">
        <v>748.36666666666679</v>
      </c>
      <c r="I432" s="36">
        <v>770.13333333333344</v>
      </c>
      <c r="J432" s="36">
        <v>787.81666666666683</v>
      </c>
      <c r="K432" s="31">
        <v>752.45</v>
      </c>
      <c r="L432" s="31">
        <v>713</v>
      </c>
      <c r="M432" s="31">
        <v>8.3506599999999995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139.33000000000001</v>
      </c>
      <c r="D433" s="36">
        <v>141.08333333333334</v>
      </c>
      <c r="E433" s="36">
        <v>136.9666666666667</v>
      </c>
      <c r="F433" s="36">
        <v>134.60333333333335</v>
      </c>
      <c r="G433" s="36">
        <v>130.48666666666671</v>
      </c>
      <c r="H433" s="36">
        <v>143.44666666666669</v>
      </c>
      <c r="I433" s="36">
        <v>147.5633333333333</v>
      </c>
      <c r="J433" s="36">
        <v>149.92666666666668</v>
      </c>
      <c r="K433" s="31">
        <v>145.19999999999999</v>
      </c>
      <c r="L433" s="31">
        <v>138.72</v>
      </c>
      <c r="M433" s="31">
        <v>21.542010000000001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483</v>
      </c>
      <c r="D434" s="36">
        <v>483.2</v>
      </c>
      <c r="E434" s="36">
        <v>478.5</v>
      </c>
      <c r="F434" s="36">
        <v>474</v>
      </c>
      <c r="G434" s="36">
        <v>469.3</v>
      </c>
      <c r="H434" s="36">
        <v>487.7</v>
      </c>
      <c r="I434" s="36">
        <v>492.39999999999992</v>
      </c>
      <c r="J434" s="36">
        <v>496.9</v>
      </c>
      <c r="K434" s="31">
        <v>487.9</v>
      </c>
      <c r="L434" s="31">
        <v>478.7</v>
      </c>
      <c r="M434" s="31">
        <v>1.88367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247.65</v>
      </c>
      <c r="D435" s="36">
        <v>245.02999999999997</v>
      </c>
      <c r="E435" s="36">
        <v>240.05999999999995</v>
      </c>
      <c r="F435" s="36">
        <v>232.46999999999997</v>
      </c>
      <c r="G435" s="36">
        <v>227.49999999999994</v>
      </c>
      <c r="H435" s="36">
        <v>252.61999999999995</v>
      </c>
      <c r="I435" s="36">
        <v>257.58999999999997</v>
      </c>
      <c r="J435" s="36">
        <v>265.17999999999995</v>
      </c>
      <c r="K435" s="31">
        <v>250</v>
      </c>
      <c r="L435" s="31">
        <v>237.44</v>
      </c>
      <c r="M435" s="31">
        <v>15.54931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1521.15</v>
      </c>
      <c r="D436" s="36">
        <v>1515.1000000000001</v>
      </c>
      <c r="E436" s="36">
        <v>1501.3000000000002</v>
      </c>
      <c r="F436" s="36">
        <v>1481.45</v>
      </c>
      <c r="G436" s="36">
        <v>1467.65</v>
      </c>
      <c r="H436" s="36">
        <v>1534.9500000000003</v>
      </c>
      <c r="I436" s="36">
        <v>1548.75</v>
      </c>
      <c r="J436" s="36">
        <v>1568.6000000000004</v>
      </c>
      <c r="K436" s="31">
        <v>1528.9</v>
      </c>
      <c r="L436" s="31">
        <v>1495.25</v>
      </c>
      <c r="M436" s="31">
        <v>25.634930000000001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762.85</v>
      </c>
      <c r="D437" s="36">
        <v>763.08333333333337</v>
      </c>
      <c r="E437" s="36">
        <v>751.2166666666667</v>
      </c>
      <c r="F437" s="36">
        <v>739.58333333333337</v>
      </c>
      <c r="G437" s="36">
        <v>727.7166666666667</v>
      </c>
      <c r="H437" s="36">
        <v>774.7166666666667</v>
      </c>
      <c r="I437" s="36">
        <v>786.58333333333326</v>
      </c>
      <c r="J437" s="36">
        <v>798.2166666666667</v>
      </c>
      <c r="K437" s="31">
        <v>774.95</v>
      </c>
      <c r="L437" s="31">
        <v>751.45</v>
      </c>
      <c r="M437" s="31">
        <v>10.21045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4862.6499999999996</v>
      </c>
      <c r="D438" s="36">
        <v>4866.1833333333334</v>
      </c>
      <c r="E438" s="36">
        <v>4806.4666666666672</v>
      </c>
      <c r="F438" s="36">
        <v>4750.2833333333338</v>
      </c>
      <c r="G438" s="36">
        <v>4690.5666666666675</v>
      </c>
      <c r="H438" s="36">
        <v>4922.3666666666668</v>
      </c>
      <c r="I438" s="36">
        <v>4982.0833333333321</v>
      </c>
      <c r="J438" s="36">
        <v>5038.2666666666664</v>
      </c>
      <c r="K438" s="31">
        <v>4925.8999999999996</v>
      </c>
      <c r="L438" s="31">
        <v>4810</v>
      </c>
      <c r="M438" s="31">
        <v>0.94159000000000004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1340.8</v>
      </c>
      <c r="D439" s="36">
        <v>1358.3</v>
      </c>
      <c r="E439" s="36">
        <v>1320.6</v>
      </c>
      <c r="F439" s="36">
        <v>1300.3999999999999</v>
      </c>
      <c r="G439" s="36">
        <v>1262.6999999999998</v>
      </c>
      <c r="H439" s="36">
        <v>1378.5</v>
      </c>
      <c r="I439" s="36">
        <v>1416.2000000000003</v>
      </c>
      <c r="J439" s="36">
        <v>1436.4</v>
      </c>
      <c r="K439" s="31">
        <v>1396</v>
      </c>
      <c r="L439" s="31">
        <v>1338.1</v>
      </c>
      <c r="M439" s="31">
        <v>2.2082099999999998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582.35</v>
      </c>
      <c r="D440" s="36">
        <v>589.48333333333335</v>
      </c>
      <c r="E440" s="36">
        <v>571.86666666666667</v>
      </c>
      <c r="F440" s="36">
        <v>561.38333333333333</v>
      </c>
      <c r="G440" s="36">
        <v>543.76666666666665</v>
      </c>
      <c r="H440" s="36">
        <v>599.9666666666667</v>
      </c>
      <c r="I440" s="36">
        <v>617.58333333333348</v>
      </c>
      <c r="J440" s="36">
        <v>628.06666666666672</v>
      </c>
      <c r="K440" s="31">
        <v>607.1</v>
      </c>
      <c r="L440" s="31">
        <v>579</v>
      </c>
      <c r="M440" s="31">
        <v>5.0654700000000004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5767.85</v>
      </c>
      <c r="D441" s="36">
        <v>5822.2833333333328</v>
      </c>
      <c r="E441" s="36">
        <v>5695.5666666666657</v>
      </c>
      <c r="F441" s="36">
        <v>5623.2833333333328</v>
      </c>
      <c r="G441" s="36">
        <v>5496.5666666666657</v>
      </c>
      <c r="H441" s="36">
        <v>5894.5666666666657</v>
      </c>
      <c r="I441" s="36">
        <v>6021.2833333333328</v>
      </c>
      <c r="J441" s="36">
        <v>6093.5666666666657</v>
      </c>
      <c r="K441" s="31">
        <v>5949</v>
      </c>
      <c r="L441" s="31">
        <v>5750</v>
      </c>
      <c r="M441" s="31">
        <v>1.43838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729.25</v>
      </c>
      <c r="D442" s="36">
        <v>732.75</v>
      </c>
      <c r="E442" s="36">
        <v>718.55</v>
      </c>
      <c r="F442" s="36">
        <v>707.84999999999991</v>
      </c>
      <c r="G442" s="36">
        <v>693.64999999999986</v>
      </c>
      <c r="H442" s="36">
        <v>743.45</v>
      </c>
      <c r="I442" s="36">
        <v>757.65000000000009</v>
      </c>
      <c r="J442" s="36">
        <v>768.35000000000014</v>
      </c>
      <c r="K442" s="31">
        <v>746.95</v>
      </c>
      <c r="L442" s="31">
        <v>722.05</v>
      </c>
      <c r="M442" s="31">
        <v>4.6633199999999997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52.76</v>
      </c>
      <c r="D443" s="36">
        <v>53.143333333333338</v>
      </c>
      <c r="E443" s="36">
        <v>51.916666666666679</v>
      </c>
      <c r="F443" s="36">
        <v>51.073333333333338</v>
      </c>
      <c r="G443" s="36">
        <v>49.846666666666678</v>
      </c>
      <c r="H443" s="36">
        <v>53.986666666666679</v>
      </c>
      <c r="I443" s="36">
        <v>55.213333333333338</v>
      </c>
      <c r="J443" s="36">
        <v>56.056666666666679</v>
      </c>
      <c r="K443" s="31">
        <v>54.37</v>
      </c>
      <c r="L443" s="31">
        <v>52.3</v>
      </c>
      <c r="M443" s="31">
        <v>524.3877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618.29999999999995</v>
      </c>
      <c r="D444" s="36">
        <v>620.9</v>
      </c>
      <c r="E444" s="36">
        <v>609.4</v>
      </c>
      <c r="F444" s="36">
        <v>600.5</v>
      </c>
      <c r="G444" s="36">
        <v>589</v>
      </c>
      <c r="H444" s="36">
        <v>629.79999999999995</v>
      </c>
      <c r="I444" s="36">
        <v>641.29999999999995</v>
      </c>
      <c r="J444" s="36">
        <v>650.19999999999993</v>
      </c>
      <c r="K444" s="31">
        <v>632.4</v>
      </c>
      <c r="L444" s="31">
        <v>612</v>
      </c>
      <c r="M444" s="31">
        <v>6.8336199999999998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709.25</v>
      </c>
      <c r="D445" s="36">
        <v>707.0333333333333</v>
      </c>
      <c r="E445" s="36">
        <v>701.71666666666658</v>
      </c>
      <c r="F445" s="36">
        <v>694.18333333333328</v>
      </c>
      <c r="G445" s="36">
        <v>688.86666666666656</v>
      </c>
      <c r="H445" s="36">
        <v>714.56666666666661</v>
      </c>
      <c r="I445" s="36">
        <v>719.88333333333321</v>
      </c>
      <c r="J445" s="36">
        <v>727.41666666666663</v>
      </c>
      <c r="K445" s="31">
        <v>712.35</v>
      </c>
      <c r="L445" s="31">
        <v>699.5</v>
      </c>
      <c r="M445" s="31">
        <v>7.0022599999999997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502</v>
      </c>
      <c r="D446" s="36">
        <v>498.38333333333338</v>
      </c>
      <c r="E446" s="36">
        <v>492.36666666666679</v>
      </c>
      <c r="F446" s="36">
        <v>482.73333333333341</v>
      </c>
      <c r="G446" s="36">
        <v>476.71666666666681</v>
      </c>
      <c r="H446" s="36">
        <v>508.01666666666677</v>
      </c>
      <c r="I446" s="36">
        <v>514.0333333333333</v>
      </c>
      <c r="J446" s="36">
        <v>523.66666666666674</v>
      </c>
      <c r="K446" s="31">
        <v>504.4</v>
      </c>
      <c r="L446" s="31">
        <v>488.75</v>
      </c>
      <c r="M446" s="31">
        <v>6.0884200000000002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41.62</v>
      </c>
      <c r="D447" s="36">
        <v>41.806666666666672</v>
      </c>
      <c r="E447" s="36">
        <v>41.273333333333341</v>
      </c>
      <c r="F447" s="36">
        <v>40.926666666666669</v>
      </c>
      <c r="G447" s="36">
        <v>40.393333333333338</v>
      </c>
      <c r="H447" s="36">
        <v>42.153333333333343</v>
      </c>
      <c r="I447" s="36">
        <v>42.686666666666675</v>
      </c>
      <c r="J447" s="36">
        <v>43.033333333333346</v>
      </c>
      <c r="K447" s="31">
        <v>42.34</v>
      </c>
      <c r="L447" s="31">
        <v>41.46</v>
      </c>
      <c r="M447" s="31">
        <v>61.016849999999998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2376.75</v>
      </c>
      <c r="D448" s="36">
        <v>2383.2333333333331</v>
      </c>
      <c r="E448" s="36">
        <v>2346.5166666666664</v>
      </c>
      <c r="F448" s="36">
        <v>2316.2833333333333</v>
      </c>
      <c r="G448" s="36">
        <v>2279.5666666666666</v>
      </c>
      <c r="H448" s="36">
        <v>2413.4666666666662</v>
      </c>
      <c r="I448" s="36">
        <v>2450.1833333333325</v>
      </c>
      <c r="J448" s="36">
        <v>2480.4166666666661</v>
      </c>
      <c r="K448" s="31">
        <v>2419.9499999999998</v>
      </c>
      <c r="L448" s="31">
        <v>2353</v>
      </c>
      <c r="M448" s="31">
        <v>13.28074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183.68</v>
      </c>
      <c r="D449" s="36">
        <v>184.01</v>
      </c>
      <c r="E449" s="36">
        <v>181.26999999999998</v>
      </c>
      <c r="F449" s="36">
        <v>178.85999999999999</v>
      </c>
      <c r="G449" s="36">
        <v>176.11999999999998</v>
      </c>
      <c r="H449" s="36">
        <v>186.42</v>
      </c>
      <c r="I449" s="36">
        <v>189.16</v>
      </c>
      <c r="J449" s="36">
        <v>191.57</v>
      </c>
      <c r="K449" s="31">
        <v>186.75</v>
      </c>
      <c r="L449" s="31">
        <v>181.6</v>
      </c>
      <c r="M449" s="31">
        <v>13.44439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476.65</v>
      </c>
      <c r="D450" s="36">
        <v>476.88333333333338</v>
      </c>
      <c r="E450" s="36">
        <v>472.76666666666677</v>
      </c>
      <c r="F450" s="36">
        <v>468.88333333333338</v>
      </c>
      <c r="G450" s="36">
        <v>464.76666666666677</v>
      </c>
      <c r="H450" s="36">
        <v>480.76666666666677</v>
      </c>
      <c r="I450" s="36">
        <v>484.88333333333344</v>
      </c>
      <c r="J450" s="36">
        <v>488.76666666666677</v>
      </c>
      <c r="K450" s="31">
        <v>481</v>
      </c>
      <c r="L450" s="31">
        <v>473</v>
      </c>
      <c r="M450" s="31">
        <v>0.74082999999999999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947.2</v>
      </c>
      <c r="D451" s="36">
        <v>951.73333333333323</v>
      </c>
      <c r="E451" s="36">
        <v>939.46666666666647</v>
      </c>
      <c r="F451" s="36">
        <v>931.73333333333323</v>
      </c>
      <c r="G451" s="36">
        <v>919.46666666666647</v>
      </c>
      <c r="H451" s="36">
        <v>959.46666666666647</v>
      </c>
      <c r="I451" s="36">
        <v>971.73333333333312</v>
      </c>
      <c r="J451" s="36">
        <v>979.46666666666647</v>
      </c>
      <c r="K451" s="31">
        <v>964</v>
      </c>
      <c r="L451" s="31">
        <v>944</v>
      </c>
      <c r="M451" s="31">
        <v>3.4287700000000001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1092.45</v>
      </c>
      <c r="D452" s="36">
        <v>1097.6499999999999</v>
      </c>
      <c r="E452" s="36">
        <v>1084.2999999999997</v>
      </c>
      <c r="F452" s="36">
        <v>1076.1499999999999</v>
      </c>
      <c r="G452" s="36">
        <v>1062.7999999999997</v>
      </c>
      <c r="H452" s="36">
        <v>1105.7999999999997</v>
      </c>
      <c r="I452" s="36">
        <v>1119.1499999999996</v>
      </c>
      <c r="J452" s="36">
        <v>1127.2999999999997</v>
      </c>
      <c r="K452" s="31">
        <v>1111</v>
      </c>
      <c r="L452" s="31">
        <v>1089.5</v>
      </c>
      <c r="M452" s="31">
        <v>11.54125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1841.6</v>
      </c>
      <c r="D453" s="36">
        <v>1842.0666666666668</v>
      </c>
      <c r="E453" s="36">
        <v>1819.6833333333336</v>
      </c>
      <c r="F453" s="36">
        <v>1797.7666666666669</v>
      </c>
      <c r="G453" s="36">
        <v>1775.3833333333337</v>
      </c>
      <c r="H453" s="36">
        <v>1863.9833333333336</v>
      </c>
      <c r="I453" s="36">
        <v>1886.3666666666668</v>
      </c>
      <c r="J453" s="36">
        <v>1908.2833333333335</v>
      </c>
      <c r="K453" s="31">
        <v>1864.45</v>
      </c>
      <c r="L453" s="31">
        <v>1820.15</v>
      </c>
      <c r="M453" s="31">
        <v>3.7171400000000001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3855.85</v>
      </c>
      <c r="D454" s="36">
        <v>3854.6</v>
      </c>
      <c r="E454" s="36">
        <v>3842.25</v>
      </c>
      <c r="F454" s="36">
        <v>3828.65</v>
      </c>
      <c r="G454" s="36">
        <v>3816.3</v>
      </c>
      <c r="H454" s="36">
        <v>3868.2</v>
      </c>
      <c r="I454" s="36">
        <v>3880.5499999999993</v>
      </c>
      <c r="J454" s="36">
        <v>3894.1499999999996</v>
      </c>
      <c r="K454" s="31">
        <v>3866.95</v>
      </c>
      <c r="L454" s="31">
        <v>3841</v>
      </c>
      <c r="M454" s="31">
        <v>16.39845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1086.9000000000001</v>
      </c>
      <c r="D455" s="36">
        <v>1089.9333333333332</v>
      </c>
      <c r="E455" s="36">
        <v>1080.0666666666664</v>
      </c>
      <c r="F455" s="36">
        <v>1073.2333333333331</v>
      </c>
      <c r="G455" s="36">
        <v>1063.3666666666663</v>
      </c>
      <c r="H455" s="36">
        <v>1096.7666666666664</v>
      </c>
      <c r="I455" s="36">
        <v>1106.6333333333332</v>
      </c>
      <c r="J455" s="36">
        <v>1113.4666666666665</v>
      </c>
      <c r="K455" s="31">
        <v>1099.8</v>
      </c>
      <c r="L455" s="31">
        <v>1083.0999999999999</v>
      </c>
      <c r="M455" s="31">
        <v>10.037380000000001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7089.9</v>
      </c>
      <c r="D456" s="36">
        <v>7104.9666666666672</v>
      </c>
      <c r="E456" s="36">
        <v>7059.9333333333343</v>
      </c>
      <c r="F456" s="36">
        <v>7029.9666666666672</v>
      </c>
      <c r="G456" s="36">
        <v>6984.9333333333343</v>
      </c>
      <c r="H456" s="36">
        <v>7134.9333333333343</v>
      </c>
      <c r="I456" s="36">
        <v>7179.9666666666672</v>
      </c>
      <c r="J456" s="36">
        <v>7209.9333333333343</v>
      </c>
      <c r="K456" s="31">
        <v>7150</v>
      </c>
      <c r="L456" s="31">
        <v>7075</v>
      </c>
      <c r="M456" s="31">
        <v>0.67695000000000005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6656.8</v>
      </c>
      <c r="D457" s="36">
        <v>6735.5</v>
      </c>
      <c r="E457" s="36">
        <v>6556.3</v>
      </c>
      <c r="F457" s="36">
        <v>6455.8</v>
      </c>
      <c r="G457" s="36">
        <v>6276.6</v>
      </c>
      <c r="H457" s="36">
        <v>6836</v>
      </c>
      <c r="I457" s="36">
        <v>7015.2000000000007</v>
      </c>
      <c r="J457" s="36">
        <v>7115.7</v>
      </c>
      <c r="K457" s="31">
        <v>6914.7</v>
      </c>
      <c r="L457" s="31">
        <v>6635</v>
      </c>
      <c r="M457" s="31">
        <v>0.29198000000000002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639.20000000000005</v>
      </c>
      <c r="D458" s="36">
        <v>640.56666666666672</v>
      </c>
      <c r="E458" s="36">
        <v>635.63333333333344</v>
      </c>
      <c r="F458" s="36">
        <v>632.06666666666672</v>
      </c>
      <c r="G458" s="36">
        <v>627.13333333333344</v>
      </c>
      <c r="H458" s="36">
        <v>644.13333333333344</v>
      </c>
      <c r="I458" s="36">
        <v>649.06666666666661</v>
      </c>
      <c r="J458" s="36">
        <v>652.63333333333344</v>
      </c>
      <c r="K458" s="31">
        <v>645.5</v>
      </c>
      <c r="L458" s="31">
        <v>637</v>
      </c>
      <c r="M458" s="31">
        <v>7.5733800000000002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951.85</v>
      </c>
      <c r="D459" s="36">
        <v>954.81666666666661</v>
      </c>
      <c r="E459" s="36">
        <v>947.13333333333321</v>
      </c>
      <c r="F459" s="36">
        <v>942.41666666666663</v>
      </c>
      <c r="G459" s="36">
        <v>934.73333333333323</v>
      </c>
      <c r="H459" s="36">
        <v>959.53333333333319</v>
      </c>
      <c r="I459" s="36">
        <v>967.21666666666658</v>
      </c>
      <c r="J459" s="36">
        <v>971.93333333333317</v>
      </c>
      <c r="K459" s="31">
        <v>962.5</v>
      </c>
      <c r="L459" s="31">
        <v>950.1</v>
      </c>
      <c r="M459" s="31">
        <v>69.089879999999994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432.2</v>
      </c>
      <c r="D460" s="36">
        <v>432.34999999999997</v>
      </c>
      <c r="E460" s="36">
        <v>428.89999999999992</v>
      </c>
      <c r="F460" s="36">
        <v>425.59999999999997</v>
      </c>
      <c r="G460" s="36">
        <v>422.14999999999992</v>
      </c>
      <c r="H460" s="36">
        <v>435.64999999999992</v>
      </c>
      <c r="I460" s="36">
        <v>439.09999999999997</v>
      </c>
      <c r="J460" s="36">
        <v>442.39999999999992</v>
      </c>
      <c r="K460" s="31">
        <v>435.8</v>
      </c>
      <c r="L460" s="31">
        <v>429.05</v>
      </c>
      <c r="M460" s="31">
        <v>93.239789999999999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172.56</v>
      </c>
      <c r="D461" s="36">
        <v>173.46666666666667</v>
      </c>
      <c r="E461" s="36">
        <v>170.93333333333334</v>
      </c>
      <c r="F461" s="36">
        <v>169.30666666666667</v>
      </c>
      <c r="G461" s="36">
        <v>166.77333333333334</v>
      </c>
      <c r="H461" s="36">
        <v>175.09333333333333</v>
      </c>
      <c r="I461" s="36">
        <v>177.62666666666669</v>
      </c>
      <c r="J461" s="36">
        <v>179.25333333333333</v>
      </c>
      <c r="K461" s="31">
        <v>176</v>
      </c>
      <c r="L461" s="31">
        <v>171.84</v>
      </c>
      <c r="M461" s="31">
        <v>440.06436000000002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1003.55</v>
      </c>
      <c r="D462" s="36">
        <v>1004.6333333333333</v>
      </c>
      <c r="E462" s="36">
        <v>999.26666666666665</v>
      </c>
      <c r="F462" s="36">
        <v>994.98333333333335</v>
      </c>
      <c r="G462" s="36">
        <v>989.61666666666667</v>
      </c>
      <c r="H462" s="36">
        <v>1008.9166666666666</v>
      </c>
      <c r="I462" s="36">
        <v>1014.2833333333332</v>
      </c>
      <c r="J462" s="36">
        <v>1018.5666666666666</v>
      </c>
      <c r="K462" s="31">
        <v>1010</v>
      </c>
      <c r="L462" s="31">
        <v>1000.35</v>
      </c>
      <c r="M462" s="31">
        <v>5.1283300000000001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80.709999999999994</v>
      </c>
      <c r="D463" s="36">
        <v>79.993333333333339</v>
      </c>
      <c r="E463" s="36">
        <v>77.646666666666675</v>
      </c>
      <c r="F463" s="36">
        <v>74.583333333333343</v>
      </c>
      <c r="G463" s="36">
        <v>72.236666666666679</v>
      </c>
      <c r="H463" s="36">
        <v>83.056666666666672</v>
      </c>
      <c r="I463" s="36">
        <v>85.403333333333336</v>
      </c>
      <c r="J463" s="36">
        <v>88.466666666666669</v>
      </c>
      <c r="K463" s="31">
        <v>82.34</v>
      </c>
      <c r="L463" s="31">
        <v>76.930000000000007</v>
      </c>
      <c r="M463" s="31">
        <v>113.75266999999999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1413.05</v>
      </c>
      <c r="D464" s="36">
        <v>1419.2833333333335</v>
      </c>
      <c r="E464" s="36">
        <v>1403.7666666666671</v>
      </c>
      <c r="F464" s="36">
        <v>1394.4833333333336</v>
      </c>
      <c r="G464" s="36">
        <v>1378.9666666666672</v>
      </c>
      <c r="H464" s="36">
        <v>1428.5666666666671</v>
      </c>
      <c r="I464" s="36">
        <v>1444.0833333333335</v>
      </c>
      <c r="J464" s="36">
        <v>1453.366666666667</v>
      </c>
      <c r="K464" s="31">
        <v>1434.8</v>
      </c>
      <c r="L464" s="31">
        <v>1410</v>
      </c>
      <c r="M464" s="31">
        <v>15.65878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1394.3</v>
      </c>
      <c r="D465" s="36">
        <v>1398.1000000000001</v>
      </c>
      <c r="E465" s="36">
        <v>1382.2000000000003</v>
      </c>
      <c r="F465" s="36">
        <v>1370.1000000000001</v>
      </c>
      <c r="G465" s="36">
        <v>1354.2000000000003</v>
      </c>
      <c r="H465" s="36">
        <v>1410.2000000000003</v>
      </c>
      <c r="I465" s="36">
        <v>1426.1000000000004</v>
      </c>
      <c r="J465" s="36">
        <v>1438.2000000000003</v>
      </c>
      <c r="K465" s="31">
        <v>1414</v>
      </c>
      <c r="L465" s="31">
        <v>1386</v>
      </c>
      <c r="M465" s="31">
        <v>4.1960699999999997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240.11</v>
      </c>
      <c r="D466" s="36">
        <v>239.86666666666665</v>
      </c>
      <c r="E466" s="36">
        <v>237.9433333333333</v>
      </c>
      <c r="F466" s="36">
        <v>235.77666666666664</v>
      </c>
      <c r="G466" s="36">
        <v>233.8533333333333</v>
      </c>
      <c r="H466" s="36">
        <v>242.0333333333333</v>
      </c>
      <c r="I466" s="36">
        <v>243.95666666666665</v>
      </c>
      <c r="J466" s="36">
        <v>246.12333333333331</v>
      </c>
      <c r="K466" s="31">
        <v>241.79</v>
      </c>
      <c r="L466" s="31">
        <v>237.7</v>
      </c>
      <c r="M466" s="31">
        <v>8.1147299999999998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865.45</v>
      </c>
      <c r="D467" s="36">
        <v>869.13333333333333</v>
      </c>
      <c r="E467" s="36">
        <v>846.26666666666665</v>
      </c>
      <c r="F467" s="36">
        <v>827.08333333333337</v>
      </c>
      <c r="G467" s="36">
        <v>804.2166666666667</v>
      </c>
      <c r="H467" s="36">
        <v>888.31666666666661</v>
      </c>
      <c r="I467" s="36">
        <v>911.18333333333317</v>
      </c>
      <c r="J467" s="36">
        <v>930.36666666666656</v>
      </c>
      <c r="K467" s="31">
        <v>892</v>
      </c>
      <c r="L467" s="31">
        <v>849.95</v>
      </c>
      <c r="M467" s="31">
        <v>45.772350000000003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5147.1499999999996</v>
      </c>
      <c r="D468" s="36">
        <v>5129.0166666666664</v>
      </c>
      <c r="E468" s="36">
        <v>5068.1333333333332</v>
      </c>
      <c r="F468" s="36">
        <v>4989.1166666666668</v>
      </c>
      <c r="G468" s="36">
        <v>4928.2333333333336</v>
      </c>
      <c r="H468" s="36">
        <v>5208.0333333333328</v>
      </c>
      <c r="I468" s="36">
        <v>5268.9166666666661</v>
      </c>
      <c r="J468" s="36">
        <v>5347.9333333333325</v>
      </c>
      <c r="K468" s="31">
        <v>5189.8999999999996</v>
      </c>
      <c r="L468" s="31">
        <v>5050</v>
      </c>
      <c r="M468" s="31">
        <v>1.2043900000000001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4470.7</v>
      </c>
      <c r="D469" s="36">
        <v>4468.916666666667</v>
      </c>
      <c r="E469" s="36">
        <v>4391.8333333333339</v>
      </c>
      <c r="F469" s="36">
        <v>4312.9666666666672</v>
      </c>
      <c r="G469" s="36">
        <v>4235.8833333333341</v>
      </c>
      <c r="H469" s="36">
        <v>4547.7833333333338</v>
      </c>
      <c r="I469" s="36">
        <v>4624.8666666666677</v>
      </c>
      <c r="J469" s="36">
        <v>4703.7333333333336</v>
      </c>
      <c r="K469" s="31">
        <v>4546</v>
      </c>
      <c r="L469" s="31">
        <v>4390.05</v>
      </c>
      <c r="M469" s="31">
        <v>0.84101999999999999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1764</v>
      </c>
      <c r="D470" s="36">
        <v>1732.3499999999997</v>
      </c>
      <c r="E470" s="36">
        <v>1646.7499999999993</v>
      </c>
      <c r="F470" s="36">
        <v>1529.4999999999995</v>
      </c>
      <c r="G470" s="36">
        <v>1443.8999999999992</v>
      </c>
      <c r="H470" s="36">
        <v>1849.5999999999995</v>
      </c>
      <c r="I470" s="36">
        <v>1935.1999999999998</v>
      </c>
      <c r="J470" s="36">
        <v>2052.4499999999998</v>
      </c>
      <c r="K470" s="31">
        <v>1817.95</v>
      </c>
      <c r="L470" s="31">
        <v>1615.1</v>
      </c>
      <c r="M470" s="31">
        <v>74.030609999999996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3372.75</v>
      </c>
      <c r="D471" s="36">
        <v>3381.4166666666665</v>
      </c>
      <c r="E471" s="36">
        <v>3361.333333333333</v>
      </c>
      <c r="F471" s="36">
        <v>3349.9166666666665</v>
      </c>
      <c r="G471" s="36">
        <v>3329.833333333333</v>
      </c>
      <c r="H471" s="36">
        <v>3392.833333333333</v>
      </c>
      <c r="I471" s="36">
        <v>3412.9166666666661</v>
      </c>
      <c r="J471" s="36">
        <v>3424.333333333333</v>
      </c>
      <c r="K471" s="31">
        <v>3401.5</v>
      </c>
      <c r="L471" s="31">
        <v>3370</v>
      </c>
      <c r="M471" s="31">
        <v>14.857089999999999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2790.55</v>
      </c>
      <c r="D472" s="36">
        <v>2804.3333333333335</v>
      </c>
      <c r="E472" s="36">
        <v>2765.4666666666672</v>
      </c>
      <c r="F472" s="36">
        <v>2740.3833333333337</v>
      </c>
      <c r="G472" s="36">
        <v>2701.5166666666673</v>
      </c>
      <c r="H472" s="36">
        <v>2829.416666666667</v>
      </c>
      <c r="I472" s="36">
        <v>2868.2833333333328</v>
      </c>
      <c r="J472" s="36">
        <v>2893.3666666666668</v>
      </c>
      <c r="K472" s="31">
        <v>2843.2</v>
      </c>
      <c r="L472" s="31">
        <v>2779.25</v>
      </c>
      <c r="M472" s="31">
        <v>1.84605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1511.2</v>
      </c>
      <c r="D473" s="36">
        <v>1507.2666666666667</v>
      </c>
      <c r="E473" s="36">
        <v>1491.1333333333332</v>
      </c>
      <c r="F473" s="36">
        <v>1471.0666666666666</v>
      </c>
      <c r="G473" s="36">
        <v>1454.9333333333332</v>
      </c>
      <c r="H473" s="36">
        <v>1527.3333333333333</v>
      </c>
      <c r="I473" s="36">
        <v>1543.4666666666669</v>
      </c>
      <c r="J473" s="36">
        <v>1563.5333333333333</v>
      </c>
      <c r="K473" s="31">
        <v>1523.4</v>
      </c>
      <c r="L473" s="31">
        <v>1487.2</v>
      </c>
      <c r="M473" s="31">
        <v>1.59463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5363.8</v>
      </c>
      <c r="D474" s="36">
        <v>5339.5999999999995</v>
      </c>
      <c r="E474" s="36">
        <v>5284.1999999999989</v>
      </c>
      <c r="F474" s="36">
        <v>5204.5999999999995</v>
      </c>
      <c r="G474" s="36">
        <v>5149.1999999999989</v>
      </c>
      <c r="H474" s="36">
        <v>5419.1999999999989</v>
      </c>
      <c r="I474" s="36">
        <v>5474.5999999999985</v>
      </c>
      <c r="J474" s="36">
        <v>5554.1999999999989</v>
      </c>
      <c r="K474" s="31">
        <v>5395</v>
      </c>
      <c r="L474" s="31">
        <v>5260</v>
      </c>
      <c r="M474" s="31">
        <v>5.7872399999999997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38.69</v>
      </c>
      <c r="D475" s="36">
        <v>38.699999999999996</v>
      </c>
      <c r="E475" s="36">
        <v>38.199999999999989</v>
      </c>
      <c r="F475" s="36">
        <v>37.709999999999994</v>
      </c>
      <c r="G475" s="36">
        <v>37.209999999999987</v>
      </c>
      <c r="H475" s="36">
        <v>39.189999999999991</v>
      </c>
      <c r="I475" s="36">
        <v>39.690000000000005</v>
      </c>
      <c r="J475" s="36">
        <v>40.179999999999993</v>
      </c>
      <c r="K475" s="31">
        <v>39.200000000000003</v>
      </c>
      <c r="L475" s="31">
        <v>38.21</v>
      </c>
      <c r="M475" s="31">
        <v>108.27065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395</v>
      </c>
      <c r="D476" s="36">
        <v>397</v>
      </c>
      <c r="E476" s="36">
        <v>391</v>
      </c>
      <c r="F476" s="36">
        <v>387</v>
      </c>
      <c r="G476" s="36">
        <v>381</v>
      </c>
      <c r="H476" s="36">
        <v>401</v>
      </c>
      <c r="I476" s="36">
        <v>407</v>
      </c>
      <c r="J476" s="36">
        <v>411</v>
      </c>
      <c r="K476" s="31">
        <v>403</v>
      </c>
      <c r="L476" s="31">
        <v>393</v>
      </c>
      <c r="M476" s="31">
        <v>5.1980300000000002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617.70000000000005</v>
      </c>
      <c r="D477" s="36">
        <v>616.13333333333333</v>
      </c>
      <c r="E477" s="36">
        <v>598.76666666666665</v>
      </c>
      <c r="F477" s="36">
        <v>579.83333333333337</v>
      </c>
      <c r="G477" s="36">
        <v>562.4666666666667</v>
      </c>
      <c r="H477" s="36">
        <v>635.06666666666661</v>
      </c>
      <c r="I477" s="36">
        <v>652.43333333333317</v>
      </c>
      <c r="J477" s="31">
        <v>671.36666666666656</v>
      </c>
      <c r="K477" s="31">
        <v>633.5</v>
      </c>
      <c r="L477" s="31">
        <v>597.20000000000005</v>
      </c>
      <c r="M477" s="53">
        <v>34.673650000000002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4232.75</v>
      </c>
      <c r="D478" s="36">
        <v>4213.916666666667</v>
      </c>
      <c r="E478" s="36">
        <v>4168.8333333333339</v>
      </c>
      <c r="F478" s="36">
        <v>4104.916666666667</v>
      </c>
      <c r="G478" s="36">
        <v>4059.8333333333339</v>
      </c>
      <c r="H478" s="36">
        <v>4277.8333333333339</v>
      </c>
      <c r="I478" s="36">
        <v>4322.9166666666679</v>
      </c>
      <c r="J478" s="31">
        <v>4386.8333333333339</v>
      </c>
      <c r="K478" s="31">
        <v>4259</v>
      </c>
      <c r="L478" s="31">
        <v>4150</v>
      </c>
      <c r="M478" s="53">
        <v>3.7038500000000001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55.12</v>
      </c>
      <c r="D479" s="36">
        <v>55.48</v>
      </c>
      <c r="E479" s="36">
        <v>54.639999999999993</v>
      </c>
      <c r="F479" s="36">
        <v>54.16</v>
      </c>
      <c r="G479" s="36">
        <v>53.319999999999993</v>
      </c>
      <c r="H479" s="36">
        <v>55.959999999999994</v>
      </c>
      <c r="I479" s="36">
        <v>56.8</v>
      </c>
      <c r="J479" s="36">
        <v>57.279999999999994</v>
      </c>
      <c r="K479" s="31">
        <v>56.32</v>
      </c>
      <c r="L479" s="31">
        <v>55</v>
      </c>
      <c r="M479" s="31">
        <v>74.260289999999998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1054.8</v>
      </c>
      <c r="D480" s="36">
        <v>1059.1166666666668</v>
      </c>
      <c r="E480" s="36">
        <v>1029.2333333333336</v>
      </c>
      <c r="F480" s="36">
        <v>1003.6666666666667</v>
      </c>
      <c r="G480" s="36">
        <v>973.78333333333353</v>
      </c>
      <c r="H480" s="36">
        <v>1084.6833333333336</v>
      </c>
      <c r="I480" s="36">
        <v>1114.5666666666668</v>
      </c>
      <c r="J480" s="31">
        <v>1140.1333333333337</v>
      </c>
      <c r="K480" s="31">
        <v>1089</v>
      </c>
      <c r="L480" s="31">
        <v>1033.55</v>
      </c>
      <c r="M480" s="53">
        <v>18.03116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570.35</v>
      </c>
      <c r="D481" s="36">
        <v>570.33333333333337</v>
      </c>
      <c r="E481" s="36">
        <v>564.66666666666674</v>
      </c>
      <c r="F481" s="36">
        <v>558.98333333333335</v>
      </c>
      <c r="G481" s="36">
        <v>553.31666666666672</v>
      </c>
      <c r="H481" s="36">
        <v>576.01666666666677</v>
      </c>
      <c r="I481" s="36">
        <v>581.68333333333351</v>
      </c>
      <c r="J481" s="36">
        <v>587.36666666666679</v>
      </c>
      <c r="K481" s="31">
        <v>576</v>
      </c>
      <c r="L481" s="31">
        <v>564.65</v>
      </c>
      <c r="M481" s="31">
        <v>23.54064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1015.3</v>
      </c>
      <c r="D482" s="36">
        <v>1015.0500000000001</v>
      </c>
      <c r="E482" s="36">
        <v>1002.1500000000001</v>
      </c>
      <c r="F482" s="36">
        <v>989</v>
      </c>
      <c r="G482" s="36">
        <v>976.1</v>
      </c>
      <c r="H482" s="36">
        <v>1028.2000000000003</v>
      </c>
      <c r="I482" s="36">
        <v>1041.0999999999999</v>
      </c>
      <c r="J482" s="36">
        <v>1054.2500000000002</v>
      </c>
      <c r="K482" s="31">
        <v>1027.95</v>
      </c>
      <c r="L482" s="31">
        <v>1001.9</v>
      </c>
      <c r="M482" s="31">
        <v>1.1415599999999999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43.89</v>
      </c>
      <c r="D483" s="36">
        <v>44.233333333333327</v>
      </c>
      <c r="E483" s="36">
        <v>43.466666666666654</v>
      </c>
      <c r="F483" s="36">
        <v>43.043333333333329</v>
      </c>
      <c r="G483" s="36">
        <v>42.276666666666657</v>
      </c>
      <c r="H483" s="36">
        <v>44.656666666666652</v>
      </c>
      <c r="I483" s="36">
        <v>45.423333333333318</v>
      </c>
      <c r="J483" s="36">
        <v>45.84666666666665</v>
      </c>
      <c r="K483" s="31">
        <v>45</v>
      </c>
      <c r="L483" s="31">
        <v>43.81</v>
      </c>
      <c r="M483" s="31">
        <v>446.60214999999999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11143.1</v>
      </c>
      <c r="D484" s="36">
        <v>11102.366666666667</v>
      </c>
      <c r="E484" s="36">
        <v>10943.733333333334</v>
      </c>
      <c r="F484" s="36">
        <v>10744.366666666667</v>
      </c>
      <c r="G484" s="36">
        <v>10585.733333333334</v>
      </c>
      <c r="H484" s="36">
        <v>11301.733333333334</v>
      </c>
      <c r="I484" s="36">
        <v>11460.366666666669</v>
      </c>
      <c r="J484" s="36">
        <v>11659.733333333334</v>
      </c>
      <c r="K484" s="31">
        <v>11261</v>
      </c>
      <c r="L484" s="31">
        <v>10903</v>
      </c>
      <c r="M484" s="31">
        <v>7.9319699999999997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140.47</v>
      </c>
      <c r="D485" s="36">
        <v>140.24333333333334</v>
      </c>
      <c r="E485" s="36">
        <v>139.07666666666668</v>
      </c>
      <c r="F485" s="36">
        <v>137.68333333333334</v>
      </c>
      <c r="G485" s="36">
        <v>136.51666666666668</v>
      </c>
      <c r="H485" s="36">
        <v>141.63666666666668</v>
      </c>
      <c r="I485" s="36">
        <v>142.80333333333331</v>
      </c>
      <c r="J485" s="36">
        <v>144.19666666666669</v>
      </c>
      <c r="K485" s="31">
        <v>141.41</v>
      </c>
      <c r="L485" s="31">
        <v>138.85</v>
      </c>
      <c r="M485" s="31">
        <v>171.00051999999999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1964.1</v>
      </c>
      <c r="D486" s="36">
        <v>1977.3999999999999</v>
      </c>
      <c r="E486" s="36">
        <v>1943.7999999999997</v>
      </c>
      <c r="F486" s="36">
        <v>1923.4999999999998</v>
      </c>
      <c r="G486" s="36">
        <v>1889.8999999999996</v>
      </c>
      <c r="H486" s="36">
        <v>1997.6999999999998</v>
      </c>
      <c r="I486" s="36">
        <v>2031.2999999999997</v>
      </c>
      <c r="J486" s="36">
        <v>2051.6</v>
      </c>
      <c r="K486" s="31">
        <v>2011</v>
      </c>
      <c r="L486" s="31">
        <v>1957.1</v>
      </c>
      <c r="M486" s="31">
        <v>4.2075500000000003</v>
      </c>
      <c r="N486" s="1"/>
      <c r="O486" s="1"/>
    </row>
    <row r="487" spans="1:15" ht="12.75" customHeight="1">
      <c r="A487" s="33">
        <v>477</v>
      </c>
      <c r="B487" s="53" t="s">
        <v>1014</v>
      </c>
      <c r="C487" s="31">
        <v>1276.8</v>
      </c>
      <c r="D487" s="36">
        <v>1279.3333333333333</v>
      </c>
      <c r="E487" s="36">
        <v>1267.4666666666665</v>
      </c>
      <c r="F487" s="36">
        <v>1258.1333333333332</v>
      </c>
      <c r="G487" s="36">
        <v>1246.2666666666664</v>
      </c>
      <c r="H487" s="36">
        <v>1288.6666666666665</v>
      </c>
      <c r="I487" s="36">
        <v>1300.5333333333333</v>
      </c>
      <c r="J487" s="36">
        <v>1309.8666666666666</v>
      </c>
      <c r="K487" s="31">
        <v>1291.2</v>
      </c>
      <c r="L487" s="31">
        <v>1270</v>
      </c>
      <c r="M487" s="31">
        <v>3.7029100000000001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387.15</v>
      </c>
      <c r="D488" s="36">
        <v>389.10000000000008</v>
      </c>
      <c r="E488" s="36">
        <v>383.40000000000015</v>
      </c>
      <c r="F488" s="36">
        <v>379.65000000000009</v>
      </c>
      <c r="G488" s="36">
        <v>373.95000000000016</v>
      </c>
      <c r="H488" s="36">
        <v>392.85000000000014</v>
      </c>
      <c r="I488" s="36">
        <v>398.55000000000007</v>
      </c>
      <c r="J488" s="36">
        <v>402.30000000000013</v>
      </c>
      <c r="K488" s="31">
        <v>394.8</v>
      </c>
      <c r="L488" s="31">
        <v>385.35</v>
      </c>
      <c r="M488" s="31">
        <v>3.98855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434.3</v>
      </c>
      <c r="D489" s="36">
        <v>431.3</v>
      </c>
      <c r="E489" s="36">
        <v>427.3</v>
      </c>
      <c r="F489" s="36">
        <v>420.3</v>
      </c>
      <c r="G489" s="36">
        <v>416.3</v>
      </c>
      <c r="H489" s="36">
        <v>438.3</v>
      </c>
      <c r="I489" s="36">
        <v>442.3</v>
      </c>
      <c r="J489" s="36">
        <v>449.3</v>
      </c>
      <c r="K489" s="31">
        <v>435.3</v>
      </c>
      <c r="L489" s="31">
        <v>424.3</v>
      </c>
      <c r="M489" s="31">
        <v>5.19109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482.65</v>
      </c>
      <c r="D490" s="36">
        <v>481.90000000000003</v>
      </c>
      <c r="E490" s="36">
        <v>475.80000000000007</v>
      </c>
      <c r="F490" s="36">
        <v>468.95000000000005</v>
      </c>
      <c r="G490" s="36">
        <v>462.85000000000008</v>
      </c>
      <c r="H490" s="36">
        <v>488.75000000000006</v>
      </c>
      <c r="I490" s="36">
        <v>494.85000000000008</v>
      </c>
      <c r="J490" s="36">
        <v>501.70000000000005</v>
      </c>
      <c r="K490" s="31">
        <v>488</v>
      </c>
      <c r="L490" s="31">
        <v>475.05</v>
      </c>
      <c r="M490" s="31">
        <v>8.1270900000000008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313.64999999999998</v>
      </c>
      <c r="D491" s="36">
        <v>315.84999999999997</v>
      </c>
      <c r="E491" s="36">
        <v>309.19999999999993</v>
      </c>
      <c r="F491" s="36">
        <v>304.74999999999994</v>
      </c>
      <c r="G491" s="36">
        <v>298.09999999999991</v>
      </c>
      <c r="H491" s="36">
        <v>320.29999999999995</v>
      </c>
      <c r="I491" s="36">
        <v>326.94999999999993</v>
      </c>
      <c r="J491" s="36">
        <v>331.4</v>
      </c>
      <c r="K491" s="31">
        <v>322.5</v>
      </c>
      <c r="L491" s="31">
        <v>311.39999999999998</v>
      </c>
      <c r="M491" s="31">
        <v>4.4458099999999998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483.35</v>
      </c>
      <c r="D492" s="36">
        <v>486.73333333333335</v>
      </c>
      <c r="E492" s="36">
        <v>477.56666666666672</v>
      </c>
      <c r="F492" s="36">
        <v>471.78333333333336</v>
      </c>
      <c r="G492" s="36">
        <v>462.61666666666673</v>
      </c>
      <c r="H492" s="36">
        <v>492.51666666666671</v>
      </c>
      <c r="I492" s="36">
        <v>501.68333333333334</v>
      </c>
      <c r="J492" s="36">
        <v>507.4666666666667</v>
      </c>
      <c r="K492" s="31">
        <v>495.9</v>
      </c>
      <c r="L492" s="31">
        <v>480.95</v>
      </c>
      <c r="M492" s="31">
        <v>2.1064600000000002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657.8</v>
      </c>
      <c r="D493" s="36">
        <v>663.41666666666663</v>
      </c>
      <c r="E493" s="36">
        <v>647.48333333333323</v>
      </c>
      <c r="F493" s="36">
        <v>637.16666666666663</v>
      </c>
      <c r="G493" s="36">
        <v>621.23333333333323</v>
      </c>
      <c r="H493" s="36">
        <v>673.73333333333323</v>
      </c>
      <c r="I493" s="36">
        <v>689.66666666666663</v>
      </c>
      <c r="J493" s="36">
        <v>699.98333333333323</v>
      </c>
      <c r="K493" s="31">
        <v>679.35</v>
      </c>
      <c r="L493" s="31">
        <v>653.1</v>
      </c>
      <c r="M493" s="31">
        <v>3.1170300000000002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1607.55</v>
      </c>
      <c r="D494" s="36">
        <v>1597.55</v>
      </c>
      <c r="E494" s="36">
        <v>1578.1</v>
      </c>
      <c r="F494" s="36">
        <v>1548.6499999999999</v>
      </c>
      <c r="G494" s="36">
        <v>1529.1999999999998</v>
      </c>
      <c r="H494" s="36">
        <v>1627</v>
      </c>
      <c r="I494" s="36">
        <v>1646.4500000000003</v>
      </c>
      <c r="J494" s="36">
        <v>1675.9</v>
      </c>
      <c r="K494" s="31">
        <v>1617</v>
      </c>
      <c r="L494" s="31">
        <v>1568.1</v>
      </c>
      <c r="M494" s="31">
        <v>13.30531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1078.9000000000001</v>
      </c>
      <c r="D495" s="36">
        <v>1091.4833333333333</v>
      </c>
      <c r="E495" s="36">
        <v>1058.4166666666667</v>
      </c>
      <c r="F495" s="36">
        <v>1037.9333333333334</v>
      </c>
      <c r="G495" s="36">
        <v>1004.8666666666668</v>
      </c>
      <c r="H495" s="36">
        <v>1111.9666666666667</v>
      </c>
      <c r="I495" s="36">
        <v>1145.0333333333333</v>
      </c>
      <c r="J495" s="36">
        <v>1165.5166666666667</v>
      </c>
      <c r="K495" s="31">
        <v>1124.55</v>
      </c>
      <c r="L495" s="31">
        <v>1071</v>
      </c>
      <c r="M495" s="31">
        <v>1.3706199999999999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442.1</v>
      </c>
      <c r="D496" s="36">
        <v>438.33333333333331</v>
      </c>
      <c r="E496" s="36">
        <v>429.81666666666661</v>
      </c>
      <c r="F496" s="36">
        <v>417.5333333333333</v>
      </c>
      <c r="G496" s="36">
        <v>409.01666666666659</v>
      </c>
      <c r="H496" s="36">
        <v>450.61666666666662</v>
      </c>
      <c r="I496" s="36">
        <v>459.13333333333338</v>
      </c>
      <c r="J496" s="36">
        <v>471.41666666666663</v>
      </c>
      <c r="K496" s="31">
        <v>446.85</v>
      </c>
      <c r="L496" s="31">
        <v>426.05</v>
      </c>
      <c r="M496" s="31">
        <v>1622.1082799999999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759.4</v>
      </c>
      <c r="D497" s="36">
        <v>761.25</v>
      </c>
      <c r="E497" s="36">
        <v>751.55</v>
      </c>
      <c r="F497" s="36">
        <v>743.69999999999993</v>
      </c>
      <c r="G497" s="36">
        <v>733.99999999999989</v>
      </c>
      <c r="H497" s="36">
        <v>769.1</v>
      </c>
      <c r="I497" s="36">
        <v>778.80000000000007</v>
      </c>
      <c r="J497" s="36">
        <v>786.65000000000009</v>
      </c>
      <c r="K497" s="31">
        <v>770.95</v>
      </c>
      <c r="L497" s="31">
        <v>753.4</v>
      </c>
      <c r="M497" s="31">
        <v>1.3632899999999999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18.02</v>
      </c>
      <c r="D498" s="36">
        <v>17.903333333333332</v>
      </c>
      <c r="E498" s="36">
        <v>17.336666666666666</v>
      </c>
      <c r="F498" s="36">
        <v>16.653333333333332</v>
      </c>
      <c r="G498" s="36">
        <v>16.086666666666666</v>
      </c>
      <c r="H498" s="36">
        <v>18.586666666666666</v>
      </c>
      <c r="I498" s="36">
        <v>19.153333333333336</v>
      </c>
      <c r="J498" s="36">
        <v>19.836666666666666</v>
      </c>
      <c r="K498" s="31">
        <v>18.47</v>
      </c>
      <c r="L498" s="31">
        <v>17.22</v>
      </c>
      <c r="M498" s="31">
        <v>15200.733920000001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1495.4</v>
      </c>
      <c r="D499" s="36">
        <v>1500.8500000000001</v>
      </c>
      <c r="E499" s="36">
        <v>1486.0000000000002</v>
      </c>
      <c r="F499" s="36">
        <v>1476.6000000000001</v>
      </c>
      <c r="G499" s="36">
        <v>1461.7500000000002</v>
      </c>
      <c r="H499" s="36">
        <v>1510.2500000000002</v>
      </c>
      <c r="I499" s="36">
        <v>1525.1000000000001</v>
      </c>
      <c r="J499" s="31">
        <v>1534.5000000000002</v>
      </c>
      <c r="K499" s="31">
        <v>1515.7</v>
      </c>
      <c r="L499" s="31">
        <v>1491.45</v>
      </c>
      <c r="M499" s="53">
        <v>15.79697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565.85</v>
      </c>
      <c r="D500" s="36">
        <v>556.33333333333337</v>
      </c>
      <c r="E500" s="36">
        <v>542.9666666666667</v>
      </c>
      <c r="F500" s="36">
        <v>520.08333333333337</v>
      </c>
      <c r="G500" s="36">
        <v>506.7166666666667</v>
      </c>
      <c r="H500" s="36">
        <v>579.2166666666667</v>
      </c>
      <c r="I500" s="36">
        <v>592.58333333333326</v>
      </c>
      <c r="J500" s="31">
        <v>615.4666666666667</v>
      </c>
      <c r="K500" s="31">
        <v>569.70000000000005</v>
      </c>
      <c r="L500" s="31">
        <v>533.45000000000005</v>
      </c>
      <c r="M500" s="53">
        <v>50.326300000000003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150.47</v>
      </c>
      <c r="D501" s="36">
        <v>149.05666666666667</v>
      </c>
      <c r="E501" s="36">
        <v>147.11333333333334</v>
      </c>
      <c r="F501" s="36">
        <v>143.75666666666666</v>
      </c>
      <c r="G501" s="36">
        <v>141.81333333333333</v>
      </c>
      <c r="H501" s="36">
        <v>152.41333333333336</v>
      </c>
      <c r="I501" s="36">
        <v>154.35666666666668</v>
      </c>
      <c r="J501" s="36">
        <v>157.71333333333337</v>
      </c>
      <c r="K501" s="31">
        <v>151</v>
      </c>
      <c r="L501" s="31">
        <v>145.69999999999999</v>
      </c>
      <c r="M501" s="31">
        <v>57.61627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850.15</v>
      </c>
      <c r="D502" s="36">
        <v>862.33333333333337</v>
      </c>
      <c r="E502" s="36">
        <v>826.66666666666674</v>
      </c>
      <c r="F502" s="36">
        <v>803.18333333333339</v>
      </c>
      <c r="G502" s="36">
        <v>767.51666666666677</v>
      </c>
      <c r="H502" s="36">
        <v>885.81666666666672</v>
      </c>
      <c r="I502" s="36">
        <v>921.48333333333346</v>
      </c>
      <c r="J502" s="36">
        <v>944.9666666666667</v>
      </c>
      <c r="K502" s="31">
        <v>898</v>
      </c>
      <c r="L502" s="31">
        <v>838.85</v>
      </c>
      <c r="M502" s="31">
        <v>2.09158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1837.05</v>
      </c>
      <c r="D503" s="36">
        <v>1836.0166666666667</v>
      </c>
      <c r="E503" s="36">
        <v>1823.0333333333333</v>
      </c>
      <c r="F503" s="36">
        <v>1809.0166666666667</v>
      </c>
      <c r="G503" s="36">
        <v>1796.0333333333333</v>
      </c>
      <c r="H503" s="36">
        <v>1850.0333333333333</v>
      </c>
      <c r="I503" s="36">
        <v>1863.0166666666664</v>
      </c>
      <c r="J503" s="31">
        <v>1877.0333333333333</v>
      </c>
      <c r="K503" s="31">
        <v>1849</v>
      </c>
      <c r="L503" s="31">
        <v>1822</v>
      </c>
      <c r="M503" s="53">
        <v>0.49498999999999999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495.2</v>
      </c>
      <c r="D504" s="36">
        <v>496.29999999999995</v>
      </c>
      <c r="E504" s="36">
        <v>492.69999999999993</v>
      </c>
      <c r="F504" s="36">
        <v>490.2</v>
      </c>
      <c r="G504" s="36">
        <v>486.59999999999997</v>
      </c>
      <c r="H504" s="36">
        <v>498.7999999999999</v>
      </c>
      <c r="I504" s="36">
        <v>502.39999999999992</v>
      </c>
      <c r="J504" s="36">
        <v>504.89999999999986</v>
      </c>
      <c r="K504" s="31">
        <v>499.9</v>
      </c>
      <c r="L504" s="31">
        <v>493.8</v>
      </c>
      <c r="M504" s="31">
        <v>64.060450000000003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23.79</v>
      </c>
      <c r="D505" s="200">
        <v>23.909999999999997</v>
      </c>
      <c r="E505" s="200">
        <v>23.589999999999993</v>
      </c>
      <c r="F505" s="200">
        <v>23.389999999999997</v>
      </c>
      <c r="G505" s="200">
        <v>23.069999999999993</v>
      </c>
      <c r="H505" s="200">
        <v>24.109999999999992</v>
      </c>
      <c r="I505" s="200">
        <v>24.43</v>
      </c>
      <c r="J505" s="200">
        <v>24.629999999999992</v>
      </c>
      <c r="K505" s="201">
        <v>24.23</v>
      </c>
      <c r="L505" s="201">
        <v>23.71</v>
      </c>
      <c r="M505" s="201">
        <v>1283.00377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15608.2</v>
      </c>
      <c r="D506" s="280">
        <v>15678.483333333332</v>
      </c>
      <c r="E506" s="280">
        <v>15476.966666666664</v>
      </c>
      <c r="F506" s="280">
        <v>15345.733333333332</v>
      </c>
      <c r="G506" s="280">
        <v>15144.216666666664</v>
      </c>
      <c r="H506" s="280">
        <v>15809.716666666664</v>
      </c>
      <c r="I506" s="280">
        <v>16011.23333333333</v>
      </c>
      <c r="J506" s="280">
        <v>16142.466666666664</v>
      </c>
      <c r="K506" s="281">
        <v>15880</v>
      </c>
      <c r="L506" s="281">
        <v>15547.25</v>
      </c>
      <c r="M506" s="281">
        <v>0.26434999999999997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155.61000000000001</v>
      </c>
      <c r="D507" s="215">
        <v>154.03666666666666</v>
      </c>
      <c r="E507" s="215">
        <v>150.68333333333334</v>
      </c>
      <c r="F507" s="215">
        <v>145.75666666666669</v>
      </c>
      <c r="G507" s="215">
        <v>142.40333333333336</v>
      </c>
      <c r="H507" s="215">
        <v>158.96333333333331</v>
      </c>
      <c r="I507" s="215">
        <v>162.31666666666661</v>
      </c>
      <c r="J507" s="215">
        <v>167.24333333333328</v>
      </c>
      <c r="K507" s="213">
        <v>157.38999999999999</v>
      </c>
      <c r="L507" s="213">
        <v>149.11000000000001</v>
      </c>
      <c r="M507" s="213">
        <v>431.64206999999999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751.25</v>
      </c>
      <c r="D508" s="282">
        <v>756.08333333333337</v>
      </c>
      <c r="E508" s="282">
        <v>743.16666666666674</v>
      </c>
      <c r="F508" s="282">
        <v>735.08333333333337</v>
      </c>
      <c r="G508" s="282">
        <v>722.16666666666674</v>
      </c>
      <c r="H508" s="282">
        <v>764.16666666666674</v>
      </c>
      <c r="I508" s="282">
        <v>777.08333333333348</v>
      </c>
      <c r="J508" s="282">
        <v>785.16666666666674</v>
      </c>
      <c r="K508" s="282">
        <v>769</v>
      </c>
      <c r="L508" s="282">
        <v>748</v>
      </c>
      <c r="M508" s="282">
        <v>6.9525100000000002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197.25</v>
      </c>
      <c r="D509" s="284">
        <v>198.91</v>
      </c>
      <c r="E509" s="284">
        <v>194.34</v>
      </c>
      <c r="F509" s="284">
        <v>191.43</v>
      </c>
      <c r="G509" s="284">
        <v>186.86</v>
      </c>
      <c r="H509" s="284">
        <v>201.82</v>
      </c>
      <c r="I509" s="284">
        <v>206.39</v>
      </c>
      <c r="J509" s="284">
        <v>209.29999999999998</v>
      </c>
      <c r="K509" s="284">
        <v>203.48</v>
      </c>
      <c r="L509" s="284">
        <v>196</v>
      </c>
      <c r="M509" s="284">
        <v>389.34431999999998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1065.8</v>
      </c>
      <c r="D510" s="282">
        <v>1071.3166666666668</v>
      </c>
      <c r="E510" s="282">
        <v>1057.6333333333337</v>
      </c>
      <c r="F510" s="282">
        <v>1049.4666666666669</v>
      </c>
      <c r="G510" s="282">
        <v>1035.7833333333338</v>
      </c>
      <c r="H510" s="282">
        <v>1079.4833333333336</v>
      </c>
      <c r="I510" s="282">
        <v>1093.1666666666665</v>
      </c>
      <c r="J510" s="282">
        <v>1101.3333333333335</v>
      </c>
      <c r="K510" s="282">
        <v>1085</v>
      </c>
      <c r="L510" s="282">
        <v>1063.1500000000001</v>
      </c>
      <c r="M510" s="282">
        <v>13.54644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2408.6999999999998</v>
      </c>
      <c r="D511" s="285">
        <v>2408.4833333333331</v>
      </c>
      <c r="E511" s="285">
        <v>2383.2666666666664</v>
      </c>
      <c r="F511" s="285">
        <v>2357.8333333333335</v>
      </c>
      <c r="G511" s="285">
        <v>2332.6166666666668</v>
      </c>
      <c r="H511" s="285">
        <v>2433.9166666666661</v>
      </c>
      <c r="I511" s="285">
        <v>2459.1333333333323</v>
      </c>
      <c r="J511" s="285">
        <v>2484.5666666666657</v>
      </c>
      <c r="K511" s="285">
        <v>2433.6999999999998</v>
      </c>
      <c r="L511" s="285">
        <v>2383.0500000000002</v>
      </c>
      <c r="M511" s="285">
        <v>0.60204999999999997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7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45470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45469</v>
      </c>
      <c r="B10" s="32">
        <v>526241</v>
      </c>
      <c r="C10" s="31" t="s">
        <v>1154</v>
      </c>
      <c r="D10" s="31" t="s">
        <v>1155</v>
      </c>
      <c r="E10" s="31" t="s">
        <v>530</v>
      </c>
      <c r="F10" s="84">
        <v>300000</v>
      </c>
      <c r="G10" s="32">
        <v>16.18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45469</v>
      </c>
      <c r="B11" s="32">
        <v>526241</v>
      </c>
      <c r="C11" s="31" t="s">
        <v>1154</v>
      </c>
      <c r="D11" s="31" t="s">
        <v>1156</v>
      </c>
      <c r="E11" s="31" t="s">
        <v>529</v>
      </c>
      <c r="F11" s="84">
        <v>300000</v>
      </c>
      <c r="G11" s="32">
        <v>16.18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45469</v>
      </c>
      <c r="B12" s="32">
        <v>542460</v>
      </c>
      <c r="C12" s="31" t="s">
        <v>1200</v>
      </c>
      <c r="D12" s="31" t="s">
        <v>1201</v>
      </c>
      <c r="E12" s="31" t="s">
        <v>530</v>
      </c>
      <c r="F12" s="84">
        <v>300000</v>
      </c>
      <c r="G12" s="32">
        <v>1826.14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45469</v>
      </c>
      <c r="B13" s="32">
        <v>512247</v>
      </c>
      <c r="C13" s="31" t="s">
        <v>1202</v>
      </c>
      <c r="D13" s="31" t="s">
        <v>1203</v>
      </c>
      <c r="E13" s="31" t="s">
        <v>530</v>
      </c>
      <c r="F13" s="84">
        <v>389180</v>
      </c>
      <c r="G13" s="32">
        <v>6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45469</v>
      </c>
      <c r="B14" s="32">
        <v>512247</v>
      </c>
      <c r="C14" s="31" t="s">
        <v>1202</v>
      </c>
      <c r="D14" s="31" t="s">
        <v>1203</v>
      </c>
      <c r="E14" s="31" t="s">
        <v>529</v>
      </c>
      <c r="F14" s="84">
        <v>371744</v>
      </c>
      <c r="G14" s="32">
        <v>5.98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45469</v>
      </c>
      <c r="B15" s="32">
        <v>544183</v>
      </c>
      <c r="C15" s="31" t="s">
        <v>1204</v>
      </c>
      <c r="D15" s="31" t="s">
        <v>1205</v>
      </c>
      <c r="E15" s="31" t="s">
        <v>530</v>
      </c>
      <c r="F15" s="84">
        <v>7000</v>
      </c>
      <c r="G15" s="32">
        <v>171.8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45469</v>
      </c>
      <c r="B16" s="32">
        <v>530249</v>
      </c>
      <c r="C16" s="31" t="s">
        <v>1206</v>
      </c>
      <c r="D16" s="31" t="s">
        <v>1207</v>
      </c>
      <c r="E16" s="31" t="s">
        <v>530</v>
      </c>
      <c r="F16" s="84">
        <v>24472</v>
      </c>
      <c r="G16" s="32">
        <v>26.4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45469</v>
      </c>
      <c r="B17" s="32">
        <v>544195</v>
      </c>
      <c r="C17" s="31" t="s">
        <v>1124</v>
      </c>
      <c r="D17" s="31" t="s">
        <v>1157</v>
      </c>
      <c r="E17" s="31" t="s">
        <v>529</v>
      </c>
      <c r="F17" s="84">
        <v>400000</v>
      </c>
      <c r="G17" s="32">
        <v>73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45469</v>
      </c>
      <c r="B18" s="32">
        <v>544195</v>
      </c>
      <c r="C18" s="31" t="s">
        <v>1124</v>
      </c>
      <c r="D18" s="31" t="s">
        <v>971</v>
      </c>
      <c r="E18" s="31" t="s">
        <v>530</v>
      </c>
      <c r="F18" s="84">
        <v>134000</v>
      </c>
      <c r="G18" s="32">
        <v>72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45469</v>
      </c>
      <c r="B19" s="32">
        <v>544195</v>
      </c>
      <c r="C19" s="31" t="s">
        <v>1124</v>
      </c>
      <c r="D19" s="31" t="s">
        <v>1091</v>
      </c>
      <c r="E19" s="31" t="s">
        <v>530</v>
      </c>
      <c r="F19" s="84">
        <v>150000</v>
      </c>
      <c r="G19" s="32">
        <v>72.900000000000006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45469</v>
      </c>
      <c r="B20" s="32">
        <v>544195</v>
      </c>
      <c r="C20" s="31" t="s">
        <v>1124</v>
      </c>
      <c r="D20" s="31" t="s">
        <v>1208</v>
      </c>
      <c r="E20" s="31" t="s">
        <v>529</v>
      </c>
      <c r="F20" s="84">
        <v>98000</v>
      </c>
      <c r="G20" s="32">
        <v>72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45469</v>
      </c>
      <c r="B21" s="32">
        <v>544195</v>
      </c>
      <c r="C21" s="31" t="s">
        <v>1124</v>
      </c>
      <c r="D21" s="31" t="s">
        <v>1079</v>
      </c>
      <c r="E21" s="31" t="s">
        <v>529</v>
      </c>
      <c r="F21" s="84">
        <v>16000</v>
      </c>
      <c r="G21" s="32">
        <v>72.78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45469</v>
      </c>
      <c r="B22" s="32">
        <v>544195</v>
      </c>
      <c r="C22" s="31" t="s">
        <v>1124</v>
      </c>
      <c r="D22" s="31" t="s">
        <v>1209</v>
      </c>
      <c r="E22" s="31" t="s">
        <v>529</v>
      </c>
      <c r="F22" s="84">
        <v>152000</v>
      </c>
      <c r="G22" s="32">
        <v>72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45469</v>
      </c>
      <c r="B23" s="32">
        <v>544195</v>
      </c>
      <c r="C23" s="31" t="s">
        <v>1124</v>
      </c>
      <c r="D23" s="31" t="s">
        <v>1079</v>
      </c>
      <c r="E23" s="31" t="s">
        <v>530</v>
      </c>
      <c r="F23" s="84">
        <v>148000</v>
      </c>
      <c r="G23" s="32">
        <v>73.010000000000005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45469</v>
      </c>
      <c r="B24" s="32">
        <v>544198</v>
      </c>
      <c r="C24" s="31" t="s">
        <v>1210</v>
      </c>
      <c r="D24" s="31" t="s">
        <v>1211</v>
      </c>
      <c r="E24" s="31" t="s">
        <v>530</v>
      </c>
      <c r="F24" s="84">
        <v>274112</v>
      </c>
      <c r="G24" s="32">
        <v>339.87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45469</v>
      </c>
      <c r="B25" s="32">
        <v>544198</v>
      </c>
      <c r="C25" s="31" t="s">
        <v>1210</v>
      </c>
      <c r="D25" s="31" t="s">
        <v>1211</v>
      </c>
      <c r="E25" s="31" t="s">
        <v>529</v>
      </c>
      <c r="F25" s="84">
        <v>450441</v>
      </c>
      <c r="G25" s="32">
        <v>342.9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45469</v>
      </c>
      <c r="B26" s="32">
        <v>540080</v>
      </c>
      <c r="C26" s="31" t="s">
        <v>1212</v>
      </c>
      <c r="D26" s="31" t="s">
        <v>1213</v>
      </c>
      <c r="E26" s="31" t="s">
        <v>530</v>
      </c>
      <c r="F26" s="84">
        <v>1025805</v>
      </c>
      <c r="G26" s="32">
        <v>18.43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45469</v>
      </c>
      <c r="B27" s="32">
        <v>543516</v>
      </c>
      <c r="C27" s="31" t="s">
        <v>1125</v>
      </c>
      <c r="D27" s="31" t="s">
        <v>1214</v>
      </c>
      <c r="E27" s="31" t="s">
        <v>529</v>
      </c>
      <c r="F27" s="84">
        <v>28000</v>
      </c>
      <c r="G27" s="32">
        <v>23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45469</v>
      </c>
      <c r="B28" s="32">
        <v>543516</v>
      </c>
      <c r="C28" s="31" t="s">
        <v>1125</v>
      </c>
      <c r="D28" s="31" t="s">
        <v>1158</v>
      </c>
      <c r="E28" s="31" t="s">
        <v>530</v>
      </c>
      <c r="F28" s="84">
        <v>98000</v>
      </c>
      <c r="G28" s="32">
        <v>23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45469</v>
      </c>
      <c r="B29" s="32">
        <v>544199</v>
      </c>
      <c r="C29" s="31" t="s">
        <v>1215</v>
      </c>
      <c r="D29" s="31" t="s">
        <v>1216</v>
      </c>
      <c r="E29" s="31" t="s">
        <v>529</v>
      </c>
      <c r="F29" s="84">
        <v>179200</v>
      </c>
      <c r="G29" s="32">
        <v>142.5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45469</v>
      </c>
      <c r="B30" s="32">
        <v>544199</v>
      </c>
      <c r="C30" s="31" t="s">
        <v>1215</v>
      </c>
      <c r="D30" s="31" t="s">
        <v>971</v>
      </c>
      <c r="E30" s="31" t="s">
        <v>529</v>
      </c>
      <c r="F30" s="84">
        <v>337600</v>
      </c>
      <c r="G30" s="32">
        <v>146.25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45469</v>
      </c>
      <c r="B31" s="32">
        <v>544199</v>
      </c>
      <c r="C31" s="31" t="s">
        <v>1215</v>
      </c>
      <c r="D31" s="31" t="s">
        <v>1040</v>
      </c>
      <c r="E31" s="31" t="s">
        <v>529</v>
      </c>
      <c r="F31" s="84">
        <v>179200</v>
      </c>
      <c r="G31" s="32">
        <v>146.44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45469</v>
      </c>
      <c r="B32" s="32">
        <v>544199</v>
      </c>
      <c r="C32" s="31" t="s">
        <v>1215</v>
      </c>
      <c r="D32" s="31" t="s">
        <v>1217</v>
      </c>
      <c r="E32" s="31" t="s">
        <v>529</v>
      </c>
      <c r="F32" s="84">
        <v>200000</v>
      </c>
      <c r="G32" s="32">
        <v>149.62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45469</v>
      </c>
      <c r="B33" s="32">
        <v>544199</v>
      </c>
      <c r="C33" s="31" t="s">
        <v>1215</v>
      </c>
      <c r="D33" s="31" t="s">
        <v>1079</v>
      </c>
      <c r="E33" s="31" t="s">
        <v>529</v>
      </c>
      <c r="F33" s="84">
        <v>176000</v>
      </c>
      <c r="G33" s="32">
        <v>143.15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45469</v>
      </c>
      <c r="B34" s="32">
        <v>539449</v>
      </c>
      <c r="C34" s="31" t="s">
        <v>1126</v>
      </c>
      <c r="D34" s="31" t="s">
        <v>1127</v>
      </c>
      <c r="E34" s="31" t="s">
        <v>530</v>
      </c>
      <c r="F34" s="84">
        <v>15000</v>
      </c>
      <c r="G34" s="32">
        <v>50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45469</v>
      </c>
      <c r="B35" s="32">
        <v>539449</v>
      </c>
      <c r="C35" s="31" t="s">
        <v>1126</v>
      </c>
      <c r="D35" s="31" t="s">
        <v>1218</v>
      </c>
      <c r="E35" s="31" t="s">
        <v>529</v>
      </c>
      <c r="F35" s="84">
        <v>13000</v>
      </c>
      <c r="G35" s="32">
        <v>49.97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45469</v>
      </c>
      <c r="B36" s="32">
        <v>526445</v>
      </c>
      <c r="C36" s="31" t="s">
        <v>1219</v>
      </c>
      <c r="D36" s="31" t="s">
        <v>1049</v>
      </c>
      <c r="E36" s="31" t="s">
        <v>529</v>
      </c>
      <c r="F36" s="84">
        <v>267714</v>
      </c>
      <c r="G36" s="32">
        <v>59.11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45469</v>
      </c>
      <c r="B37" s="32">
        <v>543667</v>
      </c>
      <c r="C37" s="31" t="s">
        <v>1220</v>
      </c>
      <c r="D37" s="31" t="s">
        <v>1221</v>
      </c>
      <c r="E37" s="31" t="s">
        <v>530</v>
      </c>
      <c r="F37" s="84">
        <v>3100000</v>
      </c>
      <c r="G37" s="32">
        <v>166.56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45469</v>
      </c>
      <c r="B38" s="32">
        <v>543667</v>
      </c>
      <c r="C38" s="31" t="s">
        <v>1220</v>
      </c>
      <c r="D38" s="31" t="s">
        <v>1222</v>
      </c>
      <c r="E38" s="31" t="s">
        <v>529</v>
      </c>
      <c r="F38" s="84">
        <v>2949716</v>
      </c>
      <c r="G38" s="32">
        <v>166.5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45469</v>
      </c>
      <c r="B39" s="32">
        <v>531784</v>
      </c>
      <c r="C39" s="31" t="s">
        <v>1159</v>
      </c>
      <c r="D39" s="31" t="s">
        <v>1160</v>
      </c>
      <c r="E39" s="31" t="s">
        <v>530</v>
      </c>
      <c r="F39" s="84">
        <v>2000000</v>
      </c>
      <c r="G39" s="32">
        <v>1.32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45469</v>
      </c>
      <c r="B40" s="32">
        <v>539814</v>
      </c>
      <c r="C40" s="31" t="s">
        <v>1223</v>
      </c>
      <c r="D40" s="31" t="s">
        <v>1224</v>
      </c>
      <c r="E40" s="31" t="s">
        <v>529</v>
      </c>
      <c r="F40" s="84">
        <v>17300</v>
      </c>
      <c r="G40" s="32">
        <v>252.48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45469</v>
      </c>
      <c r="B41" s="32">
        <v>544188</v>
      </c>
      <c r="C41" s="31" t="s">
        <v>1225</v>
      </c>
      <c r="D41" s="31" t="s">
        <v>1128</v>
      </c>
      <c r="E41" s="31" t="s">
        <v>530</v>
      </c>
      <c r="F41" s="84">
        <v>44000</v>
      </c>
      <c r="G41" s="32">
        <v>47.51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45469</v>
      </c>
      <c r="B42" s="32">
        <v>543425</v>
      </c>
      <c r="C42" s="31" t="s">
        <v>336</v>
      </c>
      <c r="D42" s="31" t="s">
        <v>1226</v>
      </c>
      <c r="E42" s="31" t="s">
        <v>530</v>
      </c>
      <c r="F42" s="84">
        <v>500000</v>
      </c>
      <c r="G42" s="32">
        <v>2320.1999999999998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45469</v>
      </c>
      <c r="B43" s="32">
        <v>523566</v>
      </c>
      <c r="C43" s="31" t="s">
        <v>1227</v>
      </c>
      <c r="D43" s="31" t="s">
        <v>1228</v>
      </c>
      <c r="E43" s="31" t="s">
        <v>529</v>
      </c>
      <c r="F43" s="84">
        <v>29464</v>
      </c>
      <c r="G43" s="32">
        <v>63.31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45469</v>
      </c>
      <c r="B44" s="32">
        <v>523566</v>
      </c>
      <c r="C44" s="31" t="s">
        <v>1227</v>
      </c>
      <c r="D44" s="31" t="s">
        <v>1228</v>
      </c>
      <c r="E44" s="31" t="s">
        <v>530</v>
      </c>
      <c r="F44" s="84">
        <v>11271</v>
      </c>
      <c r="G44" s="32">
        <v>61.45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45469</v>
      </c>
      <c r="B45" s="32">
        <v>523373</v>
      </c>
      <c r="C45" s="31" t="s">
        <v>1229</v>
      </c>
      <c r="D45" s="31" t="s">
        <v>1230</v>
      </c>
      <c r="E45" s="31" t="s">
        <v>529</v>
      </c>
      <c r="F45" s="84">
        <v>55000</v>
      </c>
      <c r="G45" s="32">
        <v>77.17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45469</v>
      </c>
      <c r="B46" s="32">
        <v>530557</v>
      </c>
      <c r="C46" s="31" t="s">
        <v>1067</v>
      </c>
      <c r="D46" s="31" t="s">
        <v>1068</v>
      </c>
      <c r="E46" s="31" t="s">
        <v>530</v>
      </c>
      <c r="F46" s="84">
        <v>6417935</v>
      </c>
      <c r="G46" s="32">
        <v>1.02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45469</v>
      </c>
      <c r="B47" s="32">
        <v>530557</v>
      </c>
      <c r="C47" s="31" t="s">
        <v>1067</v>
      </c>
      <c r="D47" s="31" t="s">
        <v>1068</v>
      </c>
      <c r="E47" s="31" t="s">
        <v>529</v>
      </c>
      <c r="F47" s="84">
        <v>9917936</v>
      </c>
      <c r="G47" s="32">
        <v>1.04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45469</v>
      </c>
      <c r="B48" s="32">
        <v>524558</v>
      </c>
      <c r="C48" s="31" t="s">
        <v>1231</v>
      </c>
      <c r="D48" s="31" t="s">
        <v>1232</v>
      </c>
      <c r="E48" s="31" t="s">
        <v>530</v>
      </c>
      <c r="F48" s="84">
        <v>130000</v>
      </c>
      <c r="G48" s="32">
        <v>7400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45469</v>
      </c>
      <c r="B49" s="32">
        <v>524558</v>
      </c>
      <c r="C49" s="31" t="s">
        <v>1231</v>
      </c>
      <c r="D49" s="31" t="s">
        <v>1233</v>
      </c>
      <c r="E49" s="31" t="s">
        <v>529</v>
      </c>
      <c r="F49" s="84">
        <v>130000</v>
      </c>
      <c r="G49" s="32">
        <v>7400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45469</v>
      </c>
      <c r="B50" s="32">
        <v>543997</v>
      </c>
      <c r="C50" s="31" t="s">
        <v>1234</v>
      </c>
      <c r="D50" s="31" t="s">
        <v>1069</v>
      </c>
      <c r="E50" s="31" t="s">
        <v>530</v>
      </c>
      <c r="F50" s="84">
        <v>47400</v>
      </c>
      <c r="G50" s="32">
        <v>316.12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45469</v>
      </c>
      <c r="B51" s="32">
        <v>543997</v>
      </c>
      <c r="C51" s="31" t="s">
        <v>1234</v>
      </c>
      <c r="D51" s="31" t="s">
        <v>1069</v>
      </c>
      <c r="E51" s="31" t="s">
        <v>529</v>
      </c>
      <c r="F51" s="84">
        <v>51600</v>
      </c>
      <c r="G51" s="32">
        <v>317.56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45469</v>
      </c>
      <c r="B52" s="32">
        <v>531512</v>
      </c>
      <c r="C52" s="31" t="s">
        <v>1161</v>
      </c>
      <c r="D52" s="31" t="s">
        <v>1162</v>
      </c>
      <c r="E52" s="31" t="s">
        <v>530</v>
      </c>
      <c r="F52" s="84">
        <v>11214</v>
      </c>
      <c r="G52" s="32">
        <v>12.64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45469</v>
      </c>
      <c r="B53" s="32">
        <v>531512</v>
      </c>
      <c r="C53" s="31" t="s">
        <v>1161</v>
      </c>
      <c r="D53" s="31" t="s">
        <v>1162</v>
      </c>
      <c r="E53" s="31" t="s">
        <v>529</v>
      </c>
      <c r="F53" s="84">
        <v>91091</v>
      </c>
      <c r="G53" s="32">
        <v>12.51</v>
      </c>
      <c r="H53" s="32" t="s">
        <v>325</v>
      </c>
    </row>
    <row r="54" spans="1:28" ht="15" customHeight="1">
      <c r="A54" s="83">
        <v>45469</v>
      </c>
      <c r="B54" s="32">
        <v>536659</v>
      </c>
      <c r="C54" s="31" t="s">
        <v>1108</v>
      </c>
      <c r="D54" s="31" t="s">
        <v>1235</v>
      </c>
      <c r="E54" s="31" t="s">
        <v>530</v>
      </c>
      <c r="F54" s="84">
        <v>150000</v>
      </c>
      <c r="G54" s="32">
        <v>22.6</v>
      </c>
      <c r="H54" s="32" t="s">
        <v>325</v>
      </c>
    </row>
    <row r="55" spans="1:28" ht="15" customHeight="1">
      <c r="A55" s="83">
        <v>45469</v>
      </c>
      <c r="B55" s="32">
        <v>531893</v>
      </c>
      <c r="C55" s="31" t="s">
        <v>1027</v>
      </c>
      <c r="D55" s="31" t="s">
        <v>1038</v>
      </c>
      <c r="E55" s="31" t="s">
        <v>530</v>
      </c>
      <c r="F55" s="84">
        <v>5250000</v>
      </c>
      <c r="G55" s="32">
        <v>0.83</v>
      </c>
      <c r="H55" s="32" t="s">
        <v>325</v>
      </c>
    </row>
    <row r="56" spans="1:28" ht="15" customHeight="1">
      <c r="A56" s="83">
        <v>45469</v>
      </c>
      <c r="B56" s="32">
        <v>531893</v>
      </c>
      <c r="C56" s="31" t="s">
        <v>1027</v>
      </c>
      <c r="D56" s="31" t="s">
        <v>1163</v>
      </c>
      <c r="E56" s="31" t="s">
        <v>529</v>
      </c>
      <c r="F56" s="84">
        <v>3000000</v>
      </c>
      <c r="G56" s="32">
        <v>0.83</v>
      </c>
      <c r="H56" s="32" t="s">
        <v>325</v>
      </c>
    </row>
    <row r="57" spans="1:28" ht="15" customHeight="1">
      <c r="A57" s="83">
        <v>45469</v>
      </c>
      <c r="B57" s="32">
        <v>526081</v>
      </c>
      <c r="C57" s="31" t="s">
        <v>1236</v>
      </c>
      <c r="D57" s="31" t="s">
        <v>971</v>
      </c>
      <c r="E57" s="31" t="s">
        <v>530</v>
      </c>
      <c r="F57" s="84">
        <v>50000</v>
      </c>
      <c r="G57" s="32">
        <v>21.85</v>
      </c>
      <c r="H57" s="32" t="s">
        <v>325</v>
      </c>
    </row>
    <row r="58" spans="1:28" ht="15" customHeight="1">
      <c r="A58" s="83">
        <v>45469</v>
      </c>
      <c r="B58" s="32">
        <v>526081</v>
      </c>
      <c r="C58" s="31" t="s">
        <v>1236</v>
      </c>
      <c r="D58" s="31" t="s">
        <v>1237</v>
      </c>
      <c r="E58" s="31" t="s">
        <v>529</v>
      </c>
      <c r="F58" s="84">
        <v>48000</v>
      </c>
      <c r="G58" s="32">
        <v>21.85</v>
      </c>
      <c r="H58" s="32" t="s">
        <v>325</v>
      </c>
    </row>
    <row r="59" spans="1:28" ht="15" customHeight="1">
      <c r="A59" s="83">
        <v>45469</v>
      </c>
      <c r="B59" s="32">
        <v>512399</v>
      </c>
      <c r="C59" s="31" t="s">
        <v>1238</v>
      </c>
      <c r="D59" s="31" t="s">
        <v>1239</v>
      </c>
      <c r="E59" s="31" t="s">
        <v>529</v>
      </c>
      <c r="F59" s="84">
        <v>1936816</v>
      </c>
      <c r="G59" s="32">
        <v>17.52</v>
      </c>
      <c r="H59" s="32" t="s">
        <v>325</v>
      </c>
    </row>
    <row r="60" spans="1:28" ht="15" customHeight="1">
      <c r="A60" s="83">
        <v>45469</v>
      </c>
      <c r="B60" s="32">
        <v>512399</v>
      </c>
      <c r="C60" s="31" t="s">
        <v>1238</v>
      </c>
      <c r="D60" s="31" t="s">
        <v>1240</v>
      </c>
      <c r="E60" s="31" t="s">
        <v>530</v>
      </c>
      <c r="F60" s="84">
        <v>1642586</v>
      </c>
      <c r="G60" s="32">
        <v>17.52</v>
      </c>
      <c r="H60" s="32" t="s">
        <v>325</v>
      </c>
    </row>
    <row r="61" spans="1:28" ht="15" customHeight="1">
      <c r="A61" s="83">
        <v>45469</v>
      </c>
      <c r="B61" s="32">
        <v>507998</v>
      </c>
      <c r="C61" s="31" t="s">
        <v>1241</v>
      </c>
      <c r="D61" s="31" t="s">
        <v>1069</v>
      </c>
      <c r="E61" s="31" t="s">
        <v>530</v>
      </c>
      <c r="F61" s="84">
        <v>67665</v>
      </c>
      <c r="G61" s="32">
        <v>113.43</v>
      </c>
      <c r="H61" s="32" t="s">
        <v>325</v>
      </c>
    </row>
    <row r="62" spans="1:28" ht="15" customHeight="1">
      <c r="A62" s="83">
        <v>45469</v>
      </c>
      <c r="B62" s="32">
        <v>507998</v>
      </c>
      <c r="C62" s="31" t="s">
        <v>1241</v>
      </c>
      <c r="D62" s="31" t="s">
        <v>1069</v>
      </c>
      <c r="E62" s="31" t="s">
        <v>529</v>
      </c>
      <c r="F62" s="84">
        <v>67668</v>
      </c>
      <c r="G62" s="32">
        <v>113.5</v>
      </c>
      <c r="H62" s="32" t="s">
        <v>325</v>
      </c>
    </row>
    <row r="63" spans="1:28" ht="15" customHeight="1">
      <c r="A63" s="83">
        <v>45469</v>
      </c>
      <c r="B63" s="32">
        <v>531398</v>
      </c>
      <c r="C63" s="31" t="s">
        <v>1164</v>
      </c>
      <c r="D63" s="31" t="s">
        <v>1165</v>
      </c>
      <c r="E63" s="31" t="s">
        <v>530</v>
      </c>
      <c r="F63" s="84">
        <v>47774</v>
      </c>
      <c r="G63" s="32">
        <v>120.17</v>
      </c>
      <c r="H63" s="32" t="s">
        <v>325</v>
      </c>
    </row>
    <row r="64" spans="1:28" ht="15" customHeight="1">
      <c r="A64" s="83">
        <v>45469</v>
      </c>
      <c r="B64" s="32">
        <v>526133</v>
      </c>
      <c r="C64" s="31" t="s">
        <v>1242</v>
      </c>
      <c r="D64" s="31" t="s">
        <v>1243</v>
      </c>
      <c r="E64" s="31" t="s">
        <v>530</v>
      </c>
      <c r="F64" s="84">
        <v>102748</v>
      </c>
      <c r="G64" s="32">
        <v>11.52</v>
      </c>
      <c r="H64" s="32" t="s">
        <v>325</v>
      </c>
    </row>
    <row r="65" spans="1:8" ht="15" customHeight="1">
      <c r="A65" s="83">
        <v>45469</v>
      </c>
      <c r="B65" s="32">
        <v>526133</v>
      </c>
      <c r="C65" s="31" t="s">
        <v>1242</v>
      </c>
      <c r="D65" s="31" t="s">
        <v>1243</v>
      </c>
      <c r="E65" s="31" t="s">
        <v>529</v>
      </c>
      <c r="F65" s="84">
        <v>1</v>
      </c>
      <c r="G65" s="32">
        <v>11.51</v>
      </c>
      <c r="H65" s="32" t="s">
        <v>325</v>
      </c>
    </row>
    <row r="66" spans="1:8" ht="15" customHeight="1">
      <c r="A66" s="83">
        <v>45469</v>
      </c>
      <c r="B66" s="32">
        <v>526133</v>
      </c>
      <c r="C66" s="31" t="s">
        <v>1242</v>
      </c>
      <c r="D66" s="31" t="s">
        <v>1244</v>
      </c>
      <c r="E66" s="31" t="s">
        <v>529</v>
      </c>
      <c r="F66" s="84">
        <v>60000</v>
      </c>
      <c r="G66" s="32">
        <v>11.56</v>
      </c>
      <c r="H66" s="32" t="s">
        <v>325</v>
      </c>
    </row>
    <row r="67" spans="1:8" ht="15" customHeight="1">
      <c r="A67" s="83">
        <v>45469</v>
      </c>
      <c r="B67" s="32">
        <v>543745</v>
      </c>
      <c r="C67" s="31" t="s">
        <v>1129</v>
      </c>
      <c r="D67" s="31" t="s">
        <v>1245</v>
      </c>
      <c r="E67" s="31" t="s">
        <v>529</v>
      </c>
      <c r="F67" s="84">
        <v>498000</v>
      </c>
      <c r="G67" s="32">
        <v>9.98</v>
      </c>
      <c r="H67" s="32" t="s">
        <v>325</v>
      </c>
    </row>
    <row r="68" spans="1:8" ht="15" customHeight="1">
      <c r="A68" s="83">
        <v>45469</v>
      </c>
      <c r="B68" s="32">
        <v>543745</v>
      </c>
      <c r="C68" s="31" t="s">
        <v>1129</v>
      </c>
      <c r="D68" s="31" t="s">
        <v>1130</v>
      </c>
      <c r="E68" s="31" t="s">
        <v>530</v>
      </c>
      <c r="F68" s="84">
        <v>540000</v>
      </c>
      <c r="G68" s="32">
        <v>9.9600000000000009</v>
      </c>
      <c r="H68" s="32" t="s">
        <v>325</v>
      </c>
    </row>
    <row r="69" spans="1:8" ht="15" customHeight="1">
      <c r="A69" s="83">
        <v>45469</v>
      </c>
      <c r="B69" s="32">
        <v>526675</v>
      </c>
      <c r="C69" s="31" t="s">
        <v>1131</v>
      </c>
      <c r="D69" s="31" t="s">
        <v>1166</v>
      </c>
      <c r="E69" s="31" t="s">
        <v>529</v>
      </c>
      <c r="F69" s="84">
        <v>38250</v>
      </c>
      <c r="G69" s="32">
        <v>36.450000000000003</v>
      </c>
      <c r="H69" s="32" t="s">
        <v>325</v>
      </c>
    </row>
    <row r="70" spans="1:8" ht="15" customHeight="1">
      <c r="A70" s="83">
        <v>45469</v>
      </c>
      <c r="B70" s="32">
        <v>526675</v>
      </c>
      <c r="C70" s="31" t="s">
        <v>1131</v>
      </c>
      <c r="D70" s="31" t="s">
        <v>1246</v>
      </c>
      <c r="E70" s="31" t="s">
        <v>529</v>
      </c>
      <c r="F70" s="84">
        <v>23800</v>
      </c>
      <c r="G70" s="32">
        <v>36.450000000000003</v>
      </c>
      <c r="H70" s="32" t="s">
        <v>325</v>
      </c>
    </row>
    <row r="71" spans="1:8" ht="15" customHeight="1">
      <c r="A71" s="83">
        <v>45469</v>
      </c>
      <c r="B71" s="32">
        <v>526675</v>
      </c>
      <c r="C71" s="31" t="s">
        <v>1131</v>
      </c>
      <c r="D71" s="31" t="s">
        <v>1247</v>
      </c>
      <c r="E71" s="31" t="s">
        <v>530</v>
      </c>
      <c r="F71" s="84">
        <v>193050</v>
      </c>
      <c r="G71" s="32">
        <v>37.25</v>
      </c>
      <c r="H71" s="32" t="s">
        <v>325</v>
      </c>
    </row>
    <row r="72" spans="1:8" ht="15" customHeight="1">
      <c r="A72" s="83">
        <v>45469</v>
      </c>
      <c r="B72" s="32">
        <v>532966</v>
      </c>
      <c r="C72" s="31" t="s">
        <v>890</v>
      </c>
      <c r="D72" s="31" t="s">
        <v>1248</v>
      </c>
      <c r="E72" s="31" t="s">
        <v>530</v>
      </c>
      <c r="F72" s="84">
        <v>2693475</v>
      </c>
      <c r="G72" s="32">
        <v>1618</v>
      </c>
      <c r="H72" s="32" t="s">
        <v>325</v>
      </c>
    </row>
    <row r="73" spans="1:8" ht="15" customHeight="1">
      <c r="A73" s="83">
        <v>45469</v>
      </c>
      <c r="B73" s="32">
        <v>532966</v>
      </c>
      <c r="C73" s="31" t="s">
        <v>890</v>
      </c>
      <c r="D73" s="31" t="s">
        <v>1249</v>
      </c>
      <c r="E73" s="31" t="s">
        <v>529</v>
      </c>
      <c r="F73" s="84">
        <v>946357</v>
      </c>
      <c r="G73" s="32">
        <v>1618</v>
      </c>
      <c r="H73" s="32" t="s">
        <v>325</v>
      </c>
    </row>
    <row r="74" spans="1:8" ht="15" customHeight="1">
      <c r="A74" s="83">
        <v>45469</v>
      </c>
      <c r="B74" s="32">
        <v>521005</v>
      </c>
      <c r="C74" s="31" t="s">
        <v>1092</v>
      </c>
      <c r="D74" s="31" t="s">
        <v>1093</v>
      </c>
      <c r="E74" s="31" t="s">
        <v>530</v>
      </c>
      <c r="F74" s="84">
        <v>89251</v>
      </c>
      <c r="G74" s="32">
        <v>43.94</v>
      </c>
      <c r="H74" s="32" t="s">
        <v>325</v>
      </c>
    </row>
    <row r="75" spans="1:8" ht="15" customHeight="1">
      <c r="A75" s="83">
        <v>45469</v>
      </c>
      <c r="B75" s="32">
        <v>521005</v>
      </c>
      <c r="C75" s="31" t="s">
        <v>1092</v>
      </c>
      <c r="D75" s="31" t="s">
        <v>1250</v>
      </c>
      <c r="E75" s="31" t="s">
        <v>529</v>
      </c>
      <c r="F75" s="84">
        <v>75131</v>
      </c>
      <c r="G75" s="32">
        <v>44.67</v>
      </c>
      <c r="H75" s="32" t="s">
        <v>325</v>
      </c>
    </row>
    <row r="76" spans="1:8" ht="15" customHeight="1">
      <c r="A76" s="83">
        <v>45469</v>
      </c>
      <c r="B76" s="32">
        <v>531716</v>
      </c>
      <c r="C76" s="31" t="s">
        <v>1251</v>
      </c>
      <c r="D76" s="31" t="s">
        <v>1252</v>
      </c>
      <c r="E76" s="31" t="s">
        <v>530</v>
      </c>
      <c r="F76" s="84">
        <v>81741</v>
      </c>
      <c r="G76" s="32">
        <v>1.36</v>
      </c>
      <c r="H76" s="32" t="s">
        <v>325</v>
      </c>
    </row>
    <row r="77" spans="1:8" ht="15" customHeight="1">
      <c r="A77" s="83">
        <v>45469</v>
      </c>
      <c r="B77" s="32">
        <v>540726</v>
      </c>
      <c r="C77" s="31" t="s">
        <v>1167</v>
      </c>
      <c r="D77" s="31" t="s">
        <v>1168</v>
      </c>
      <c r="E77" s="31" t="s">
        <v>530</v>
      </c>
      <c r="F77" s="84">
        <v>50922</v>
      </c>
      <c r="G77" s="32">
        <v>49.52</v>
      </c>
      <c r="H77" s="32" t="s">
        <v>325</v>
      </c>
    </row>
    <row r="78" spans="1:8" ht="15" customHeight="1">
      <c r="A78" s="83">
        <v>45469</v>
      </c>
      <c r="B78" s="32">
        <v>539097</v>
      </c>
      <c r="C78" s="31" t="s">
        <v>1253</v>
      </c>
      <c r="D78" s="31" t="s">
        <v>1254</v>
      </c>
      <c r="E78" s="31" t="s">
        <v>530</v>
      </c>
      <c r="F78" s="84">
        <v>1339791</v>
      </c>
      <c r="G78" s="32">
        <v>15.66</v>
      </c>
      <c r="H78" s="32" t="s">
        <v>325</v>
      </c>
    </row>
    <row r="79" spans="1:8" ht="15" customHeight="1">
      <c r="A79" s="83">
        <v>45469</v>
      </c>
      <c r="B79" s="32">
        <v>539097</v>
      </c>
      <c r="C79" s="31" t="s">
        <v>1253</v>
      </c>
      <c r="D79" s="31" t="s">
        <v>1254</v>
      </c>
      <c r="E79" s="31" t="s">
        <v>529</v>
      </c>
      <c r="F79" s="84">
        <v>768741</v>
      </c>
      <c r="G79" s="32">
        <v>17.239999999999998</v>
      </c>
      <c r="H79" s="32" t="s">
        <v>325</v>
      </c>
    </row>
    <row r="80" spans="1:8" ht="15" customHeight="1">
      <c r="A80" s="83">
        <v>45469</v>
      </c>
      <c r="B80" s="32">
        <v>500295</v>
      </c>
      <c r="C80" s="31" t="s">
        <v>233</v>
      </c>
      <c r="D80" s="31" t="s">
        <v>1255</v>
      </c>
      <c r="E80" s="31" t="s">
        <v>530</v>
      </c>
      <c r="F80" s="84">
        <v>97945940</v>
      </c>
      <c r="G80" s="32">
        <v>427.21</v>
      </c>
      <c r="H80" s="32" t="s">
        <v>325</v>
      </c>
    </row>
    <row r="81" spans="1:8" ht="15" customHeight="1">
      <c r="A81" s="83">
        <v>45469</v>
      </c>
      <c r="B81" s="32">
        <v>533427</v>
      </c>
      <c r="C81" s="31" t="s">
        <v>1080</v>
      </c>
      <c r="D81" s="31" t="s">
        <v>1256</v>
      </c>
      <c r="E81" s="31" t="s">
        <v>529</v>
      </c>
      <c r="F81" s="84">
        <v>235000</v>
      </c>
      <c r="G81" s="32">
        <v>41.7</v>
      </c>
      <c r="H81" s="32" t="s">
        <v>325</v>
      </c>
    </row>
    <row r="82" spans="1:8" ht="15" customHeight="1">
      <c r="A82" s="83">
        <v>45469</v>
      </c>
      <c r="B82" s="32">
        <v>533427</v>
      </c>
      <c r="C82" s="31" t="s">
        <v>1080</v>
      </c>
      <c r="D82" s="31" t="s">
        <v>1081</v>
      </c>
      <c r="E82" s="31" t="s">
        <v>530</v>
      </c>
      <c r="F82" s="84">
        <v>225000</v>
      </c>
      <c r="G82" s="32">
        <v>41.7</v>
      </c>
      <c r="H82" s="32" t="s">
        <v>325</v>
      </c>
    </row>
    <row r="83" spans="1:8" ht="15" customHeight="1">
      <c r="A83" s="83">
        <v>45469</v>
      </c>
      <c r="B83" s="32">
        <v>544157</v>
      </c>
      <c r="C83" s="31" t="s">
        <v>1257</v>
      </c>
      <c r="D83" s="31" t="s">
        <v>1258</v>
      </c>
      <c r="E83" s="31" t="s">
        <v>529</v>
      </c>
      <c r="F83" s="84">
        <v>16000</v>
      </c>
      <c r="G83" s="32">
        <v>328</v>
      </c>
      <c r="H83" s="32" t="s">
        <v>325</v>
      </c>
    </row>
    <row r="84" spans="1:8" ht="15" customHeight="1">
      <c r="A84" s="83">
        <v>45469</v>
      </c>
      <c r="B84" s="32">
        <v>538970</v>
      </c>
      <c r="C84" s="31" t="s">
        <v>1259</v>
      </c>
      <c r="D84" s="31" t="s">
        <v>1260</v>
      </c>
      <c r="E84" s="31" t="s">
        <v>530</v>
      </c>
      <c r="F84" s="84">
        <v>2000000</v>
      </c>
      <c r="G84" s="32">
        <v>60.08</v>
      </c>
      <c r="H84" s="32" t="s">
        <v>325</v>
      </c>
    </row>
    <row r="85" spans="1:8" ht="15" customHeight="1">
      <c r="A85" s="83">
        <v>45469</v>
      </c>
      <c r="B85" s="32">
        <v>542667</v>
      </c>
      <c r="C85" s="31" t="s">
        <v>1261</v>
      </c>
      <c r="D85" s="31" t="s">
        <v>1262</v>
      </c>
      <c r="E85" s="31" t="s">
        <v>529</v>
      </c>
      <c r="F85" s="84">
        <v>251426</v>
      </c>
      <c r="G85" s="32">
        <v>5.81</v>
      </c>
      <c r="H85" s="32" t="s">
        <v>325</v>
      </c>
    </row>
    <row r="86" spans="1:8" ht="15" customHeight="1">
      <c r="A86" s="83">
        <v>45469</v>
      </c>
      <c r="B86" s="32">
        <v>542667</v>
      </c>
      <c r="C86" s="31" t="s">
        <v>1261</v>
      </c>
      <c r="D86" s="31" t="s">
        <v>1262</v>
      </c>
      <c r="E86" s="31" t="s">
        <v>530</v>
      </c>
      <c r="F86" s="84">
        <v>289376</v>
      </c>
      <c r="G86" s="32">
        <v>5.39</v>
      </c>
      <c r="H86" s="32" t="s">
        <v>325</v>
      </c>
    </row>
    <row r="87" spans="1:8" ht="15" customHeight="1">
      <c r="A87" s="83">
        <v>45469</v>
      </c>
      <c r="B87" s="32">
        <v>542667</v>
      </c>
      <c r="C87" s="31" t="s">
        <v>1261</v>
      </c>
      <c r="D87" s="31" t="s">
        <v>1263</v>
      </c>
      <c r="E87" s="31" t="s">
        <v>529</v>
      </c>
      <c r="F87" s="84">
        <v>307500</v>
      </c>
      <c r="G87" s="32">
        <v>5.83</v>
      </c>
      <c r="H87" s="32" t="s">
        <v>325</v>
      </c>
    </row>
    <row r="88" spans="1:8" ht="15" customHeight="1">
      <c r="A88" s="83">
        <v>45469</v>
      </c>
      <c r="B88" s="32">
        <v>523650</v>
      </c>
      <c r="C88" s="31" t="s">
        <v>1264</v>
      </c>
      <c r="D88" s="31" t="s">
        <v>1265</v>
      </c>
      <c r="E88" s="31" t="s">
        <v>530</v>
      </c>
      <c r="F88" s="84">
        <v>114207</v>
      </c>
      <c r="G88" s="32">
        <v>22.48</v>
      </c>
      <c r="H88" s="32" t="s">
        <v>325</v>
      </c>
    </row>
    <row r="89" spans="1:8" ht="15" customHeight="1">
      <c r="A89" s="83">
        <v>45469</v>
      </c>
      <c r="B89" s="32">
        <v>514266</v>
      </c>
      <c r="C89" s="31" t="s">
        <v>1266</v>
      </c>
      <c r="D89" s="31" t="s">
        <v>1267</v>
      </c>
      <c r="E89" s="31" t="s">
        <v>530</v>
      </c>
      <c r="F89" s="84">
        <v>138166</v>
      </c>
      <c r="G89" s="32">
        <v>81.86</v>
      </c>
      <c r="H89" s="32" t="s">
        <v>325</v>
      </c>
    </row>
    <row r="90" spans="1:8" ht="15" customHeight="1">
      <c r="A90" s="83">
        <v>45469</v>
      </c>
      <c r="B90" s="32">
        <v>514266</v>
      </c>
      <c r="C90" s="31" t="s">
        <v>1266</v>
      </c>
      <c r="D90" s="31" t="s">
        <v>1268</v>
      </c>
      <c r="E90" s="31" t="s">
        <v>529</v>
      </c>
      <c r="F90" s="84">
        <v>138166</v>
      </c>
      <c r="G90" s="32">
        <v>81.86</v>
      </c>
      <c r="H90" s="32" t="s">
        <v>325</v>
      </c>
    </row>
    <row r="91" spans="1:8" ht="15" customHeight="1">
      <c r="A91" s="83">
        <v>45469</v>
      </c>
      <c r="B91" s="32" t="s">
        <v>313</v>
      </c>
      <c r="C91" s="31" t="s">
        <v>1269</v>
      </c>
      <c r="D91" s="31" t="s">
        <v>1270</v>
      </c>
      <c r="E91" s="31" t="s">
        <v>529</v>
      </c>
      <c r="F91" s="84">
        <v>775194</v>
      </c>
      <c r="G91" s="32">
        <v>1290</v>
      </c>
      <c r="H91" s="32" t="s">
        <v>847</v>
      </c>
    </row>
    <row r="92" spans="1:8" ht="15" customHeight="1">
      <c r="A92" s="83">
        <v>45469</v>
      </c>
      <c r="B92" s="32" t="s">
        <v>313</v>
      </c>
      <c r="C92" s="31" t="s">
        <v>1269</v>
      </c>
      <c r="D92" s="31" t="s">
        <v>1271</v>
      </c>
      <c r="E92" s="31" t="s">
        <v>529</v>
      </c>
      <c r="F92" s="84">
        <v>1616856</v>
      </c>
      <c r="G92" s="32">
        <v>1290</v>
      </c>
      <c r="H92" s="32" t="s">
        <v>847</v>
      </c>
    </row>
    <row r="93" spans="1:8" ht="15" customHeight="1">
      <c r="A93" s="83">
        <v>45469</v>
      </c>
      <c r="B93" s="32" t="s">
        <v>1272</v>
      </c>
      <c r="C93" s="31" t="s">
        <v>1273</v>
      </c>
      <c r="D93" s="31" t="s">
        <v>1274</v>
      </c>
      <c r="E93" s="31" t="s">
        <v>529</v>
      </c>
      <c r="F93" s="84">
        <v>400000</v>
      </c>
      <c r="G93" s="32">
        <v>127.33</v>
      </c>
      <c r="H93" s="32" t="s">
        <v>847</v>
      </c>
    </row>
    <row r="94" spans="1:8" ht="15" customHeight="1">
      <c r="A94" s="83">
        <v>45469</v>
      </c>
      <c r="B94" s="32" t="s">
        <v>1275</v>
      </c>
      <c r="C94" s="31" t="s">
        <v>1276</v>
      </c>
      <c r="D94" s="31" t="s">
        <v>1228</v>
      </c>
      <c r="E94" s="31" t="s">
        <v>529</v>
      </c>
      <c r="F94" s="84">
        <v>53094</v>
      </c>
      <c r="G94" s="32">
        <v>137</v>
      </c>
      <c r="H94" s="32" t="s">
        <v>847</v>
      </c>
    </row>
    <row r="95" spans="1:8" ht="15" customHeight="1">
      <c r="A95" s="83">
        <v>45469</v>
      </c>
      <c r="B95" s="32" t="s">
        <v>1277</v>
      </c>
      <c r="C95" s="31" t="s">
        <v>1278</v>
      </c>
      <c r="D95" s="31" t="s">
        <v>1279</v>
      </c>
      <c r="E95" s="31" t="s">
        <v>529</v>
      </c>
      <c r="F95" s="84">
        <v>147084</v>
      </c>
      <c r="G95" s="32">
        <v>141</v>
      </c>
      <c r="H95" s="32" t="s">
        <v>847</v>
      </c>
    </row>
    <row r="96" spans="1:8" ht="15" customHeight="1">
      <c r="A96" s="83">
        <v>45469</v>
      </c>
      <c r="B96" s="32" t="s">
        <v>1280</v>
      </c>
      <c r="C96" s="31" t="s">
        <v>1281</v>
      </c>
      <c r="D96" s="31" t="s">
        <v>971</v>
      </c>
      <c r="E96" s="31" t="s">
        <v>529</v>
      </c>
      <c r="F96" s="84">
        <v>126000</v>
      </c>
      <c r="G96" s="32">
        <v>126.4</v>
      </c>
      <c r="H96" s="32" t="s">
        <v>847</v>
      </c>
    </row>
    <row r="97" spans="1:8" ht="15" customHeight="1">
      <c r="A97" s="83">
        <v>45469</v>
      </c>
      <c r="B97" s="32" t="s">
        <v>1280</v>
      </c>
      <c r="C97" s="31" t="s">
        <v>1281</v>
      </c>
      <c r="D97" s="31" t="s">
        <v>1282</v>
      </c>
      <c r="E97" s="31" t="s">
        <v>529</v>
      </c>
      <c r="F97" s="84">
        <v>8000</v>
      </c>
      <c r="G97" s="32">
        <v>126.4</v>
      </c>
      <c r="H97" s="32" t="s">
        <v>847</v>
      </c>
    </row>
    <row r="98" spans="1:8" ht="15" customHeight="1">
      <c r="A98" s="83">
        <v>45469</v>
      </c>
      <c r="B98" s="32" t="s">
        <v>813</v>
      </c>
      <c r="C98" s="31" t="s">
        <v>1169</v>
      </c>
      <c r="D98" s="31" t="s">
        <v>892</v>
      </c>
      <c r="E98" s="31" t="s">
        <v>529</v>
      </c>
      <c r="F98" s="84">
        <v>1053187</v>
      </c>
      <c r="G98" s="32">
        <v>1697.85</v>
      </c>
      <c r="H98" s="32" t="s">
        <v>847</v>
      </c>
    </row>
    <row r="99" spans="1:8" ht="15" customHeight="1">
      <c r="A99" s="83">
        <v>45469</v>
      </c>
      <c r="B99" s="32" t="s">
        <v>1171</v>
      </c>
      <c r="C99" s="31" t="s">
        <v>1172</v>
      </c>
      <c r="D99" s="31" t="s">
        <v>892</v>
      </c>
      <c r="E99" s="31" t="s">
        <v>529</v>
      </c>
      <c r="F99" s="84">
        <v>150050</v>
      </c>
      <c r="G99" s="32">
        <v>610.08000000000004</v>
      </c>
      <c r="H99" s="32" t="s">
        <v>847</v>
      </c>
    </row>
    <row r="100" spans="1:8" ht="15" customHeight="1">
      <c r="A100" s="83">
        <v>45469</v>
      </c>
      <c r="B100" s="32" t="s">
        <v>1283</v>
      </c>
      <c r="C100" s="31" t="s">
        <v>1284</v>
      </c>
      <c r="D100" s="31" t="s">
        <v>892</v>
      </c>
      <c r="E100" s="31" t="s">
        <v>529</v>
      </c>
      <c r="F100" s="84">
        <v>152188</v>
      </c>
      <c r="G100" s="32">
        <v>500.87</v>
      </c>
      <c r="H100" s="32" t="s">
        <v>847</v>
      </c>
    </row>
    <row r="101" spans="1:8" ht="15" customHeight="1">
      <c r="A101" s="83">
        <v>45469</v>
      </c>
      <c r="B101" s="32" t="s">
        <v>1285</v>
      </c>
      <c r="C101" s="31" t="s">
        <v>1286</v>
      </c>
      <c r="D101" s="31" t="s">
        <v>1287</v>
      </c>
      <c r="E101" s="31" t="s">
        <v>529</v>
      </c>
      <c r="F101" s="84">
        <v>151953</v>
      </c>
      <c r="G101" s="32">
        <v>346.5</v>
      </c>
      <c r="H101" s="32" t="s">
        <v>847</v>
      </c>
    </row>
    <row r="102" spans="1:8" ht="15" customHeight="1">
      <c r="A102" s="83">
        <v>45469</v>
      </c>
      <c r="B102" s="32" t="s">
        <v>1288</v>
      </c>
      <c r="C102" s="31" t="s">
        <v>1289</v>
      </c>
      <c r="D102" s="31" t="s">
        <v>892</v>
      </c>
      <c r="E102" s="31" t="s">
        <v>529</v>
      </c>
      <c r="F102" s="84">
        <v>872305</v>
      </c>
      <c r="G102" s="32">
        <v>322.22000000000003</v>
      </c>
      <c r="H102" s="32" t="s">
        <v>847</v>
      </c>
    </row>
    <row r="103" spans="1:8" ht="15" customHeight="1">
      <c r="A103" s="83">
        <v>45469</v>
      </c>
      <c r="B103" s="32" t="s">
        <v>1290</v>
      </c>
      <c r="C103" s="31" t="s">
        <v>1291</v>
      </c>
      <c r="D103" s="31" t="s">
        <v>1185</v>
      </c>
      <c r="E103" s="31" t="s">
        <v>529</v>
      </c>
      <c r="F103" s="84">
        <v>520009</v>
      </c>
      <c r="G103" s="32">
        <v>255.03</v>
      </c>
      <c r="H103" s="32" t="s">
        <v>847</v>
      </c>
    </row>
    <row r="104" spans="1:8" ht="15" customHeight="1">
      <c r="A104" s="83">
        <v>45469</v>
      </c>
      <c r="B104" s="32" t="s">
        <v>1292</v>
      </c>
      <c r="C104" s="31" t="s">
        <v>1293</v>
      </c>
      <c r="D104" s="31" t="s">
        <v>1294</v>
      </c>
      <c r="E104" s="31" t="s">
        <v>529</v>
      </c>
      <c r="F104" s="84">
        <v>500000</v>
      </c>
      <c r="G104" s="32">
        <v>7.63</v>
      </c>
      <c r="H104" s="32" t="s">
        <v>847</v>
      </c>
    </row>
    <row r="105" spans="1:8" ht="15" customHeight="1">
      <c r="A105" s="83">
        <v>45469</v>
      </c>
      <c r="B105" s="32" t="s">
        <v>1292</v>
      </c>
      <c r="C105" s="31" t="s">
        <v>1293</v>
      </c>
      <c r="D105" s="31" t="s">
        <v>971</v>
      </c>
      <c r="E105" s="31" t="s">
        <v>529</v>
      </c>
      <c r="F105" s="84">
        <v>842270</v>
      </c>
      <c r="G105" s="32">
        <v>7.63</v>
      </c>
      <c r="H105" s="32" t="s">
        <v>847</v>
      </c>
    </row>
    <row r="106" spans="1:8" ht="15" customHeight="1">
      <c r="A106" s="83">
        <v>45469</v>
      </c>
      <c r="B106" s="32" t="s">
        <v>1210</v>
      </c>
      <c r="C106" s="31" t="s">
        <v>1295</v>
      </c>
      <c r="D106" s="31" t="s">
        <v>1296</v>
      </c>
      <c r="E106" s="31" t="s">
        <v>529</v>
      </c>
      <c r="F106" s="84">
        <v>379807</v>
      </c>
      <c r="G106" s="32">
        <v>338.37</v>
      </c>
      <c r="H106" s="32" t="s">
        <v>847</v>
      </c>
    </row>
    <row r="107" spans="1:8" ht="15" customHeight="1">
      <c r="A107" s="83">
        <v>45469</v>
      </c>
      <c r="B107" s="32" t="s">
        <v>1210</v>
      </c>
      <c r="C107" s="31" t="s">
        <v>1295</v>
      </c>
      <c r="D107" s="31" t="s">
        <v>1297</v>
      </c>
      <c r="E107" s="31" t="s">
        <v>529</v>
      </c>
      <c r="F107" s="84">
        <v>400443</v>
      </c>
      <c r="G107" s="32">
        <v>340.31</v>
      </c>
      <c r="H107" s="32" t="s">
        <v>847</v>
      </c>
    </row>
    <row r="108" spans="1:8" ht="15" customHeight="1">
      <c r="A108" s="83">
        <v>45469</v>
      </c>
      <c r="B108" s="32" t="s">
        <v>1210</v>
      </c>
      <c r="C108" s="31" t="s">
        <v>1295</v>
      </c>
      <c r="D108" s="31" t="s">
        <v>1298</v>
      </c>
      <c r="E108" s="31" t="s">
        <v>529</v>
      </c>
      <c r="F108" s="84">
        <v>355459</v>
      </c>
      <c r="G108" s="32">
        <v>348.8</v>
      </c>
      <c r="H108" s="32" t="s">
        <v>847</v>
      </c>
    </row>
    <row r="109" spans="1:8" ht="15" customHeight="1">
      <c r="A109" s="83">
        <v>45469</v>
      </c>
      <c r="B109" s="32" t="s">
        <v>1210</v>
      </c>
      <c r="C109" s="31" t="s">
        <v>1295</v>
      </c>
      <c r="D109" s="31" t="s">
        <v>1299</v>
      </c>
      <c r="E109" s="31" t="s">
        <v>529</v>
      </c>
      <c r="F109" s="84">
        <v>467288</v>
      </c>
      <c r="G109" s="32">
        <v>340.02</v>
      </c>
      <c r="H109" s="32" t="s">
        <v>847</v>
      </c>
    </row>
    <row r="110" spans="1:8" ht="15" customHeight="1">
      <c r="A110" s="83">
        <v>45469</v>
      </c>
      <c r="B110" s="32" t="s">
        <v>1210</v>
      </c>
      <c r="C110" s="31" t="s">
        <v>1295</v>
      </c>
      <c r="D110" s="31" t="s">
        <v>1300</v>
      </c>
      <c r="E110" s="31" t="s">
        <v>529</v>
      </c>
      <c r="F110" s="84">
        <v>786917</v>
      </c>
      <c r="G110" s="32">
        <v>340.47</v>
      </c>
      <c r="H110" s="32" t="s">
        <v>847</v>
      </c>
    </row>
    <row r="111" spans="1:8" ht="15" customHeight="1">
      <c r="A111" s="83">
        <v>45469</v>
      </c>
      <c r="B111" s="32" t="s">
        <v>1210</v>
      </c>
      <c r="C111" s="31" t="s">
        <v>1295</v>
      </c>
      <c r="D111" s="31" t="s">
        <v>1301</v>
      </c>
      <c r="E111" s="31" t="s">
        <v>529</v>
      </c>
      <c r="F111" s="84">
        <v>547326</v>
      </c>
      <c r="G111" s="32">
        <v>340.58</v>
      </c>
      <c r="H111" s="32" t="s">
        <v>847</v>
      </c>
    </row>
    <row r="112" spans="1:8" ht="15" customHeight="1">
      <c r="A112" s="83">
        <v>45469</v>
      </c>
      <c r="B112" s="32" t="s">
        <v>1210</v>
      </c>
      <c r="C112" s="31" t="s">
        <v>1295</v>
      </c>
      <c r="D112" s="31" t="s">
        <v>1302</v>
      </c>
      <c r="E112" s="31" t="s">
        <v>529</v>
      </c>
      <c r="F112" s="84">
        <v>412194</v>
      </c>
      <c r="G112" s="32">
        <v>340.11</v>
      </c>
      <c r="H112" s="32" t="s">
        <v>847</v>
      </c>
    </row>
    <row r="113" spans="1:8" ht="15" customHeight="1">
      <c r="A113" s="83">
        <v>45469</v>
      </c>
      <c r="B113" s="32" t="s">
        <v>1210</v>
      </c>
      <c r="C113" s="31" t="s">
        <v>1295</v>
      </c>
      <c r="D113" s="31" t="s">
        <v>1303</v>
      </c>
      <c r="E113" s="31" t="s">
        <v>529</v>
      </c>
      <c r="F113" s="84">
        <v>1515916</v>
      </c>
      <c r="G113" s="32">
        <v>339.6</v>
      </c>
      <c r="H113" s="32" t="s">
        <v>847</v>
      </c>
    </row>
    <row r="114" spans="1:8" ht="15" customHeight="1">
      <c r="A114" s="83">
        <v>45469</v>
      </c>
      <c r="B114" s="32" t="s">
        <v>1210</v>
      </c>
      <c r="C114" s="31" t="s">
        <v>1295</v>
      </c>
      <c r="D114" s="31" t="s">
        <v>1170</v>
      </c>
      <c r="E114" s="31" t="s">
        <v>529</v>
      </c>
      <c r="F114" s="84">
        <v>1866119</v>
      </c>
      <c r="G114" s="32">
        <v>341.57</v>
      </c>
      <c r="H114" s="32" t="s">
        <v>847</v>
      </c>
    </row>
    <row r="115" spans="1:8" ht="15" customHeight="1">
      <c r="A115" s="83">
        <v>45469</v>
      </c>
      <c r="B115" s="32" t="s">
        <v>1210</v>
      </c>
      <c r="C115" s="31" t="s">
        <v>1295</v>
      </c>
      <c r="D115" s="31" t="s">
        <v>1211</v>
      </c>
      <c r="E115" s="31" t="s">
        <v>529</v>
      </c>
      <c r="F115" s="84">
        <v>589370</v>
      </c>
      <c r="G115" s="32">
        <v>342.51</v>
      </c>
      <c r="H115" s="32" t="s">
        <v>847</v>
      </c>
    </row>
    <row r="116" spans="1:8" ht="15" customHeight="1">
      <c r="A116" s="83">
        <v>45469</v>
      </c>
      <c r="B116" s="32" t="s">
        <v>1304</v>
      </c>
      <c r="C116" s="31" t="s">
        <v>1305</v>
      </c>
      <c r="D116" s="31" t="s">
        <v>1306</v>
      </c>
      <c r="E116" s="31" t="s">
        <v>529</v>
      </c>
      <c r="F116" s="84">
        <v>206553</v>
      </c>
      <c r="G116" s="32">
        <v>170.75</v>
      </c>
      <c r="H116" s="32" t="s">
        <v>847</v>
      </c>
    </row>
    <row r="117" spans="1:8" ht="15" customHeight="1">
      <c r="A117" s="83">
        <v>45469</v>
      </c>
      <c r="B117" s="32" t="s">
        <v>1307</v>
      </c>
      <c r="C117" s="31" t="s">
        <v>1308</v>
      </c>
      <c r="D117" s="31" t="s">
        <v>1309</v>
      </c>
      <c r="E117" s="31" t="s">
        <v>529</v>
      </c>
      <c r="F117" s="84">
        <v>136000</v>
      </c>
      <c r="G117" s="32">
        <v>109</v>
      </c>
      <c r="H117" s="32" t="s">
        <v>847</v>
      </c>
    </row>
    <row r="118" spans="1:8" ht="15" customHeight="1">
      <c r="A118" s="83">
        <v>45469</v>
      </c>
      <c r="B118" s="32" t="s">
        <v>1307</v>
      </c>
      <c r="C118" s="31" t="s">
        <v>1308</v>
      </c>
      <c r="D118" s="31" t="s">
        <v>1274</v>
      </c>
      <c r="E118" s="31" t="s">
        <v>529</v>
      </c>
      <c r="F118" s="84">
        <v>160000</v>
      </c>
      <c r="G118" s="32">
        <v>109</v>
      </c>
      <c r="H118" s="32" t="s">
        <v>847</v>
      </c>
    </row>
    <row r="119" spans="1:8" ht="15" customHeight="1">
      <c r="A119" s="83">
        <v>45469</v>
      </c>
      <c r="B119" s="32" t="s">
        <v>1307</v>
      </c>
      <c r="C119" s="31" t="s">
        <v>1308</v>
      </c>
      <c r="D119" s="31" t="s">
        <v>1310</v>
      </c>
      <c r="E119" s="31" t="s">
        <v>529</v>
      </c>
      <c r="F119" s="84">
        <v>186000</v>
      </c>
      <c r="G119" s="32">
        <v>107.36</v>
      </c>
      <c r="H119" s="32" t="s">
        <v>847</v>
      </c>
    </row>
    <row r="120" spans="1:8" ht="15" customHeight="1">
      <c r="A120" s="83">
        <v>45469</v>
      </c>
      <c r="B120" s="32" t="s">
        <v>1311</v>
      </c>
      <c r="C120" s="31" t="s">
        <v>1312</v>
      </c>
      <c r="D120" s="31" t="s">
        <v>892</v>
      </c>
      <c r="E120" s="31" t="s">
        <v>529</v>
      </c>
      <c r="F120" s="84">
        <v>348496</v>
      </c>
      <c r="G120" s="32">
        <v>632.79999999999995</v>
      </c>
      <c r="H120" s="32" t="s">
        <v>847</v>
      </c>
    </row>
    <row r="121" spans="1:8" ht="15" customHeight="1">
      <c r="A121" s="83">
        <v>45469</v>
      </c>
      <c r="B121" s="32" t="s">
        <v>1313</v>
      </c>
      <c r="C121" s="31" t="s">
        <v>1314</v>
      </c>
      <c r="D121" s="31" t="s">
        <v>892</v>
      </c>
      <c r="E121" s="31" t="s">
        <v>529</v>
      </c>
      <c r="F121" s="84">
        <v>756941</v>
      </c>
      <c r="G121" s="32">
        <v>244.81</v>
      </c>
      <c r="H121" s="32" t="s">
        <v>847</v>
      </c>
    </row>
    <row r="122" spans="1:8" ht="15" customHeight="1">
      <c r="A122" s="83">
        <v>45469</v>
      </c>
      <c r="B122" s="32" t="s">
        <v>1132</v>
      </c>
      <c r="C122" s="31" t="s">
        <v>1133</v>
      </c>
      <c r="D122" s="31" t="s">
        <v>1315</v>
      </c>
      <c r="E122" s="31" t="s">
        <v>529</v>
      </c>
      <c r="F122" s="84">
        <v>5500</v>
      </c>
      <c r="G122" s="32">
        <v>307.37</v>
      </c>
      <c r="H122" s="32" t="s">
        <v>847</v>
      </c>
    </row>
    <row r="123" spans="1:8" ht="15" customHeight="1">
      <c r="A123" s="83">
        <v>45469</v>
      </c>
      <c r="B123" s="32" t="s">
        <v>1316</v>
      </c>
      <c r="C123" s="31" t="s">
        <v>1317</v>
      </c>
      <c r="D123" s="31" t="s">
        <v>1318</v>
      </c>
      <c r="E123" s="31" t="s">
        <v>529</v>
      </c>
      <c r="F123" s="84">
        <v>5199998</v>
      </c>
      <c r="G123" s="32">
        <v>0.82</v>
      </c>
      <c r="H123" s="32" t="s">
        <v>847</v>
      </c>
    </row>
    <row r="124" spans="1:8" ht="15" customHeight="1">
      <c r="A124" s="83">
        <v>45469</v>
      </c>
      <c r="B124" s="32" t="s">
        <v>1316</v>
      </c>
      <c r="C124" s="31" t="s">
        <v>1317</v>
      </c>
      <c r="D124" s="31" t="s">
        <v>1319</v>
      </c>
      <c r="E124" s="31" t="s">
        <v>529</v>
      </c>
      <c r="F124" s="84">
        <v>3835419</v>
      </c>
      <c r="G124" s="32">
        <v>0.84</v>
      </c>
      <c r="H124" s="32" t="s">
        <v>847</v>
      </c>
    </row>
    <row r="125" spans="1:8" ht="15" customHeight="1">
      <c r="A125" s="83">
        <v>45469</v>
      </c>
      <c r="B125" s="32" t="s">
        <v>1316</v>
      </c>
      <c r="C125" s="31" t="s">
        <v>1317</v>
      </c>
      <c r="D125" s="31" t="s">
        <v>1320</v>
      </c>
      <c r="E125" s="31" t="s">
        <v>529</v>
      </c>
      <c r="F125" s="84">
        <v>10000000</v>
      </c>
      <c r="G125" s="32">
        <v>0.82</v>
      </c>
      <c r="H125" s="32" t="s">
        <v>847</v>
      </c>
    </row>
    <row r="126" spans="1:8" ht="15" customHeight="1">
      <c r="A126" s="83">
        <v>45469</v>
      </c>
      <c r="B126" s="32" t="s">
        <v>1316</v>
      </c>
      <c r="C126" s="31" t="s">
        <v>1317</v>
      </c>
      <c r="D126" s="31" t="s">
        <v>1040</v>
      </c>
      <c r="E126" s="31" t="s">
        <v>529</v>
      </c>
      <c r="F126" s="84">
        <v>15600000</v>
      </c>
      <c r="G126" s="32">
        <v>0.81</v>
      </c>
      <c r="H126" s="32" t="s">
        <v>847</v>
      </c>
    </row>
    <row r="127" spans="1:8" ht="15" customHeight="1">
      <c r="A127" s="83">
        <v>45469</v>
      </c>
      <c r="B127" s="32" t="s">
        <v>1316</v>
      </c>
      <c r="C127" s="31" t="s">
        <v>1317</v>
      </c>
      <c r="D127" s="31" t="s">
        <v>1321</v>
      </c>
      <c r="E127" s="31" t="s">
        <v>529</v>
      </c>
      <c r="F127" s="84">
        <v>3699619</v>
      </c>
      <c r="G127" s="32">
        <v>0.85</v>
      </c>
      <c r="H127" s="32" t="s">
        <v>847</v>
      </c>
    </row>
    <row r="128" spans="1:8" ht="15" customHeight="1">
      <c r="A128" s="83">
        <v>45469</v>
      </c>
      <c r="B128" s="32" t="s">
        <v>1322</v>
      </c>
      <c r="C128" s="31" t="s">
        <v>1323</v>
      </c>
      <c r="D128" s="31" t="s">
        <v>1324</v>
      </c>
      <c r="E128" s="31" t="s">
        <v>529</v>
      </c>
      <c r="F128" s="84">
        <v>2400</v>
      </c>
      <c r="G128" s="32">
        <v>405.38</v>
      </c>
      <c r="H128" s="32" t="s">
        <v>847</v>
      </c>
    </row>
    <row r="129" spans="1:8" ht="15" customHeight="1">
      <c r="A129" s="83">
        <v>45469</v>
      </c>
      <c r="B129" s="32" t="s">
        <v>1322</v>
      </c>
      <c r="C129" s="31" t="s">
        <v>1323</v>
      </c>
      <c r="D129" s="31" t="s">
        <v>971</v>
      </c>
      <c r="E129" s="31" t="s">
        <v>529</v>
      </c>
      <c r="F129" s="84">
        <v>200400</v>
      </c>
      <c r="G129" s="32">
        <v>392.75</v>
      </c>
      <c r="H129" s="32" t="s">
        <v>847</v>
      </c>
    </row>
    <row r="130" spans="1:8" ht="15" customHeight="1">
      <c r="A130" s="83">
        <v>45469</v>
      </c>
      <c r="B130" s="32" t="s">
        <v>784</v>
      </c>
      <c r="C130" s="31" t="s">
        <v>1134</v>
      </c>
      <c r="D130" s="31" t="s">
        <v>1296</v>
      </c>
      <c r="E130" s="31" t="s">
        <v>529</v>
      </c>
      <c r="F130" s="84">
        <v>599855</v>
      </c>
      <c r="G130" s="32">
        <v>2106.25</v>
      </c>
      <c r="H130" s="32" t="s">
        <v>847</v>
      </c>
    </row>
    <row r="131" spans="1:8" ht="15" customHeight="1">
      <c r="A131" s="83">
        <v>45469</v>
      </c>
      <c r="B131" s="32" t="s">
        <v>784</v>
      </c>
      <c r="C131" s="31" t="s">
        <v>1134</v>
      </c>
      <c r="D131" s="31" t="s">
        <v>892</v>
      </c>
      <c r="E131" s="31" t="s">
        <v>529</v>
      </c>
      <c r="F131" s="84">
        <v>1105071</v>
      </c>
      <c r="G131" s="32">
        <v>2092.7199999999998</v>
      </c>
      <c r="H131" s="32" t="s">
        <v>847</v>
      </c>
    </row>
    <row r="132" spans="1:8" ht="15" customHeight="1">
      <c r="A132" s="83">
        <v>45469</v>
      </c>
      <c r="B132" s="32" t="s">
        <v>784</v>
      </c>
      <c r="C132" s="31" t="s">
        <v>1134</v>
      </c>
      <c r="D132" s="31" t="s">
        <v>1170</v>
      </c>
      <c r="E132" s="31" t="s">
        <v>529</v>
      </c>
      <c r="F132" s="84">
        <v>625414</v>
      </c>
      <c r="G132" s="32">
        <v>2080.1</v>
      </c>
      <c r="H132" s="32" t="s">
        <v>847</v>
      </c>
    </row>
    <row r="133" spans="1:8" ht="15" customHeight="1">
      <c r="A133" s="83">
        <v>45469</v>
      </c>
      <c r="B133" s="32" t="s">
        <v>784</v>
      </c>
      <c r="C133" s="31" t="s">
        <v>1134</v>
      </c>
      <c r="D133" s="31" t="s">
        <v>991</v>
      </c>
      <c r="E133" s="31" t="s">
        <v>529</v>
      </c>
      <c r="F133" s="84">
        <v>692921</v>
      </c>
      <c r="G133" s="32">
        <v>2094.88</v>
      </c>
      <c r="H133" s="32" t="s">
        <v>847</v>
      </c>
    </row>
    <row r="134" spans="1:8" ht="15" customHeight="1">
      <c r="A134" s="83">
        <v>45469</v>
      </c>
      <c r="B134" s="32" t="s">
        <v>1059</v>
      </c>
      <c r="C134" s="31" t="s">
        <v>1060</v>
      </c>
      <c r="D134" s="31" t="s">
        <v>1070</v>
      </c>
      <c r="E134" s="31" t="s">
        <v>529</v>
      </c>
      <c r="F134" s="84">
        <v>176000</v>
      </c>
      <c r="G134" s="32">
        <v>56.89</v>
      </c>
      <c r="H134" s="32" t="s">
        <v>847</v>
      </c>
    </row>
    <row r="135" spans="1:8" ht="15" customHeight="1">
      <c r="A135" s="83">
        <v>45469</v>
      </c>
      <c r="B135" s="32" t="s">
        <v>1325</v>
      </c>
      <c r="C135" s="31" t="s">
        <v>1326</v>
      </c>
      <c r="D135" s="31" t="s">
        <v>1306</v>
      </c>
      <c r="E135" s="31" t="s">
        <v>529</v>
      </c>
      <c r="F135" s="84">
        <v>160000</v>
      </c>
      <c r="G135" s="32">
        <v>92.75</v>
      </c>
      <c r="H135" s="32" t="s">
        <v>847</v>
      </c>
    </row>
    <row r="136" spans="1:8" ht="15" customHeight="1">
      <c r="A136" s="83">
        <v>45469</v>
      </c>
      <c r="B136" s="32" t="s">
        <v>730</v>
      </c>
      <c r="C136" s="31" t="s">
        <v>1327</v>
      </c>
      <c r="D136" s="31" t="s">
        <v>892</v>
      </c>
      <c r="E136" s="31" t="s">
        <v>529</v>
      </c>
      <c r="F136" s="84">
        <v>257654</v>
      </c>
      <c r="G136" s="32">
        <v>1210.69</v>
      </c>
      <c r="H136" s="32" t="s">
        <v>847</v>
      </c>
    </row>
    <row r="137" spans="1:8" ht="15" customHeight="1">
      <c r="A137" s="83">
        <v>45469</v>
      </c>
      <c r="B137" s="32" t="s">
        <v>1328</v>
      </c>
      <c r="C137" s="31" t="s">
        <v>1329</v>
      </c>
      <c r="D137" s="31" t="s">
        <v>1330</v>
      </c>
      <c r="E137" s="31" t="s">
        <v>529</v>
      </c>
      <c r="F137" s="84">
        <v>2988047</v>
      </c>
      <c r="G137" s="32">
        <v>502</v>
      </c>
      <c r="H137" s="32" t="s">
        <v>847</v>
      </c>
    </row>
    <row r="138" spans="1:8" ht="15" customHeight="1">
      <c r="A138" s="83">
        <v>45469</v>
      </c>
      <c r="B138" s="32" t="s">
        <v>1328</v>
      </c>
      <c r="C138" s="31" t="s">
        <v>1329</v>
      </c>
      <c r="D138" s="31" t="s">
        <v>1331</v>
      </c>
      <c r="E138" s="31" t="s">
        <v>529</v>
      </c>
      <c r="F138" s="84">
        <v>5677290</v>
      </c>
      <c r="G138" s="32">
        <v>502</v>
      </c>
      <c r="H138" s="32" t="s">
        <v>847</v>
      </c>
    </row>
    <row r="139" spans="1:8" ht="15" customHeight="1">
      <c r="A139" s="83">
        <v>45469</v>
      </c>
      <c r="B139" s="32" t="s">
        <v>1328</v>
      </c>
      <c r="C139" s="31" t="s">
        <v>1329</v>
      </c>
      <c r="D139" s="31" t="s">
        <v>1332</v>
      </c>
      <c r="E139" s="31" t="s">
        <v>529</v>
      </c>
      <c r="F139" s="84">
        <v>1070000</v>
      </c>
      <c r="G139" s="32">
        <v>502</v>
      </c>
      <c r="H139" s="32" t="s">
        <v>847</v>
      </c>
    </row>
    <row r="140" spans="1:8" ht="15" customHeight="1">
      <c r="A140" s="83">
        <v>45469</v>
      </c>
      <c r="B140" s="32" t="s">
        <v>1328</v>
      </c>
      <c r="C140" s="31" t="s">
        <v>1329</v>
      </c>
      <c r="D140" s="31" t="s">
        <v>1333</v>
      </c>
      <c r="E140" s="31" t="s">
        <v>529</v>
      </c>
      <c r="F140" s="84">
        <v>830000</v>
      </c>
      <c r="G140" s="32">
        <v>502</v>
      </c>
      <c r="H140" s="32" t="s">
        <v>847</v>
      </c>
    </row>
    <row r="141" spans="1:8" ht="15" customHeight="1">
      <c r="A141" s="83">
        <v>45469</v>
      </c>
      <c r="B141" s="32" t="s">
        <v>1334</v>
      </c>
      <c r="C141" s="31" t="s">
        <v>1335</v>
      </c>
      <c r="D141" s="31" t="s">
        <v>1336</v>
      </c>
      <c r="E141" s="31" t="s">
        <v>529</v>
      </c>
      <c r="F141" s="84">
        <v>250807</v>
      </c>
      <c r="G141" s="32">
        <v>54.85</v>
      </c>
      <c r="H141" s="32" t="s">
        <v>847</v>
      </c>
    </row>
    <row r="142" spans="1:8" ht="15" customHeight="1">
      <c r="A142" s="83">
        <v>45469</v>
      </c>
      <c r="B142" s="32" t="s">
        <v>144</v>
      </c>
      <c r="C142" s="31" t="s">
        <v>1337</v>
      </c>
      <c r="D142" s="31" t="s">
        <v>991</v>
      </c>
      <c r="E142" s="31" t="s">
        <v>529</v>
      </c>
      <c r="F142" s="84">
        <v>4080056</v>
      </c>
      <c r="G142" s="32">
        <v>258.52</v>
      </c>
      <c r="H142" s="32" t="s">
        <v>847</v>
      </c>
    </row>
    <row r="143" spans="1:8" ht="15" customHeight="1">
      <c r="A143" s="83">
        <v>45469</v>
      </c>
      <c r="B143" s="32" t="s">
        <v>144</v>
      </c>
      <c r="C143" s="31" t="s">
        <v>1337</v>
      </c>
      <c r="D143" s="31" t="s">
        <v>1338</v>
      </c>
      <c r="E143" s="31" t="s">
        <v>529</v>
      </c>
      <c r="F143" s="84">
        <v>1691015</v>
      </c>
      <c r="G143" s="32">
        <v>258.08</v>
      </c>
      <c r="H143" s="32" t="s">
        <v>847</v>
      </c>
    </row>
    <row r="144" spans="1:8" ht="15" customHeight="1">
      <c r="A144" s="83">
        <v>45469</v>
      </c>
      <c r="B144" s="32" t="s">
        <v>144</v>
      </c>
      <c r="C144" s="31" t="s">
        <v>1337</v>
      </c>
      <c r="D144" s="31" t="s">
        <v>1135</v>
      </c>
      <c r="E144" s="31" t="s">
        <v>529</v>
      </c>
      <c r="F144" s="84">
        <v>2549739</v>
      </c>
      <c r="G144" s="32">
        <v>258.13</v>
      </c>
      <c r="H144" s="32" t="s">
        <v>847</v>
      </c>
    </row>
    <row r="145" spans="1:8" ht="15" customHeight="1">
      <c r="A145" s="83">
        <v>45469</v>
      </c>
      <c r="B145" s="32" t="s">
        <v>144</v>
      </c>
      <c r="C145" s="31" t="s">
        <v>1337</v>
      </c>
      <c r="D145" s="31" t="s">
        <v>1170</v>
      </c>
      <c r="E145" s="31" t="s">
        <v>529</v>
      </c>
      <c r="F145" s="84">
        <v>3556482</v>
      </c>
      <c r="G145" s="32">
        <v>258</v>
      </c>
      <c r="H145" s="32" t="s">
        <v>847</v>
      </c>
    </row>
    <row r="146" spans="1:8" ht="15" customHeight="1">
      <c r="A146" s="83">
        <v>45469</v>
      </c>
      <c r="B146" s="32" t="s">
        <v>144</v>
      </c>
      <c r="C146" s="31" t="s">
        <v>1337</v>
      </c>
      <c r="D146" s="31" t="s">
        <v>1339</v>
      </c>
      <c r="E146" s="31" t="s">
        <v>529</v>
      </c>
      <c r="F146" s="84">
        <v>1692485</v>
      </c>
      <c r="G146" s="32">
        <v>260.95</v>
      </c>
      <c r="H146" s="32" t="s">
        <v>847</v>
      </c>
    </row>
    <row r="147" spans="1:8" ht="15" customHeight="1">
      <c r="A147" s="83">
        <v>45469</v>
      </c>
      <c r="B147" s="32" t="s">
        <v>144</v>
      </c>
      <c r="C147" s="31" t="s">
        <v>1337</v>
      </c>
      <c r="D147" s="31" t="s">
        <v>892</v>
      </c>
      <c r="E147" s="31" t="s">
        <v>529</v>
      </c>
      <c r="F147" s="84">
        <v>3791655</v>
      </c>
      <c r="G147" s="32">
        <v>256.16000000000003</v>
      </c>
      <c r="H147" s="32" t="s">
        <v>847</v>
      </c>
    </row>
    <row r="148" spans="1:8" ht="15" customHeight="1">
      <c r="A148" s="83">
        <v>45469</v>
      </c>
      <c r="B148" s="32" t="s">
        <v>144</v>
      </c>
      <c r="C148" s="31" t="s">
        <v>1337</v>
      </c>
      <c r="D148" s="31" t="s">
        <v>1340</v>
      </c>
      <c r="E148" s="31" t="s">
        <v>529</v>
      </c>
      <c r="F148" s="84">
        <v>2347311</v>
      </c>
      <c r="G148" s="32">
        <v>258.2</v>
      </c>
      <c r="H148" s="32" t="s">
        <v>847</v>
      </c>
    </row>
    <row r="149" spans="1:8" ht="15" customHeight="1">
      <c r="A149" s="83">
        <v>45469</v>
      </c>
      <c r="B149" s="32" t="s">
        <v>144</v>
      </c>
      <c r="C149" s="31" t="s">
        <v>1337</v>
      </c>
      <c r="D149" s="31" t="s">
        <v>1341</v>
      </c>
      <c r="E149" s="31" t="s">
        <v>529</v>
      </c>
      <c r="F149" s="84">
        <v>3398154</v>
      </c>
      <c r="G149" s="32">
        <v>259.25</v>
      </c>
      <c r="H149" s="32" t="s">
        <v>847</v>
      </c>
    </row>
    <row r="150" spans="1:8" ht="15" customHeight="1">
      <c r="A150" s="83">
        <v>45469</v>
      </c>
      <c r="B150" s="32" t="s">
        <v>144</v>
      </c>
      <c r="C150" s="31" t="s">
        <v>1337</v>
      </c>
      <c r="D150" s="31" t="s">
        <v>1342</v>
      </c>
      <c r="E150" s="31" t="s">
        <v>529</v>
      </c>
      <c r="F150" s="84">
        <v>4057047</v>
      </c>
      <c r="G150" s="32">
        <v>257.8</v>
      </c>
      <c r="H150" s="32" t="s">
        <v>847</v>
      </c>
    </row>
    <row r="151" spans="1:8" ht="15" customHeight="1">
      <c r="A151" s="83">
        <v>45469</v>
      </c>
      <c r="B151" s="32" t="s">
        <v>1343</v>
      </c>
      <c r="C151" s="31" t="s">
        <v>1344</v>
      </c>
      <c r="D151" s="31" t="s">
        <v>1345</v>
      </c>
      <c r="E151" s="31" t="s">
        <v>529</v>
      </c>
      <c r="F151" s="84">
        <v>504765</v>
      </c>
      <c r="G151" s="32">
        <v>72.430000000000007</v>
      </c>
      <c r="H151" s="32" t="s">
        <v>847</v>
      </c>
    </row>
    <row r="152" spans="1:8" ht="15" customHeight="1">
      <c r="A152" s="83">
        <v>45469</v>
      </c>
      <c r="B152" s="32" t="s">
        <v>1174</v>
      </c>
      <c r="C152" s="31" t="s">
        <v>1175</v>
      </c>
      <c r="D152" s="31" t="s">
        <v>1320</v>
      </c>
      <c r="E152" s="31" t="s">
        <v>529</v>
      </c>
      <c r="F152" s="84">
        <v>1569046</v>
      </c>
      <c r="G152" s="32">
        <v>42.43</v>
      </c>
      <c r="H152" s="32" t="s">
        <v>847</v>
      </c>
    </row>
    <row r="153" spans="1:8" ht="15" customHeight="1">
      <c r="A153" s="83">
        <v>45469</v>
      </c>
      <c r="B153" s="32" t="s">
        <v>1174</v>
      </c>
      <c r="C153" s="31" t="s">
        <v>1175</v>
      </c>
      <c r="D153" s="31" t="s">
        <v>991</v>
      </c>
      <c r="E153" s="31" t="s">
        <v>529</v>
      </c>
      <c r="F153" s="84">
        <v>1592457</v>
      </c>
      <c r="G153" s="32">
        <v>41.89</v>
      </c>
      <c r="H153" s="32" t="s">
        <v>847</v>
      </c>
    </row>
    <row r="154" spans="1:8" ht="15" customHeight="1">
      <c r="A154" s="83">
        <v>45469</v>
      </c>
      <c r="B154" s="32" t="s">
        <v>1174</v>
      </c>
      <c r="C154" s="31" t="s">
        <v>1175</v>
      </c>
      <c r="D154" s="31" t="s">
        <v>1346</v>
      </c>
      <c r="E154" s="31" t="s">
        <v>529</v>
      </c>
      <c r="F154" s="84">
        <v>1587961</v>
      </c>
      <c r="G154" s="32">
        <v>42.66</v>
      </c>
      <c r="H154" s="32" t="s">
        <v>847</v>
      </c>
    </row>
    <row r="155" spans="1:8" ht="15" customHeight="1">
      <c r="A155" s="83">
        <v>45469</v>
      </c>
      <c r="B155" s="32" t="s">
        <v>1176</v>
      </c>
      <c r="C155" s="31" t="s">
        <v>1177</v>
      </c>
      <c r="D155" s="31" t="s">
        <v>1347</v>
      </c>
      <c r="E155" s="31" t="s">
        <v>529</v>
      </c>
      <c r="F155" s="84">
        <v>300000</v>
      </c>
      <c r="G155" s="32">
        <v>0.7</v>
      </c>
      <c r="H155" s="32" t="s">
        <v>847</v>
      </c>
    </row>
    <row r="156" spans="1:8" ht="15" customHeight="1">
      <c r="A156" s="83">
        <v>45469</v>
      </c>
      <c r="B156" s="32" t="s">
        <v>1176</v>
      </c>
      <c r="C156" s="31" t="s">
        <v>1177</v>
      </c>
      <c r="D156" s="31" t="s">
        <v>1348</v>
      </c>
      <c r="E156" s="31" t="s">
        <v>529</v>
      </c>
      <c r="F156" s="84">
        <v>371000</v>
      </c>
      <c r="G156" s="32">
        <v>0.51</v>
      </c>
      <c r="H156" s="32" t="s">
        <v>847</v>
      </c>
    </row>
    <row r="157" spans="1:8" ht="15" customHeight="1">
      <c r="A157" s="83">
        <v>45469</v>
      </c>
      <c r="B157" s="32" t="s">
        <v>1176</v>
      </c>
      <c r="C157" s="31" t="s">
        <v>1177</v>
      </c>
      <c r="D157" s="31" t="s">
        <v>1349</v>
      </c>
      <c r="E157" s="31" t="s">
        <v>529</v>
      </c>
      <c r="F157" s="84">
        <v>371000</v>
      </c>
      <c r="G157" s="32">
        <v>0.44</v>
      </c>
      <c r="H157" s="32" t="s">
        <v>847</v>
      </c>
    </row>
    <row r="158" spans="1:8" ht="15" customHeight="1">
      <c r="A158" s="83">
        <v>45469</v>
      </c>
      <c r="B158" s="32" t="s">
        <v>1176</v>
      </c>
      <c r="C158" s="31" t="s">
        <v>1177</v>
      </c>
      <c r="D158" s="31" t="s">
        <v>1350</v>
      </c>
      <c r="E158" s="31" t="s">
        <v>529</v>
      </c>
      <c r="F158" s="84">
        <v>218174</v>
      </c>
      <c r="G158" s="32">
        <v>0.69</v>
      </c>
      <c r="H158" s="32" t="s">
        <v>847</v>
      </c>
    </row>
    <row r="159" spans="1:8" ht="15" customHeight="1">
      <c r="A159" s="83">
        <v>45469</v>
      </c>
      <c r="B159" s="32" t="s">
        <v>1176</v>
      </c>
      <c r="C159" s="31" t="s">
        <v>1177</v>
      </c>
      <c r="D159" s="31" t="s">
        <v>1351</v>
      </c>
      <c r="E159" s="31" t="s">
        <v>529</v>
      </c>
      <c r="F159" s="84">
        <v>263500</v>
      </c>
      <c r="G159" s="32">
        <v>0.68</v>
      </c>
      <c r="H159" s="32" t="s">
        <v>847</v>
      </c>
    </row>
    <row r="160" spans="1:8" ht="15" customHeight="1">
      <c r="A160" s="83">
        <v>45469</v>
      </c>
      <c r="B160" s="32" t="s">
        <v>1352</v>
      </c>
      <c r="C160" s="31" t="s">
        <v>1177</v>
      </c>
      <c r="D160" s="31" t="s">
        <v>1353</v>
      </c>
      <c r="E160" s="31" t="s">
        <v>529</v>
      </c>
      <c r="F160" s="84">
        <v>167461</v>
      </c>
      <c r="G160" s="32">
        <v>7.12</v>
      </c>
      <c r="H160" s="32" t="s">
        <v>847</v>
      </c>
    </row>
    <row r="161" spans="1:8" ht="15" customHeight="1">
      <c r="A161" s="83">
        <v>45469</v>
      </c>
      <c r="B161" s="32" t="s">
        <v>1352</v>
      </c>
      <c r="C161" s="31" t="s">
        <v>1177</v>
      </c>
      <c r="D161" s="31" t="s">
        <v>1354</v>
      </c>
      <c r="E161" s="31" t="s">
        <v>529</v>
      </c>
      <c r="F161" s="84">
        <v>366219</v>
      </c>
      <c r="G161" s="32">
        <v>7.38</v>
      </c>
      <c r="H161" s="32" t="s">
        <v>847</v>
      </c>
    </row>
    <row r="162" spans="1:8" ht="15" customHeight="1">
      <c r="A162" s="83">
        <v>45469</v>
      </c>
      <c r="B162" s="32" t="s">
        <v>1355</v>
      </c>
      <c r="C162" s="31" t="s">
        <v>1356</v>
      </c>
      <c r="D162" s="31" t="s">
        <v>1040</v>
      </c>
      <c r="E162" s="31" t="s">
        <v>529</v>
      </c>
      <c r="F162" s="84">
        <v>108000</v>
      </c>
      <c r="G162" s="32">
        <v>97.84</v>
      </c>
      <c r="H162" s="32" t="s">
        <v>847</v>
      </c>
    </row>
    <row r="163" spans="1:8" ht="15" customHeight="1">
      <c r="A163" s="83">
        <v>45469</v>
      </c>
      <c r="B163" s="32" t="s">
        <v>1355</v>
      </c>
      <c r="C163" s="31" t="s">
        <v>1356</v>
      </c>
      <c r="D163" s="31" t="s">
        <v>1357</v>
      </c>
      <c r="E163" s="31" t="s">
        <v>529</v>
      </c>
      <c r="F163" s="84">
        <v>108000</v>
      </c>
      <c r="G163" s="32">
        <v>100.71</v>
      </c>
      <c r="H163" s="32" t="s">
        <v>847</v>
      </c>
    </row>
    <row r="164" spans="1:8" ht="15" customHeight="1">
      <c r="A164" s="83">
        <v>45469</v>
      </c>
      <c r="B164" s="32" t="s">
        <v>1358</v>
      </c>
      <c r="C164" s="31" t="s">
        <v>1359</v>
      </c>
      <c r="D164" s="31" t="s">
        <v>991</v>
      </c>
      <c r="E164" s="31" t="s">
        <v>529</v>
      </c>
      <c r="F164" s="84">
        <v>1471230</v>
      </c>
      <c r="G164" s="32">
        <v>43.21</v>
      </c>
      <c r="H164" s="32" t="s">
        <v>847</v>
      </c>
    </row>
    <row r="165" spans="1:8" ht="15" customHeight="1">
      <c r="A165" s="83">
        <v>45469</v>
      </c>
      <c r="B165" s="32" t="s">
        <v>1358</v>
      </c>
      <c r="C165" s="31" t="s">
        <v>1359</v>
      </c>
      <c r="D165" s="31" t="s">
        <v>892</v>
      </c>
      <c r="E165" s="31" t="s">
        <v>529</v>
      </c>
      <c r="F165" s="84">
        <v>1592980</v>
      </c>
      <c r="G165" s="32">
        <v>44.18</v>
      </c>
      <c r="H165" s="32" t="s">
        <v>847</v>
      </c>
    </row>
    <row r="166" spans="1:8" ht="15" customHeight="1">
      <c r="A166" s="83">
        <v>45469</v>
      </c>
      <c r="B166" s="32" t="s">
        <v>1360</v>
      </c>
      <c r="C166" s="31" t="s">
        <v>1361</v>
      </c>
      <c r="D166" s="31" t="s">
        <v>1362</v>
      </c>
      <c r="E166" s="31" t="s">
        <v>529</v>
      </c>
      <c r="F166" s="84">
        <v>1040000</v>
      </c>
      <c r="G166" s="32">
        <v>48.3</v>
      </c>
      <c r="H166" s="32" t="s">
        <v>847</v>
      </c>
    </row>
    <row r="167" spans="1:8" ht="15" customHeight="1">
      <c r="A167" s="83">
        <v>45469</v>
      </c>
      <c r="B167" s="32" t="s">
        <v>1360</v>
      </c>
      <c r="C167" s="31" t="s">
        <v>1361</v>
      </c>
      <c r="D167" s="31" t="s">
        <v>1363</v>
      </c>
      <c r="E167" s="31" t="s">
        <v>529</v>
      </c>
      <c r="F167" s="84">
        <v>750000</v>
      </c>
      <c r="G167" s="32">
        <v>48.35</v>
      </c>
      <c r="H167" s="32" t="s">
        <v>847</v>
      </c>
    </row>
    <row r="168" spans="1:8" ht="15" customHeight="1">
      <c r="A168" s="83">
        <v>45469</v>
      </c>
      <c r="B168" s="32" t="s">
        <v>1360</v>
      </c>
      <c r="C168" s="31" t="s">
        <v>1361</v>
      </c>
      <c r="D168" s="31" t="s">
        <v>1364</v>
      </c>
      <c r="E168" s="31" t="s">
        <v>529</v>
      </c>
      <c r="F168" s="84">
        <v>825000</v>
      </c>
      <c r="G168" s="32">
        <v>48.56</v>
      </c>
      <c r="H168" s="32" t="s">
        <v>847</v>
      </c>
    </row>
    <row r="169" spans="1:8" ht="15" customHeight="1">
      <c r="A169" s="83">
        <v>45469</v>
      </c>
      <c r="B169" s="32" t="s">
        <v>1360</v>
      </c>
      <c r="C169" s="31" t="s">
        <v>1361</v>
      </c>
      <c r="D169" s="31" t="s">
        <v>1365</v>
      </c>
      <c r="E169" s="31" t="s">
        <v>529</v>
      </c>
      <c r="F169" s="84">
        <v>800000</v>
      </c>
      <c r="G169" s="32">
        <v>48</v>
      </c>
      <c r="H169" s="32" t="s">
        <v>847</v>
      </c>
    </row>
    <row r="170" spans="1:8" ht="15" customHeight="1">
      <c r="A170" s="83">
        <v>45469</v>
      </c>
      <c r="B170" s="32" t="s">
        <v>1366</v>
      </c>
      <c r="C170" s="31" t="s">
        <v>1367</v>
      </c>
      <c r="D170" s="31" t="s">
        <v>991</v>
      </c>
      <c r="E170" s="31" t="s">
        <v>529</v>
      </c>
      <c r="F170" s="84">
        <v>1558986</v>
      </c>
      <c r="G170" s="32">
        <v>56.08</v>
      </c>
      <c r="H170" s="32" t="s">
        <v>847</v>
      </c>
    </row>
    <row r="171" spans="1:8" ht="15" customHeight="1">
      <c r="A171" s="83">
        <v>45469</v>
      </c>
      <c r="B171" s="32" t="s">
        <v>1368</v>
      </c>
      <c r="C171" s="31" t="s">
        <v>1369</v>
      </c>
      <c r="D171" s="31" t="s">
        <v>1306</v>
      </c>
      <c r="E171" s="31" t="s">
        <v>529</v>
      </c>
      <c r="F171" s="84">
        <v>14800000</v>
      </c>
      <c r="G171" s="32">
        <v>75.47</v>
      </c>
      <c r="H171" s="32" t="s">
        <v>847</v>
      </c>
    </row>
    <row r="172" spans="1:8" ht="15" customHeight="1">
      <c r="A172" s="83">
        <v>45469</v>
      </c>
      <c r="B172" s="32" t="s">
        <v>192</v>
      </c>
      <c r="C172" s="31" t="s">
        <v>1082</v>
      </c>
      <c r="D172" s="31" t="s">
        <v>1083</v>
      </c>
      <c r="E172" s="31" t="s">
        <v>529</v>
      </c>
      <c r="F172" s="84">
        <v>3033425</v>
      </c>
      <c r="G172" s="32">
        <v>907.3</v>
      </c>
      <c r="H172" s="32" t="s">
        <v>847</v>
      </c>
    </row>
    <row r="173" spans="1:8" ht="15" customHeight="1">
      <c r="A173" s="83">
        <v>45469</v>
      </c>
      <c r="B173" s="32" t="s">
        <v>1370</v>
      </c>
      <c r="C173" s="31" t="s">
        <v>1371</v>
      </c>
      <c r="D173" s="31" t="s">
        <v>1135</v>
      </c>
      <c r="E173" s="31" t="s">
        <v>529</v>
      </c>
      <c r="F173" s="84">
        <v>274126</v>
      </c>
      <c r="G173" s="32">
        <v>161.22</v>
      </c>
      <c r="H173" s="32" t="s">
        <v>847</v>
      </c>
    </row>
    <row r="174" spans="1:8" ht="15" customHeight="1">
      <c r="A174" s="83">
        <v>45469</v>
      </c>
      <c r="B174" s="32" t="s">
        <v>1370</v>
      </c>
      <c r="C174" s="31" t="s">
        <v>1371</v>
      </c>
      <c r="D174" s="31" t="s">
        <v>892</v>
      </c>
      <c r="E174" s="31" t="s">
        <v>529</v>
      </c>
      <c r="F174" s="84">
        <v>413716</v>
      </c>
      <c r="G174" s="32">
        <v>161.72</v>
      </c>
      <c r="H174" s="32" t="s">
        <v>847</v>
      </c>
    </row>
    <row r="175" spans="1:8" ht="15" customHeight="1">
      <c r="A175" s="83">
        <v>45469</v>
      </c>
      <c r="B175" s="32" t="s">
        <v>1370</v>
      </c>
      <c r="C175" s="31" t="s">
        <v>1371</v>
      </c>
      <c r="D175" s="31" t="s">
        <v>991</v>
      </c>
      <c r="E175" s="31" t="s">
        <v>529</v>
      </c>
      <c r="F175" s="84">
        <v>288687</v>
      </c>
      <c r="G175" s="32">
        <v>161.97999999999999</v>
      </c>
      <c r="H175" s="32" t="s">
        <v>847</v>
      </c>
    </row>
    <row r="176" spans="1:8" ht="15" customHeight="1">
      <c r="A176" s="83">
        <v>45469</v>
      </c>
      <c r="B176" s="32" t="s">
        <v>1372</v>
      </c>
      <c r="C176" s="31" t="s">
        <v>1373</v>
      </c>
      <c r="D176" s="31" t="s">
        <v>1306</v>
      </c>
      <c r="E176" s="31" t="s">
        <v>529</v>
      </c>
      <c r="F176" s="84">
        <v>555803</v>
      </c>
      <c r="G176" s="32">
        <v>553.54</v>
      </c>
      <c r="H176" s="32" t="s">
        <v>847</v>
      </c>
    </row>
    <row r="177" spans="1:8" ht="15" customHeight="1">
      <c r="A177" s="83">
        <v>45469</v>
      </c>
      <c r="B177" s="32" t="s">
        <v>1136</v>
      </c>
      <c r="C177" s="31" t="s">
        <v>1137</v>
      </c>
      <c r="D177" s="31" t="s">
        <v>1178</v>
      </c>
      <c r="E177" s="31" t="s">
        <v>529</v>
      </c>
      <c r="F177" s="84">
        <v>52800</v>
      </c>
      <c r="G177" s="32">
        <v>568.64</v>
      </c>
      <c r="H177" s="32" t="s">
        <v>847</v>
      </c>
    </row>
    <row r="178" spans="1:8" ht="15" customHeight="1">
      <c r="A178" s="83">
        <v>45469</v>
      </c>
      <c r="B178" s="32" t="s">
        <v>1036</v>
      </c>
      <c r="C178" s="31" t="s">
        <v>1037</v>
      </c>
      <c r="D178" s="31" t="s">
        <v>1038</v>
      </c>
      <c r="E178" s="31" t="s">
        <v>529</v>
      </c>
      <c r="F178" s="84">
        <v>3754971</v>
      </c>
      <c r="G178" s="32">
        <v>35.58</v>
      </c>
      <c r="H178" s="32" t="s">
        <v>847</v>
      </c>
    </row>
    <row r="179" spans="1:8" ht="15" customHeight="1">
      <c r="A179" s="83">
        <v>45469</v>
      </c>
      <c r="B179" s="32" t="s">
        <v>1374</v>
      </c>
      <c r="C179" s="31" t="s">
        <v>1375</v>
      </c>
      <c r="D179" s="31" t="s">
        <v>1306</v>
      </c>
      <c r="E179" s="31" t="s">
        <v>529</v>
      </c>
      <c r="F179" s="84">
        <v>13880000</v>
      </c>
      <c r="G179" s="32">
        <v>19.27</v>
      </c>
      <c r="H179" s="32" t="s">
        <v>847</v>
      </c>
    </row>
    <row r="180" spans="1:8" ht="15" customHeight="1">
      <c r="A180" s="83">
        <v>45469</v>
      </c>
      <c r="B180" s="32" t="s">
        <v>1376</v>
      </c>
      <c r="C180" s="31" t="s">
        <v>1377</v>
      </c>
      <c r="D180" s="31" t="s">
        <v>892</v>
      </c>
      <c r="E180" s="31" t="s">
        <v>529</v>
      </c>
      <c r="F180" s="84">
        <v>574397</v>
      </c>
      <c r="G180" s="32">
        <v>102.85</v>
      </c>
      <c r="H180" s="32" t="s">
        <v>847</v>
      </c>
    </row>
    <row r="181" spans="1:8" ht="15" customHeight="1">
      <c r="A181" s="83">
        <v>45469</v>
      </c>
      <c r="B181" s="32" t="s">
        <v>1376</v>
      </c>
      <c r="C181" s="31" t="s">
        <v>1377</v>
      </c>
      <c r="D181" s="31" t="s">
        <v>991</v>
      </c>
      <c r="E181" s="31" t="s">
        <v>529</v>
      </c>
      <c r="F181" s="84">
        <v>567042</v>
      </c>
      <c r="G181" s="32">
        <v>102.7</v>
      </c>
      <c r="H181" s="32" t="s">
        <v>847</v>
      </c>
    </row>
    <row r="182" spans="1:8" ht="15" customHeight="1">
      <c r="A182" s="83">
        <v>45469</v>
      </c>
      <c r="B182" s="32" t="s">
        <v>1378</v>
      </c>
      <c r="C182" s="31" t="s">
        <v>1379</v>
      </c>
      <c r="D182" s="31" t="s">
        <v>1380</v>
      </c>
      <c r="E182" s="31" t="s">
        <v>529</v>
      </c>
      <c r="F182" s="84">
        <v>258310</v>
      </c>
      <c r="G182" s="32">
        <v>1996.1</v>
      </c>
      <c r="H182" s="32" t="s">
        <v>847</v>
      </c>
    </row>
    <row r="183" spans="1:8" ht="15" customHeight="1">
      <c r="A183" s="83">
        <v>45469</v>
      </c>
      <c r="B183" s="32" t="s">
        <v>1378</v>
      </c>
      <c r="C183" s="31" t="s">
        <v>1379</v>
      </c>
      <c r="D183" s="31" t="s">
        <v>1381</v>
      </c>
      <c r="E183" s="31" t="s">
        <v>529</v>
      </c>
      <c r="F183" s="84">
        <v>154985</v>
      </c>
      <c r="G183" s="32">
        <v>1996.1</v>
      </c>
      <c r="H183" s="32" t="s">
        <v>847</v>
      </c>
    </row>
    <row r="184" spans="1:8" ht="15" customHeight="1">
      <c r="A184" s="83">
        <v>45469</v>
      </c>
      <c r="B184" s="32" t="s">
        <v>1378</v>
      </c>
      <c r="C184" s="31" t="s">
        <v>1379</v>
      </c>
      <c r="D184" s="31" t="s">
        <v>1382</v>
      </c>
      <c r="E184" s="31" t="s">
        <v>529</v>
      </c>
      <c r="F184" s="84">
        <v>311205</v>
      </c>
      <c r="G184" s="32">
        <v>1996.1</v>
      </c>
      <c r="H184" s="32" t="s">
        <v>847</v>
      </c>
    </row>
    <row r="185" spans="1:8" ht="15" customHeight="1">
      <c r="A185" s="83">
        <v>45469</v>
      </c>
      <c r="B185" s="32" t="s">
        <v>1378</v>
      </c>
      <c r="C185" s="31" t="s">
        <v>1379</v>
      </c>
      <c r="D185" s="31" t="s">
        <v>1383</v>
      </c>
      <c r="E185" s="31" t="s">
        <v>529</v>
      </c>
      <c r="F185" s="84">
        <v>413295</v>
      </c>
      <c r="G185" s="32">
        <v>1996.1</v>
      </c>
      <c r="H185" s="32" t="s">
        <v>847</v>
      </c>
    </row>
    <row r="186" spans="1:8" ht="15" customHeight="1">
      <c r="A186" s="83">
        <v>45469</v>
      </c>
      <c r="B186" s="32" t="s">
        <v>1378</v>
      </c>
      <c r="C186" s="31" t="s">
        <v>1379</v>
      </c>
      <c r="D186" s="31" t="s">
        <v>1270</v>
      </c>
      <c r="E186" s="31" t="s">
        <v>529</v>
      </c>
      <c r="F186" s="84">
        <v>513488</v>
      </c>
      <c r="G186" s="32">
        <v>1996.1</v>
      </c>
      <c r="H186" s="32" t="s">
        <v>847</v>
      </c>
    </row>
    <row r="187" spans="1:8" ht="15" customHeight="1">
      <c r="A187" s="83">
        <v>45469</v>
      </c>
      <c r="B187" s="32" t="s">
        <v>1378</v>
      </c>
      <c r="C187" s="31" t="s">
        <v>1379</v>
      </c>
      <c r="D187" s="31" t="s">
        <v>1384</v>
      </c>
      <c r="E187" s="31" t="s">
        <v>529</v>
      </c>
      <c r="F187" s="84">
        <v>185356</v>
      </c>
      <c r="G187" s="32">
        <v>1996.1</v>
      </c>
      <c r="H187" s="32" t="s">
        <v>847</v>
      </c>
    </row>
    <row r="188" spans="1:8" ht="15" customHeight="1">
      <c r="A188" s="83">
        <v>45469</v>
      </c>
      <c r="B188" s="32" t="s">
        <v>1094</v>
      </c>
      <c r="C188" s="31" t="s">
        <v>1095</v>
      </c>
      <c r="D188" s="31" t="s">
        <v>1385</v>
      </c>
      <c r="E188" s="31" t="s">
        <v>529</v>
      </c>
      <c r="F188" s="84">
        <v>30400</v>
      </c>
      <c r="G188" s="32">
        <v>174.75</v>
      </c>
      <c r="H188" s="32" t="s">
        <v>847</v>
      </c>
    </row>
    <row r="189" spans="1:8" ht="15" customHeight="1">
      <c r="A189" s="83">
        <v>45469</v>
      </c>
      <c r="B189" s="32" t="s">
        <v>1094</v>
      </c>
      <c r="C189" s="31" t="s">
        <v>1095</v>
      </c>
      <c r="D189" s="31" t="s">
        <v>1173</v>
      </c>
      <c r="E189" s="31" t="s">
        <v>529</v>
      </c>
      <c r="F189" s="84">
        <v>41600</v>
      </c>
      <c r="G189" s="32">
        <v>167.58</v>
      </c>
      <c r="H189" s="32" t="s">
        <v>847</v>
      </c>
    </row>
    <row r="190" spans="1:8" ht="15" customHeight="1">
      <c r="A190" s="83">
        <v>45469</v>
      </c>
      <c r="B190" s="32" t="s">
        <v>1094</v>
      </c>
      <c r="C190" s="31" t="s">
        <v>1095</v>
      </c>
      <c r="D190" s="31" t="s">
        <v>1069</v>
      </c>
      <c r="E190" s="31" t="s">
        <v>529</v>
      </c>
      <c r="F190" s="84">
        <v>41600</v>
      </c>
      <c r="G190" s="32">
        <v>175.6</v>
      </c>
      <c r="H190" s="32" t="s">
        <v>847</v>
      </c>
    </row>
    <row r="191" spans="1:8" ht="15" customHeight="1">
      <c r="A191" s="83">
        <v>45469</v>
      </c>
      <c r="B191" s="32" t="s">
        <v>1094</v>
      </c>
      <c r="C191" s="31" t="s">
        <v>1095</v>
      </c>
      <c r="D191" s="31" t="s">
        <v>1386</v>
      </c>
      <c r="E191" s="31" t="s">
        <v>529</v>
      </c>
      <c r="F191" s="84">
        <v>32000</v>
      </c>
      <c r="G191" s="32">
        <v>175.6</v>
      </c>
      <c r="H191" s="32" t="s">
        <v>847</v>
      </c>
    </row>
    <row r="192" spans="1:8" ht="15" customHeight="1">
      <c r="A192" s="83">
        <v>45469</v>
      </c>
      <c r="B192" s="32" t="s">
        <v>1387</v>
      </c>
      <c r="C192" s="31" t="s">
        <v>1388</v>
      </c>
      <c r="D192" s="31" t="s">
        <v>1389</v>
      </c>
      <c r="E192" s="31" t="s">
        <v>529</v>
      </c>
      <c r="F192" s="84">
        <v>5500000</v>
      </c>
      <c r="G192" s="32">
        <v>14.99</v>
      </c>
      <c r="H192" s="32" t="s">
        <v>847</v>
      </c>
    </row>
    <row r="193" spans="1:8" ht="15" customHeight="1">
      <c r="A193" s="83">
        <v>45469</v>
      </c>
      <c r="B193" s="32" t="s">
        <v>1390</v>
      </c>
      <c r="C193" s="31" t="s">
        <v>1391</v>
      </c>
      <c r="D193" s="31" t="s">
        <v>892</v>
      </c>
      <c r="E193" s="31" t="s">
        <v>529</v>
      </c>
      <c r="F193" s="84">
        <v>96663</v>
      </c>
      <c r="G193" s="32">
        <v>1842.99</v>
      </c>
      <c r="H193" s="32" t="s">
        <v>847</v>
      </c>
    </row>
    <row r="194" spans="1:8" ht="15" customHeight="1">
      <c r="A194" s="83">
        <v>45469</v>
      </c>
      <c r="B194" s="32" t="s">
        <v>1392</v>
      </c>
      <c r="C194" s="31" t="s">
        <v>1393</v>
      </c>
      <c r="D194" s="31" t="s">
        <v>1394</v>
      </c>
      <c r="E194" s="31" t="s">
        <v>529</v>
      </c>
      <c r="F194" s="84">
        <v>226200</v>
      </c>
      <c r="G194" s="32">
        <v>472.87</v>
      </c>
      <c r="H194" s="32" t="s">
        <v>847</v>
      </c>
    </row>
    <row r="195" spans="1:8" ht="15" customHeight="1">
      <c r="A195" s="83">
        <v>45469</v>
      </c>
      <c r="B195" s="32" t="s">
        <v>1096</v>
      </c>
      <c r="C195" s="31" t="s">
        <v>1097</v>
      </c>
      <c r="D195" s="31" t="s">
        <v>1395</v>
      </c>
      <c r="E195" s="31" t="s">
        <v>529</v>
      </c>
      <c r="F195" s="84">
        <v>372564</v>
      </c>
      <c r="G195" s="32">
        <v>5.78</v>
      </c>
      <c r="H195" s="32" t="s">
        <v>847</v>
      </c>
    </row>
    <row r="196" spans="1:8" ht="15" customHeight="1">
      <c r="A196" s="83">
        <v>45469</v>
      </c>
      <c r="B196" s="32" t="s">
        <v>1396</v>
      </c>
      <c r="C196" s="31" t="s">
        <v>1397</v>
      </c>
      <c r="D196" s="31" t="s">
        <v>1173</v>
      </c>
      <c r="E196" s="31" t="s">
        <v>529</v>
      </c>
      <c r="F196" s="84">
        <v>100800</v>
      </c>
      <c r="G196" s="32">
        <v>530.42999999999995</v>
      </c>
      <c r="H196" s="32" t="s">
        <v>847</v>
      </c>
    </row>
    <row r="197" spans="1:8" ht="15" customHeight="1">
      <c r="A197" s="83">
        <v>45469</v>
      </c>
      <c r="B197" s="32" t="s">
        <v>1398</v>
      </c>
      <c r="C197" s="31" t="s">
        <v>1399</v>
      </c>
      <c r="D197" s="31" t="s">
        <v>1306</v>
      </c>
      <c r="E197" s="31" t="s">
        <v>529</v>
      </c>
      <c r="F197" s="84">
        <v>340000</v>
      </c>
      <c r="G197" s="32">
        <v>26.26</v>
      </c>
      <c r="H197" s="32" t="s">
        <v>847</v>
      </c>
    </row>
    <row r="198" spans="1:8" ht="15" customHeight="1">
      <c r="A198" s="83">
        <v>45469</v>
      </c>
      <c r="B198" s="32" t="s">
        <v>1180</v>
      </c>
      <c r="C198" s="31" t="s">
        <v>1181</v>
      </c>
      <c r="D198" s="31" t="s">
        <v>1400</v>
      </c>
      <c r="E198" s="31" t="s">
        <v>529</v>
      </c>
      <c r="F198" s="84">
        <v>270000</v>
      </c>
      <c r="G198" s="32">
        <v>147.04</v>
      </c>
      <c r="H198" s="32" t="s">
        <v>847</v>
      </c>
    </row>
    <row r="199" spans="1:8" ht="15" customHeight="1">
      <c r="A199" s="83">
        <v>45469</v>
      </c>
      <c r="B199" s="32" t="s">
        <v>1180</v>
      </c>
      <c r="C199" s="31" t="s">
        <v>1181</v>
      </c>
      <c r="D199" s="31" t="s">
        <v>1401</v>
      </c>
      <c r="E199" s="31" t="s">
        <v>529</v>
      </c>
      <c r="F199" s="84">
        <v>473303</v>
      </c>
      <c r="G199" s="32">
        <v>145.47</v>
      </c>
      <c r="H199" s="32" t="s">
        <v>847</v>
      </c>
    </row>
    <row r="200" spans="1:8" ht="15" customHeight="1">
      <c r="A200" s="83">
        <v>45469</v>
      </c>
      <c r="B200" s="32" t="s">
        <v>1182</v>
      </c>
      <c r="C200" s="31" t="s">
        <v>1183</v>
      </c>
      <c r="D200" s="31" t="s">
        <v>1184</v>
      </c>
      <c r="E200" s="31" t="s">
        <v>529</v>
      </c>
      <c r="F200" s="84">
        <v>1244127</v>
      </c>
      <c r="G200" s="32">
        <v>50.48</v>
      </c>
      <c r="H200" s="32" t="s">
        <v>847</v>
      </c>
    </row>
    <row r="201" spans="1:8" ht="15" customHeight="1">
      <c r="A201" s="83">
        <v>45469</v>
      </c>
      <c r="B201" s="32" t="s">
        <v>1402</v>
      </c>
      <c r="C201" s="31" t="s">
        <v>1403</v>
      </c>
      <c r="D201" s="31" t="s">
        <v>1306</v>
      </c>
      <c r="E201" s="31" t="s">
        <v>529</v>
      </c>
      <c r="F201" s="84">
        <v>257261</v>
      </c>
      <c r="G201" s="32">
        <v>137.80000000000001</v>
      </c>
      <c r="H201" s="32" t="s">
        <v>847</v>
      </c>
    </row>
    <row r="202" spans="1:8" ht="15" customHeight="1">
      <c r="A202" s="83">
        <v>45469</v>
      </c>
      <c r="B202" s="32" t="s">
        <v>1404</v>
      </c>
      <c r="C202" s="31" t="s">
        <v>1405</v>
      </c>
      <c r="D202" s="31" t="s">
        <v>1406</v>
      </c>
      <c r="E202" s="31" t="s">
        <v>529</v>
      </c>
      <c r="F202" s="84">
        <v>350000</v>
      </c>
      <c r="G202" s="32">
        <v>86.22</v>
      </c>
      <c r="H202" s="32" t="s">
        <v>847</v>
      </c>
    </row>
    <row r="203" spans="1:8" ht="15" customHeight="1">
      <c r="A203" s="83">
        <v>45469</v>
      </c>
      <c r="B203" s="32" t="s">
        <v>1407</v>
      </c>
      <c r="C203" s="31" t="s">
        <v>1408</v>
      </c>
      <c r="D203" s="31" t="s">
        <v>1409</v>
      </c>
      <c r="E203" s="31" t="s">
        <v>529</v>
      </c>
      <c r="F203" s="84">
        <v>55555</v>
      </c>
      <c r="G203" s="32">
        <v>41.23</v>
      </c>
      <c r="H203" s="32" t="s">
        <v>847</v>
      </c>
    </row>
    <row r="204" spans="1:8" ht="15" customHeight="1">
      <c r="A204" s="83">
        <v>45469</v>
      </c>
      <c r="B204" s="32" t="s">
        <v>1410</v>
      </c>
      <c r="C204" s="31" t="s">
        <v>1411</v>
      </c>
      <c r="D204" s="31" t="s">
        <v>892</v>
      </c>
      <c r="E204" s="31" t="s">
        <v>529</v>
      </c>
      <c r="F204" s="84">
        <v>697633</v>
      </c>
      <c r="G204" s="32">
        <v>208.12</v>
      </c>
      <c r="H204" s="32" t="s">
        <v>847</v>
      </c>
    </row>
    <row r="205" spans="1:8" ht="15" customHeight="1">
      <c r="A205" s="83">
        <v>45469</v>
      </c>
      <c r="B205" s="32" t="s">
        <v>691</v>
      </c>
      <c r="C205" s="31" t="s">
        <v>1412</v>
      </c>
      <c r="D205" s="31" t="s">
        <v>991</v>
      </c>
      <c r="E205" s="31" t="s">
        <v>529</v>
      </c>
      <c r="F205" s="84">
        <v>7383834</v>
      </c>
      <c r="G205" s="32">
        <v>15.06</v>
      </c>
      <c r="H205" s="32" t="s">
        <v>847</v>
      </c>
    </row>
    <row r="206" spans="1:8" ht="15" customHeight="1">
      <c r="A206" s="83">
        <v>45469</v>
      </c>
      <c r="B206" s="32" t="s">
        <v>313</v>
      </c>
      <c r="C206" s="31" t="s">
        <v>1269</v>
      </c>
      <c r="D206" s="31" t="s">
        <v>1413</v>
      </c>
      <c r="E206" s="31" t="s">
        <v>530</v>
      </c>
      <c r="F206" s="84">
        <v>2500000</v>
      </c>
      <c r="G206" s="32">
        <v>1290</v>
      </c>
      <c r="H206" s="32" t="s">
        <v>847</v>
      </c>
    </row>
    <row r="207" spans="1:8" ht="15" customHeight="1">
      <c r="A207" s="83">
        <v>45469</v>
      </c>
      <c r="B207" s="32" t="s">
        <v>1272</v>
      </c>
      <c r="C207" s="31" t="s">
        <v>1273</v>
      </c>
      <c r="D207" s="31" t="s">
        <v>1414</v>
      </c>
      <c r="E207" s="31" t="s">
        <v>530</v>
      </c>
      <c r="F207" s="84">
        <v>293160</v>
      </c>
      <c r="G207" s="32">
        <v>127</v>
      </c>
      <c r="H207" s="32" t="s">
        <v>847</v>
      </c>
    </row>
    <row r="208" spans="1:8" ht="15" customHeight="1">
      <c r="A208" s="83">
        <v>45469</v>
      </c>
      <c r="B208" s="32" t="s">
        <v>1272</v>
      </c>
      <c r="C208" s="31" t="s">
        <v>1273</v>
      </c>
      <c r="D208" s="31" t="s">
        <v>1415</v>
      </c>
      <c r="E208" s="31" t="s">
        <v>530</v>
      </c>
      <c r="F208" s="84">
        <v>293160</v>
      </c>
      <c r="G208" s="32">
        <v>133.35</v>
      </c>
      <c r="H208" s="32" t="s">
        <v>847</v>
      </c>
    </row>
    <row r="209" spans="1:8" ht="15" customHeight="1">
      <c r="A209" s="83">
        <v>45469</v>
      </c>
      <c r="B209" s="32" t="s">
        <v>1275</v>
      </c>
      <c r="C209" s="31" t="s">
        <v>1276</v>
      </c>
      <c r="D209" s="31" t="s">
        <v>1228</v>
      </c>
      <c r="E209" s="31" t="s">
        <v>530</v>
      </c>
      <c r="F209" s="84">
        <v>53094</v>
      </c>
      <c r="G209" s="32">
        <v>136.97999999999999</v>
      </c>
      <c r="H209" s="32" t="s">
        <v>847</v>
      </c>
    </row>
    <row r="210" spans="1:8" ht="15" customHeight="1">
      <c r="A210" s="83">
        <v>45469</v>
      </c>
      <c r="B210" s="32" t="s">
        <v>1277</v>
      </c>
      <c r="C210" s="31" t="s">
        <v>1278</v>
      </c>
      <c r="D210" s="31" t="s">
        <v>1279</v>
      </c>
      <c r="E210" s="31" t="s">
        <v>530</v>
      </c>
      <c r="F210" s="84">
        <v>600</v>
      </c>
      <c r="G210" s="32">
        <v>136.96</v>
      </c>
      <c r="H210" s="32" t="s">
        <v>847</v>
      </c>
    </row>
    <row r="211" spans="1:8" ht="15" customHeight="1">
      <c r="A211" s="83">
        <v>45469</v>
      </c>
      <c r="B211" s="32" t="s">
        <v>1280</v>
      </c>
      <c r="C211" s="31" t="s">
        <v>1281</v>
      </c>
      <c r="D211" s="31" t="s">
        <v>1282</v>
      </c>
      <c r="E211" s="31" t="s">
        <v>530</v>
      </c>
      <c r="F211" s="84">
        <v>46000</v>
      </c>
      <c r="G211" s="32">
        <v>132.08000000000001</v>
      </c>
      <c r="H211" s="32" t="s">
        <v>847</v>
      </c>
    </row>
    <row r="212" spans="1:8" ht="15" customHeight="1">
      <c r="A212" s="83">
        <v>45469</v>
      </c>
      <c r="B212" s="32" t="s">
        <v>1280</v>
      </c>
      <c r="C212" s="31" t="s">
        <v>1281</v>
      </c>
      <c r="D212" s="31" t="s">
        <v>971</v>
      </c>
      <c r="E212" s="31" t="s">
        <v>530</v>
      </c>
      <c r="F212" s="84">
        <v>134000</v>
      </c>
      <c r="G212" s="32">
        <v>130.32</v>
      </c>
      <c r="H212" s="32" t="s">
        <v>847</v>
      </c>
    </row>
    <row r="213" spans="1:8" ht="15" customHeight="1">
      <c r="A213" s="83">
        <v>45469</v>
      </c>
      <c r="B213" s="32" t="s">
        <v>813</v>
      </c>
      <c r="C213" s="31" t="s">
        <v>1169</v>
      </c>
      <c r="D213" s="31" t="s">
        <v>892</v>
      </c>
      <c r="E213" s="31" t="s">
        <v>530</v>
      </c>
      <c r="F213" s="84">
        <v>1053187</v>
      </c>
      <c r="G213" s="32">
        <v>1698.87</v>
      </c>
      <c r="H213" s="32" t="s">
        <v>847</v>
      </c>
    </row>
    <row r="214" spans="1:8" ht="15" customHeight="1">
      <c r="A214" s="83">
        <v>45469</v>
      </c>
      <c r="B214" s="32" t="s">
        <v>1171</v>
      </c>
      <c r="C214" s="31" t="s">
        <v>1172</v>
      </c>
      <c r="D214" s="31" t="s">
        <v>892</v>
      </c>
      <c r="E214" s="31" t="s">
        <v>530</v>
      </c>
      <c r="F214" s="84">
        <v>150050</v>
      </c>
      <c r="G214" s="32">
        <v>610.4</v>
      </c>
      <c r="H214" s="32" t="s">
        <v>847</v>
      </c>
    </row>
    <row r="215" spans="1:8" ht="15" customHeight="1">
      <c r="A215" s="83">
        <v>45469</v>
      </c>
      <c r="B215" s="32" t="s">
        <v>1283</v>
      </c>
      <c r="C215" s="31" t="s">
        <v>1284</v>
      </c>
      <c r="D215" s="31" t="s">
        <v>892</v>
      </c>
      <c r="E215" s="31" t="s">
        <v>530</v>
      </c>
      <c r="F215" s="84">
        <v>152188</v>
      </c>
      <c r="G215" s="32">
        <v>501.05</v>
      </c>
      <c r="H215" s="32" t="s">
        <v>847</v>
      </c>
    </row>
    <row r="216" spans="1:8" ht="15" customHeight="1">
      <c r="A216" s="83">
        <v>45469</v>
      </c>
      <c r="B216" s="32" t="s">
        <v>1285</v>
      </c>
      <c r="C216" s="31" t="s">
        <v>1286</v>
      </c>
      <c r="D216" s="31" t="s">
        <v>1287</v>
      </c>
      <c r="E216" s="31" t="s">
        <v>530</v>
      </c>
      <c r="F216" s="84">
        <v>202423</v>
      </c>
      <c r="G216" s="32">
        <v>346.15</v>
      </c>
      <c r="H216" s="32" t="s">
        <v>847</v>
      </c>
    </row>
    <row r="217" spans="1:8" ht="15" customHeight="1">
      <c r="A217" s="83">
        <v>45469</v>
      </c>
      <c r="B217" s="32" t="s">
        <v>1288</v>
      </c>
      <c r="C217" s="31" t="s">
        <v>1289</v>
      </c>
      <c r="D217" s="31" t="s">
        <v>892</v>
      </c>
      <c r="E217" s="31" t="s">
        <v>530</v>
      </c>
      <c r="F217" s="84">
        <v>872305</v>
      </c>
      <c r="G217" s="32">
        <v>322.18</v>
      </c>
      <c r="H217" s="32" t="s">
        <v>847</v>
      </c>
    </row>
    <row r="218" spans="1:8" ht="15" customHeight="1">
      <c r="A218" s="83">
        <v>45469</v>
      </c>
      <c r="B218" s="32" t="s">
        <v>1292</v>
      </c>
      <c r="C218" s="31" t="s">
        <v>1293</v>
      </c>
      <c r="D218" s="31" t="s">
        <v>971</v>
      </c>
      <c r="E218" s="31" t="s">
        <v>530</v>
      </c>
      <c r="F218" s="84">
        <v>1000000</v>
      </c>
      <c r="G218" s="32">
        <v>7.63</v>
      </c>
      <c r="H218" s="32" t="s">
        <v>847</v>
      </c>
    </row>
    <row r="219" spans="1:8" ht="15" customHeight="1">
      <c r="A219" s="83">
        <v>45469</v>
      </c>
      <c r="B219" s="32" t="s">
        <v>1416</v>
      </c>
      <c r="C219" s="31" t="s">
        <v>1417</v>
      </c>
      <c r="D219" s="31" t="s">
        <v>1418</v>
      </c>
      <c r="E219" s="31" t="s">
        <v>530</v>
      </c>
      <c r="F219" s="84">
        <v>87000</v>
      </c>
      <c r="G219" s="32">
        <v>2</v>
      </c>
      <c r="H219" s="32" t="s">
        <v>847</v>
      </c>
    </row>
    <row r="220" spans="1:8" ht="15" customHeight="1">
      <c r="A220" s="83">
        <v>45469</v>
      </c>
      <c r="B220" s="32" t="s">
        <v>1419</v>
      </c>
      <c r="C220" s="31" t="s">
        <v>1420</v>
      </c>
      <c r="D220" s="31" t="s">
        <v>1421</v>
      </c>
      <c r="E220" s="31" t="s">
        <v>530</v>
      </c>
      <c r="F220" s="84">
        <v>14200000</v>
      </c>
      <c r="G220" s="32">
        <v>8.75</v>
      </c>
      <c r="H220" s="32" t="s">
        <v>847</v>
      </c>
    </row>
    <row r="221" spans="1:8" ht="15" customHeight="1">
      <c r="A221" s="83">
        <v>45469</v>
      </c>
      <c r="B221" s="32" t="s">
        <v>1210</v>
      </c>
      <c r="C221" s="31" t="s">
        <v>1295</v>
      </c>
      <c r="D221" s="31" t="s">
        <v>1303</v>
      </c>
      <c r="E221" s="31" t="s">
        <v>530</v>
      </c>
      <c r="F221" s="84">
        <v>1515916</v>
      </c>
      <c r="G221" s="32">
        <v>339.77</v>
      </c>
      <c r="H221" s="32" t="s">
        <v>847</v>
      </c>
    </row>
    <row r="222" spans="1:8" ht="15" customHeight="1">
      <c r="A222" s="83">
        <v>45469</v>
      </c>
      <c r="B222" s="32" t="s">
        <v>1210</v>
      </c>
      <c r="C222" s="31" t="s">
        <v>1295</v>
      </c>
      <c r="D222" s="31" t="s">
        <v>1211</v>
      </c>
      <c r="E222" s="31" t="s">
        <v>530</v>
      </c>
      <c r="F222" s="84">
        <v>765699</v>
      </c>
      <c r="G222" s="32">
        <v>344.11</v>
      </c>
      <c r="H222" s="32" t="s">
        <v>847</v>
      </c>
    </row>
    <row r="223" spans="1:8" ht="15" customHeight="1">
      <c r="A223" s="83">
        <v>45469</v>
      </c>
      <c r="B223" s="32" t="s">
        <v>1210</v>
      </c>
      <c r="C223" s="31" t="s">
        <v>1295</v>
      </c>
      <c r="D223" s="31" t="s">
        <v>1170</v>
      </c>
      <c r="E223" s="31" t="s">
        <v>530</v>
      </c>
      <c r="F223" s="84">
        <v>1866119</v>
      </c>
      <c r="G223" s="32">
        <v>341.79</v>
      </c>
      <c r="H223" s="32" t="s">
        <v>847</v>
      </c>
    </row>
    <row r="224" spans="1:8" ht="15" customHeight="1">
      <c r="A224" s="83">
        <v>45469</v>
      </c>
      <c r="B224" s="32" t="s">
        <v>1210</v>
      </c>
      <c r="C224" s="31" t="s">
        <v>1295</v>
      </c>
      <c r="D224" s="31" t="s">
        <v>1302</v>
      </c>
      <c r="E224" s="31" t="s">
        <v>530</v>
      </c>
      <c r="F224" s="84">
        <v>412194</v>
      </c>
      <c r="G224" s="32">
        <v>340.21</v>
      </c>
      <c r="H224" s="32" t="s">
        <v>847</v>
      </c>
    </row>
    <row r="225" spans="1:8" ht="15" customHeight="1">
      <c r="A225" s="83">
        <v>45469</v>
      </c>
      <c r="B225" s="32" t="s">
        <v>1210</v>
      </c>
      <c r="C225" s="31" t="s">
        <v>1295</v>
      </c>
      <c r="D225" s="31" t="s">
        <v>1296</v>
      </c>
      <c r="E225" s="31" t="s">
        <v>530</v>
      </c>
      <c r="F225" s="84">
        <v>379807</v>
      </c>
      <c r="G225" s="32">
        <v>338.55</v>
      </c>
      <c r="H225" s="32" t="s">
        <v>847</v>
      </c>
    </row>
    <row r="226" spans="1:8" ht="15" customHeight="1">
      <c r="A226" s="83">
        <v>45469</v>
      </c>
      <c r="B226" s="32" t="s">
        <v>1210</v>
      </c>
      <c r="C226" s="31" t="s">
        <v>1295</v>
      </c>
      <c r="D226" s="31" t="s">
        <v>1297</v>
      </c>
      <c r="E226" s="31" t="s">
        <v>530</v>
      </c>
      <c r="F226" s="84">
        <v>400443</v>
      </c>
      <c r="G226" s="32">
        <v>342.06</v>
      </c>
      <c r="H226" s="32" t="s">
        <v>847</v>
      </c>
    </row>
    <row r="227" spans="1:8" ht="15" customHeight="1">
      <c r="A227" s="83">
        <v>45469</v>
      </c>
      <c r="B227" s="32" t="s">
        <v>1210</v>
      </c>
      <c r="C227" s="31" t="s">
        <v>1295</v>
      </c>
      <c r="D227" s="31" t="s">
        <v>1298</v>
      </c>
      <c r="E227" s="31" t="s">
        <v>530</v>
      </c>
      <c r="F227" s="84">
        <v>247459</v>
      </c>
      <c r="G227" s="32">
        <v>335.63</v>
      </c>
      <c r="H227" s="32" t="s">
        <v>847</v>
      </c>
    </row>
    <row r="228" spans="1:8" ht="15" customHeight="1">
      <c r="A228" s="83">
        <v>45469</v>
      </c>
      <c r="B228" s="32" t="s">
        <v>1210</v>
      </c>
      <c r="C228" s="31" t="s">
        <v>1295</v>
      </c>
      <c r="D228" s="31" t="s">
        <v>1299</v>
      </c>
      <c r="E228" s="31" t="s">
        <v>530</v>
      </c>
      <c r="F228" s="84">
        <v>476131</v>
      </c>
      <c r="G228" s="32">
        <v>340.92</v>
      </c>
      <c r="H228" s="32" t="s">
        <v>847</v>
      </c>
    </row>
    <row r="229" spans="1:8" ht="15" customHeight="1">
      <c r="A229" s="83">
        <v>45469</v>
      </c>
      <c r="B229" s="32" t="s">
        <v>1210</v>
      </c>
      <c r="C229" s="31" t="s">
        <v>1295</v>
      </c>
      <c r="D229" s="31" t="s">
        <v>1300</v>
      </c>
      <c r="E229" s="31" t="s">
        <v>530</v>
      </c>
      <c r="F229" s="84">
        <v>786917</v>
      </c>
      <c r="G229" s="32">
        <v>341.49</v>
      </c>
      <c r="H229" s="32" t="s">
        <v>847</v>
      </c>
    </row>
    <row r="230" spans="1:8" ht="15" customHeight="1">
      <c r="A230" s="83">
        <v>45469</v>
      </c>
      <c r="B230" s="32" t="s">
        <v>1210</v>
      </c>
      <c r="C230" s="31" t="s">
        <v>1295</v>
      </c>
      <c r="D230" s="31" t="s">
        <v>1301</v>
      </c>
      <c r="E230" s="31" t="s">
        <v>530</v>
      </c>
      <c r="F230" s="84">
        <v>547326</v>
      </c>
      <c r="G230" s="32">
        <v>340.73</v>
      </c>
      <c r="H230" s="32" t="s">
        <v>847</v>
      </c>
    </row>
    <row r="231" spans="1:8" ht="15" customHeight="1">
      <c r="A231" s="83">
        <v>45469</v>
      </c>
      <c r="B231" s="32" t="s">
        <v>1304</v>
      </c>
      <c r="C231" s="31" t="s">
        <v>1305</v>
      </c>
      <c r="D231" s="31" t="s">
        <v>1422</v>
      </c>
      <c r="E231" s="31" t="s">
        <v>530</v>
      </c>
      <c r="F231" s="84">
        <v>206553</v>
      </c>
      <c r="G231" s="32">
        <v>170.75</v>
      </c>
      <c r="H231" s="32" t="s">
        <v>847</v>
      </c>
    </row>
    <row r="232" spans="1:8" ht="15" customHeight="1">
      <c r="A232" s="83">
        <v>45469</v>
      </c>
      <c r="B232" s="32" t="s">
        <v>1307</v>
      </c>
      <c r="C232" s="31" t="s">
        <v>1308</v>
      </c>
      <c r="D232" s="31" t="s">
        <v>1423</v>
      </c>
      <c r="E232" s="31" t="s">
        <v>530</v>
      </c>
      <c r="F232" s="84">
        <v>108000</v>
      </c>
      <c r="G232" s="32">
        <v>109</v>
      </c>
      <c r="H232" s="32" t="s">
        <v>847</v>
      </c>
    </row>
    <row r="233" spans="1:8" ht="15" customHeight="1">
      <c r="A233" s="83">
        <v>45469</v>
      </c>
      <c r="B233" s="32" t="s">
        <v>1307</v>
      </c>
      <c r="C233" s="31" t="s">
        <v>1308</v>
      </c>
      <c r="D233" s="31" t="s">
        <v>1424</v>
      </c>
      <c r="E233" s="31" t="s">
        <v>530</v>
      </c>
      <c r="F233" s="84">
        <v>108000</v>
      </c>
      <c r="G233" s="32">
        <v>109</v>
      </c>
      <c r="H233" s="32" t="s">
        <v>847</v>
      </c>
    </row>
    <row r="234" spans="1:8" ht="15" customHeight="1">
      <c r="A234" s="83">
        <v>45469</v>
      </c>
      <c r="B234" s="32" t="s">
        <v>1307</v>
      </c>
      <c r="C234" s="31" t="s">
        <v>1308</v>
      </c>
      <c r="D234" s="31" t="s">
        <v>1425</v>
      </c>
      <c r="E234" s="31" t="s">
        <v>530</v>
      </c>
      <c r="F234" s="84">
        <v>102000</v>
      </c>
      <c r="G234" s="32">
        <v>109</v>
      </c>
      <c r="H234" s="32" t="s">
        <v>847</v>
      </c>
    </row>
    <row r="235" spans="1:8" ht="15" customHeight="1">
      <c r="A235" s="83">
        <v>45469</v>
      </c>
      <c r="B235" s="32" t="s">
        <v>1307</v>
      </c>
      <c r="C235" s="31" t="s">
        <v>1308</v>
      </c>
      <c r="D235" s="31" t="s">
        <v>1414</v>
      </c>
      <c r="E235" s="31" t="s">
        <v>530</v>
      </c>
      <c r="F235" s="84">
        <v>108000</v>
      </c>
      <c r="G235" s="32">
        <v>109</v>
      </c>
      <c r="H235" s="32" t="s">
        <v>847</v>
      </c>
    </row>
    <row r="236" spans="1:8" ht="15" customHeight="1">
      <c r="A236" s="83">
        <v>45469</v>
      </c>
      <c r="B236" s="32" t="s">
        <v>1307</v>
      </c>
      <c r="C236" s="31" t="s">
        <v>1308</v>
      </c>
      <c r="D236" s="31" t="s">
        <v>1426</v>
      </c>
      <c r="E236" s="31" t="s">
        <v>530</v>
      </c>
      <c r="F236" s="84">
        <v>108000</v>
      </c>
      <c r="G236" s="32">
        <v>103.55</v>
      </c>
      <c r="H236" s="32" t="s">
        <v>847</v>
      </c>
    </row>
    <row r="237" spans="1:8" ht="15" customHeight="1">
      <c r="A237" s="83">
        <v>45469</v>
      </c>
      <c r="B237" s="32" t="s">
        <v>1311</v>
      </c>
      <c r="C237" s="31" t="s">
        <v>1312</v>
      </c>
      <c r="D237" s="31" t="s">
        <v>892</v>
      </c>
      <c r="E237" s="31" t="s">
        <v>530</v>
      </c>
      <c r="F237" s="84">
        <v>348496</v>
      </c>
      <c r="G237" s="32">
        <v>633.11</v>
      </c>
      <c r="H237" s="32" t="s">
        <v>847</v>
      </c>
    </row>
    <row r="238" spans="1:8" ht="15" customHeight="1">
      <c r="A238" s="83">
        <v>45469</v>
      </c>
      <c r="B238" s="32" t="s">
        <v>1313</v>
      </c>
      <c r="C238" s="31" t="s">
        <v>1314</v>
      </c>
      <c r="D238" s="31" t="s">
        <v>892</v>
      </c>
      <c r="E238" s="31" t="s">
        <v>530</v>
      </c>
      <c r="F238" s="84">
        <v>756941</v>
      </c>
      <c r="G238" s="32">
        <v>244.78</v>
      </c>
      <c r="H238" s="32" t="s">
        <v>847</v>
      </c>
    </row>
    <row r="239" spans="1:8" ht="15" customHeight="1">
      <c r="A239" s="83">
        <v>45469</v>
      </c>
      <c r="B239" s="32" t="s">
        <v>1132</v>
      </c>
      <c r="C239" s="31" t="s">
        <v>1133</v>
      </c>
      <c r="D239" s="31" t="s">
        <v>1315</v>
      </c>
      <c r="E239" s="31" t="s">
        <v>530</v>
      </c>
      <c r="F239" s="84">
        <v>62500</v>
      </c>
      <c r="G239" s="32">
        <v>317.63</v>
      </c>
      <c r="H239" s="32" t="s">
        <v>847</v>
      </c>
    </row>
    <row r="240" spans="1:8" ht="15" customHeight="1">
      <c r="A240" s="83">
        <v>45469</v>
      </c>
      <c r="B240" s="32" t="s">
        <v>1109</v>
      </c>
      <c r="C240" s="31" t="s">
        <v>1110</v>
      </c>
      <c r="D240" s="31" t="s">
        <v>1186</v>
      </c>
      <c r="E240" s="31" t="s">
        <v>530</v>
      </c>
      <c r="F240" s="84">
        <v>1626637</v>
      </c>
      <c r="G240" s="32">
        <v>3.22</v>
      </c>
      <c r="H240" s="32" t="s">
        <v>847</v>
      </c>
    </row>
    <row r="241" spans="1:8" ht="15" customHeight="1">
      <c r="A241" s="83">
        <v>45469</v>
      </c>
      <c r="B241" s="32" t="s">
        <v>1316</v>
      </c>
      <c r="C241" s="31" t="s">
        <v>1317</v>
      </c>
      <c r="D241" s="31" t="s">
        <v>1040</v>
      </c>
      <c r="E241" s="31" t="s">
        <v>530</v>
      </c>
      <c r="F241" s="84">
        <v>1600000</v>
      </c>
      <c r="G241" s="32">
        <v>0.82</v>
      </c>
      <c r="H241" s="32" t="s">
        <v>847</v>
      </c>
    </row>
    <row r="242" spans="1:8" ht="15" customHeight="1">
      <c r="A242" s="83">
        <v>45469</v>
      </c>
      <c r="B242" s="32" t="s">
        <v>1316</v>
      </c>
      <c r="C242" s="31" t="s">
        <v>1317</v>
      </c>
      <c r="D242" s="31" t="s">
        <v>1321</v>
      </c>
      <c r="E242" s="31" t="s">
        <v>530</v>
      </c>
      <c r="F242" s="84">
        <v>3856233</v>
      </c>
      <c r="G242" s="32">
        <v>0.85</v>
      </c>
      <c r="H242" s="32" t="s">
        <v>847</v>
      </c>
    </row>
    <row r="243" spans="1:8" ht="15" customHeight="1">
      <c r="A243" s="83">
        <v>45469</v>
      </c>
      <c r="B243" s="32" t="s">
        <v>1316</v>
      </c>
      <c r="C243" s="31" t="s">
        <v>1317</v>
      </c>
      <c r="D243" s="31" t="s">
        <v>1427</v>
      </c>
      <c r="E243" s="31" t="s">
        <v>530</v>
      </c>
      <c r="F243" s="84">
        <v>22183674</v>
      </c>
      <c r="G243" s="32">
        <v>0.82</v>
      </c>
      <c r="H243" s="32" t="s">
        <v>847</v>
      </c>
    </row>
    <row r="244" spans="1:8" ht="15" customHeight="1">
      <c r="A244" s="83">
        <v>45469</v>
      </c>
      <c r="B244" s="32" t="s">
        <v>1316</v>
      </c>
      <c r="C244" s="31" t="s">
        <v>1317</v>
      </c>
      <c r="D244" s="31" t="s">
        <v>1318</v>
      </c>
      <c r="E244" s="31" t="s">
        <v>530</v>
      </c>
      <c r="F244" s="84">
        <v>5199998</v>
      </c>
      <c r="G244" s="32">
        <v>0.82</v>
      </c>
      <c r="H244" s="32" t="s">
        <v>847</v>
      </c>
    </row>
    <row r="245" spans="1:8" ht="15" customHeight="1">
      <c r="A245" s="83">
        <v>45469</v>
      </c>
      <c r="B245" s="32" t="s">
        <v>1316</v>
      </c>
      <c r="C245" s="31" t="s">
        <v>1317</v>
      </c>
      <c r="D245" s="31" t="s">
        <v>1320</v>
      </c>
      <c r="E245" s="31" t="s">
        <v>530</v>
      </c>
      <c r="F245" s="84">
        <v>10000000</v>
      </c>
      <c r="G245" s="32">
        <v>0.81</v>
      </c>
      <c r="H245" s="32" t="s">
        <v>847</v>
      </c>
    </row>
    <row r="246" spans="1:8" ht="15" customHeight="1">
      <c r="A246" s="83">
        <v>45469</v>
      </c>
      <c r="B246" s="32" t="s">
        <v>1316</v>
      </c>
      <c r="C246" s="31" t="s">
        <v>1317</v>
      </c>
      <c r="D246" s="31" t="s">
        <v>1319</v>
      </c>
      <c r="E246" s="31" t="s">
        <v>530</v>
      </c>
      <c r="F246" s="84">
        <v>3835419</v>
      </c>
      <c r="G246" s="32">
        <v>0.82</v>
      </c>
      <c r="H246" s="32" t="s">
        <v>847</v>
      </c>
    </row>
    <row r="247" spans="1:8" ht="15" customHeight="1">
      <c r="A247" s="83">
        <v>45469</v>
      </c>
      <c r="B247" s="32" t="s">
        <v>1322</v>
      </c>
      <c r="C247" s="31" t="s">
        <v>1323</v>
      </c>
      <c r="D247" s="31" t="s">
        <v>1324</v>
      </c>
      <c r="E247" s="31" t="s">
        <v>530</v>
      </c>
      <c r="F247" s="84">
        <v>88800</v>
      </c>
      <c r="G247" s="32">
        <v>396.44</v>
      </c>
      <c r="H247" s="32" t="s">
        <v>847</v>
      </c>
    </row>
    <row r="248" spans="1:8" ht="15" customHeight="1">
      <c r="A248" s="83">
        <v>45469</v>
      </c>
      <c r="B248" s="32" t="s">
        <v>1322</v>
      </c>
      <c r="C248" s="31" t="s">
        <v>1323</v>
      </c>
      <c r="D248" s="31" t="s">
        <v>1274</v>
      </c>
      <c r="E248" s="31" t="s">
        <v>530</v>
      </c>
      <c r="F248" s="84">
        <v>102000</v>
      </c>
      <c r="G248" s="32">
        <v>429.7</v>
      </c>
      <c r="H248" s="32" t="s">
        <v>847</v>
      </c>
    </row>
    <row r="249" spans="1:8" ht="15" customHeight="1">
      <c r="A249" s="83">
        <v>45469</v>
      </c>
      <c r="B249" s="32" t="s">
        <v>1322</v>
      </c>
      <c r="C249" s="31" t="s">
        <v>1323</v>
      </c>
      <c r="D249" s="31" t="s">
        <v>971</v>
      </c>
      <c r="E249" s="31" t="s">
        <v>530</v>
      </c>
      <c r="F249" s="84">
        <v>18000</v>
      </c>
      <c r="G249" s="32">
        <v>420</v>
      </c>
      <c r="H249" s="32" t="s">
        <v>847</v>
      </c>
    </row>
    <row r="250" spans="1:8" ht="15" customHeight="1">
      <c r="A250" s="83">
        <v>45469</v>
      </c>
      <c r="B250" s="32" t="s">
        <v>784</v>
      </c>
      <c r="C250" s="31" t="s">
        <v>1134</v>
      </c>
      <c r="D250" s="31" t="s">
        <v>892</v>
      </c>
      <c r="E250" s="31" t="s">
        <v>530</v>
      </c>
      <c r="F250" s="84">
        <v>1105071</v>
      </c>
      <c r="G250" s="32">
        <v>2094.73</v>
      </c>
      <c r="H250" s="32" t="s">
        <v>847</v>
      </c>
    </row>
    <row r="251" spans="1:8" ht="15" customHeight="1">
      <c r="A251" s="83">
        <v>45469</v>
      </c>
      <c r="B251" s="32" t="s">
        <v>784</v>
      </c>
      <c r="C251" s="31" t="s">
        <v>1134</v>
      </c>
      <c r="D251" s="31" t="s">
        <v>1296</v>
      </c>
      <c r="E251" s="31" t="s">
        <v>530</v>
      </c>
      <c r="F251" s="84">
        <v>599855</v>
      </c>
      <c r="G251" s="32">
        <v>2107.58</v>
      </c>
      <c r="H251" s="32" t="s">
        <v>847</v>
      </c>
    </row>
    <row r="252" spans="1:8" ht="15" customHeight="1">
      <c r="A252" s="83">
        <v>45469</v>
      </c>
      <c r="B252" s="32" t="s">
        <v>784</v>
      </c>
      <c r="C252" s="31" t="s">
        <v>1134</v>
      </c>
      <c r="D252" s="31" t="s">
        <v>1170</v>
      </c>
      <c r="E252" s="31" t="s">
        <v>530</v>
      </c>
      <c r="F252" s="84">
        <v>625414</v>
      </c>
      <c r="G252" s="32">
        <v>2081.0500000000002</v>
      </c>
      <c r="H252" s="32" t="s">
        <v>847</v>
      </c>
    </row>
    <row r="253" spans="1:8" ht="15" customHeight="1">
      <c r="A253" s="83">
        <v>45469</v>
      </c>
      <c r="B253" s="32" t="s">
        <v>784</v>
      </c>
      <c r="C253" s="31" t="s">
        <v>1134</v>
      </c>
      <c r="D253" s="31" t="s">
        <v>991</v>
      </c>
      <c r="E253" s="31" t="s">
        <v>530</v>
      </c>
      <c r="F253" s="84">
        <v>689708</v>
      </c>
      <c r="G253" s="32">
        <v>2096.15</v>
      </c>
      <c r="H253" s="32" t="s">
        <v>847</v>
      </c>
    </row>
    <row r="254" spans="1:8" ht="15" customHeight="1">
      <c r="A254" s="83">
        <v>45469</v>
      </c>
      <c r="B254" s="32" t="s">
        <v>1059</v>
      </c>
      <c r="C254" s="31" t="s">
        <v>1060</v>
      </c>
      <c r="D254" s="31" t="s">
        <v>1070</v>
      </c>
      <c r="E254" s="31" t="s">
        <v>530</v>
      </c>
      <c r="F254" s="84">
        <v>168000</v>
      </c>
      <c r="G254" s="32">
        <v>57.09</v>
      </c>
      <c r="H254" s="32" t="s">
        <v>847</v>
      </c>
    </row>
    <row r="255" spans="1:8" ht="15" customHeight="1">
      <c r="A255" s="83">
        <v>45469</v>
      </c>
      <c r="B255" s="32" t="s">
        <v>1325</v>
      </c>
      <c r="C255" s="31" t="s">
        <v>1326</v>
      </c>
      <c r="D255" s="31" t="s">
        <v>1422</v>
      </c>
      <c r="E255" s="31" t="s">
        <v>530</v>
      </c>
      <c r="F255" s="84">
        <v>160000</v>
      </c>
      <c r="G255" s="32">
        <v>92.75</v>
      </c>
      <c r="H255" s="32" t="s">
        <v>847</v>
      </c>
    </row>
    <row r="256" spans="1:8" ht="15" customHeight="1">
      <c r="A256" s="83">
        <v>45469</v>
      </c>
      <c r="B256" s="32" t="s">
        <v>730</v>
      </c>
      <c r="C256" s="31" t="s">
        <v>1327</v>
      </c>
      <c r="D256" s="31" t="s">
        <v>892</v>
      </c>
      <c r="E256" s="31" t="s">
        <v>530</v>
      </c>
      <c r="F256" s="84">
        <v>257654</v>
      </c>
      <c r="G256" s="32">
        <v>1211.67</v>
      </c>
      <c r="H256" s="32" t="s">
        <v>847</v>
      </c>
    </row>
    <row r="257" spans="1:8" ht="15" customHeight="1">
      <c r="A257" s="83">
        <v>45469</v>
      </c>
      <c r="B257" s="32" t="s">
        <v>1328</v>
      </c>
      <c r="C257" s="31" t="s">
        <v>1329</v>
      </c>
      <c r="D257" s="31" t="s">
        <v>1428</v>
      </c>
      <c r="E257" s="31" t="s">
        <v>530</v>
      </c>
      <c r="F257" s="84">
        <v>3100000</v>
      </c>
      <c r="G257" s="32">
        <v>502</v>
      </c>
      <c r="H257" s="32" t="s">
        <v>847</v>
      </c>
    </row>
    <row r="258" spans="1:8" ht="15" customHeight="1">
      <c r="A258" s="83">
        <v>45469</v>
      </c>
      <c r="B258" s="32" t="s">
        <v>1328</v>
      </c>
      <c r="C258" s="31" t="s">
        <v>1329</v>
      </c>
      <c r="D258" s="31" t="s">
        <v>1429</v>
      </c>
      <c r="E258" s="31" t="s">
        <v>530</v>
      </c>
      <c r="F258" s="84">
        <v>700000</v>
      </c>
      <c r="G258" s="32">
        <v>502</v>
      </c>
      <c r="H258" s="32" t="s">
        <v>847</v>
      </c>
    </row>
    <row r="259" spans="1:8" ht="15" customHeight="1">
      <c r="A259" s="83">
        <v>45469</v>
      </c>
      <c r="B259" s="32" t="s">
        <v>1328</v>
      </c>
      <c r="C259" s="31" t="s">
        <v>1329</v>
      </c>
      <c r="D259" s="31" t="s">
        <v>1430</v>
      </c>
      <c r="E259" s="31" t="s">
        <v>530</v>
      </c>
      <c r="F259" s="84">
        <v>2398747</v>
      </c>
      <c r="G259" s="32">
        <v>502</v>
      </c>
      <c r="H259" s="32" t="s">
        <v>847</v>
      </c>
    </row>
    <row r="260" spans="1:8" ht="15" customHeight="1">
      <c r="A260" s="83">
        <v>45469</v>
      </c>
      <c r="B260" s="32" t="s">
        <v>1328</v>
      </c>
      <c r="C260" s="31" t="s">
        <v>1329</v>
      </c>
      <c r="D260" s="31" t="s">
        <v>1431</v>
      </c>
      <c r="E260" s="31" t="s">
        <v>530</v>
      </c>
      <c r="F260" s="84">
        <v>6281871</v>
      </c>
      <c r="G260" s="32">
        <v>502</v>
      </c>
      <c r="H260" s="32" t="s">
        <v>847</v>
      </c>
    </row>
    <row r="261" spans="1:8" ht="15" customHeight="1">
      <c r="A261" s="83">
        <v>45469</v>
      </c>
      <c r="B261" s="32" t="s">
        <v>1334</v>
      </c>
      <c r="C261" s="31" t="s">
        <v>1335</v>
      </c>
      <c r="D261" s="31" t="s">
        <v>1336</v>
      </c>
      <c r="E261" s="31" t="s">
        <v>530</v>
      </c>
      <c r="F261" s="84">
        <v>250807</v>
      </c>
      <c r="G261" s="32">
        <v>54.19</v>
      </c>
      <c r="H261" s="32" t="s">
        <v>847</v>
      </c>
    </row>
    <row r="262" spans="1:8" ht="15" customHeight="1">
      <c r="A262" s="83">
        <v>45469</v>
      </c>
      <c r="B262" s="32" t="s">
        <v>144</v>
      </c>
      <c r="C262" s="31" t="s">
        <v>1337</v>
      </c>
      <c r="D262" s="31" t="s">
        <v>1340</v>
      </c>
      <c r="E262" s="31" t="s">
        <v>530</v>
      </c>
      <c r="F262" s="84">
        <v>2352263</v>
      </c>
      <c r="G262" s="32">
        <v>258.72000000000003</v>
      </c>
      <c r="H262" s="32" t="s">
        <v>847</v>
      </c>
    </row>
    <row r="263" spans="1:8" ht="15" customHeight="1">
      <c r="A263" s="83">
        <v>45469</v>
      </c>
      <c r="B263" s="32" t="s">
        <v>144</v>
      </c>
      <c r="C263" s="31" t="s">
        <v>1337</v>
      </c>
      <c r="D263" s="31" t="s">
        <v>892</v>
      </c>
      <c r="E263" s="31" t="s">
        <v>530</v>
      </c>
      <c r="F263" s="84">
        <v>3791655</v>
      </c>
      <c r="G263" s="32">
        <v>256.45999999999998</v>
      </c>
      <c r="H263" s="32" t="s">
        <v>847</v>
      </c>
    </row>
    <row r="264" spans="1:8" ht="15" customHeight="1">
      <c r="A264" s="83">
        <v>45469</v>
      </c>
      <c r="B264" s="32" t="s">
        <v>144</v>
      </c>
      <c r="C264" s="31" t="s">
        <v>1337</v>
      </c>
      <c r="D264" s="31" t="s">
        <v>1135</v>
      </c>
      <c r="E264" s="31" t="s">
        <v>530</v>
      </c>
      <c r="F264" s="84">
        <v>1962549</v>
      </c>
      <c r="G264" s="32">
        <v>260.74</v>
      </c>
      <c r="H264" s="32" t="s">
        <v>847</v>
      </c>
    </row>
    <row r="265" spans="1:8" ht="15" customHeight="1">
      <c r="A265" s="83">
        <v>45469</v>
      </c>
      <c r="B265" s="32" t="s">
        <v>144</v>
      </c>
      <c r="C265" s="31" t="s">
        <v>1337</v>
      </c>
      <c r="D265" s="31" t="s">
        <v>1339</v>
      </c>
      <c r="E265" s="31" t="s">
        <v>530</v>
      </c>
      <c r="F265" s="84">
        <v>1679641</v>
      </c>
      <c r="G265" s="32">
        <v>261.13</v>
      </c>
      <c r="H265" s="32" t="s">
        <v>847</v>
      </c>
    </row>
    <row r="266" spans="1:8" ht="15" customHeight="1">
      <c r="A266" s="83">
        <v>45469</v>
      </c>
      <c r="B266" s="32" t="s">
        <v>144</v>
      </c>
      <c r="C266" s="31" t="s">
        <v>1337</v>
      </c>
      <c r="D266" s="31" t="s">
        <v>991</v>
      </c>
      <c r="E266" s="31" t="s">
        <v>530</v>
      </c>
      <c r="F266" s="84">
        <v>3626998</v>
      </c>
      <c r="G266" s="32">
        <v>259.49</v>
      </c>
      <c r="H266" s="32" t="s">
        <v>847</v>
      </c>
    </row>
    <row r="267" spans="1:8" ht="15" customHeight="1">
      <c r="A267" s="83">
        <v>45469</v>
      </c>
      <c r="B267" s="32" t="s">
        <v>144</v>
      </c>
      <c r="C267" s="31" t="s">
        <v>1337</v>
      </c>
      <c r="D267" s="31" t="s">
        <v>1341</v>
      </c>
      <c r="E267" s="31" t="s">
        <v>530</v>
      </c>
      <c r="F267" s="84">
        <v>3398154</v>
      </c>
      <c r="G267" s="32">
        <v>259.36</v>
      </c>
      <c r="H267" s="32" t="s">
        <v>847</v>
      </c>
    </row>
    <row r="268" spans="1:8" ht="15" customHeight="1">
      <c r="A268" s="83">
        <v>45469</v>
      </c>
      <c r="B268" s="32" t="s">
        <v>144</v>
      </c>
      <c r="C268" s="31" t="s">
        <v>1337</v>
      </c>
      <c r="D268" s="31" t="s">
        <v>1170</v>
      </c>
      <c r="E268" s="31" t="s">
        <v>530</v>
      </c>
      <c r="F268" s="84">
        <v>3556482</v>
      </c>
      <c r="G268" s="32">
        <v>258.12</v>
      </c>
      <c r="H268" s="32" t="s">
        <v>847</v>
      </c>
    </row>
    <row r="269" spans="1:8" ht="15" customHeight="1">
      <c r="A269" s="83">
        <v>45469</v>
      </c>
      <c r="B269" s="32" t="s">
        <v>144</v>
      </c>
      <c r="C269" s="31" t="s">
        <v>1337</v>
      </c>
      <c r="D269" s="31" t="s">
        <v>1338</v>
      </c>
      <c r="E269" s="31" t="s">
        <v>530</v>
      </c>
      <c r="F269" s="84">
        <v>1767003</v>
      </c>
      <c r="G269" s="32">
        <v>257.93</v>
      </c>
      <c r="H269" s="32" t="s">
        <v>847</v>
      </c>
    </row>
    <row r="270" spans="1:8" ht="15" customHeight="1">
      <c r="A270" s="83">
        <v>45469</v>
      </c>
      <c r="B270" s="32" t="s">
        <v>144</v>
      </c>
      <c r="C270" s="31" t="s">
        <v>1337</v>
      </c>
      <c r="D270" s="31" t="s">
        <v>1342</v>
      </c>
      <c r="E270" s="31" t="s">
        <v>530</v>
      </c>
      <c r="F270" s="84">
        <v>3977574</v>
      </c>
      <c r="G270" s="32">
        <v>262.93</v>
      </c>
      <c r="H270" s="32" t="s">
        <v>847</v>
      </c>
    </row>
    <row r="271" spans="1:8" ht="15" customHeight="1">
      <c r="A271" s="83">
        <v>45469</v>
      </c>
      <c r="B271" s="32" t="s">
        <v>1343</v>
      </c>
      <c r="C271" s="31" t="s">
        <v>1344</v>
      </c>
      <c r="D271" s="31" t="s">
        <v>1432</v>
      </c>
      <c r="E271" s="31" t="s">
        <v>530</v>
      </c>
      <c r="F271" s="84">
        <v>500000</v>
      </c>
      <c r="G271" s="32">
        <v>71.16</v>
      </c>
      <c r="H271" s="32" t="s">
        <v>847</v>
      </c>
    </row>
    <row r="272" spans="1:8" ht="15" customHeight="1">
      <c r="A272" s="83">
        <v>45469</v>
      </c>
      <c r="B272" s="32" t="s">
        <v>1343</v>
      </c>
      <c r="C272" s="31" t="s">
        <v>1344</v>
      </c>
      <c r="D272" s="31" t="s">
        <v>1345</v>
      </c>
      <c r="E272" s="31" t="s">
        <v>530</v>
      </c>
      <c r="F272" s="84">
        <v>504765</v>
      </c>
      <c r="G272" s="32">
        <v>71.48</v>
      </c>
      <c r="H272" s="32" t="s">
        <v>847</v>
      </c>
    </row>
    <row r="273" spans="1:8" ht="15" customHeight="1">
      <c r="A273" s="83">
        <v>45469</v>
      </c>
      <c r="B273" s="32" t="s">
        <v>1174</v>
      </c>
      <c r="C273" s="31" t="s">
        <v>1175</v>
      </c>
      <c r="D273" s="31" t="s">
        <v>991</v>
      </c>
      <c r="E273" s="31" t="s">
        <v>530</v>
      </c>
      <c r="F273" s="84">
        <v>1567360</v>
      </c>
      <c r="G273" s="32">
        <v>41.76</v>
      </c>
      <c r="H273" s="32" t="s">
        <v>847</v>
      </c>
    </row>
    <row r="274" spans="1:8" ht="15" customHeight="1">
      <c r="A274" s="83">
        <v>45469</v>
      </c>
      <c r="B274" s="32" t="s">
        <v>1174</v>
      </c>
      <c r="C274" s="31" t="s">
        <v>1175</v>
      </c>
      <c r="D274" s="31" t="s">
        <v>1320</v>
      </c>
      <c r="E274" s="31" t="s">
        <v>530</v>
      </c>
      <c r="F274" s="84">
        <v>1816283</v>
      </c>
      <c r="G274" s="32">
        <v>42.31</v>
      </c>
      <c r="H274" s="32" t="s">
        <v>847</v>
      </c>
    </row>
    <row r="275" spans="1:8" ht="15" customHeight="1">
      <c r="A275" s="83">
        <v>45469</v>
      </c>
      <c r="B275" s="32" t="s">
        <v>1174</v>
      </c>
      <c r="C275" s="31" t="s">
        <v>1175</v>
      </c>
      <c r="D275" s="31" t="s">
        <v>1346</v>
      </c>
      <c r="E275" s="31" t="s">
        <v>530</v>
      </c>
      <c r="F275" s="84">
        <v>1587961</v>
      </c>
      <c r="G275" s="32">
        <v>42.74</v>
      </c>
      <c r="H275" s="32" t="s">
        <v>847</v>
      </c>
    </row>
    <row r="276" spans="1:8" ht="15" customHeight="1">
      <c r="A276" s="83">
        <v>45469</v>
      </c>
      <c r="B276" s="32" t="s">
        <v>1176</v>
      </c>
      <c r="C276" s="31" t="s">
        <v>1177</v>
      </c>
      <c r="D276" s="31" t="s">
        <v>1433</v>
      </c>
      <c r="E276" s="31" t="s">
        <v>530</v>
      </c>
      <c r="F276" s="84">
        <v>2200000</v>
      </c>
      <c r="G276" s="32">
        <v>0.7</v>
      </c>
      <c r="H276" s="32" t="s">
        <v>847</v>
      </c>
    </row>
    <row r="277" spans="1:8" ht="15" customHeight="1">
      <c r="A277" s="83">
        <v>45469</v>
      </c>
      <c r="B277" s="32" t="s">
        <v>1176</v>
      </c>
      <c r="C277" s="31" t="s">
        <v>1177</v>
      </c>
      <c r="D277" s="31" t="s">
        <v>1434</v>
      </c>
      <c r="E277" s="31" t="s">
        <v>530</v>
      </c>
      <c r="F277" s="84">
        <v>280747</v>
      </c>
      <c r="G277" s="32">
        <v>0.66</v>
      </c>
      <c r="H277" s="32" t="s">
        <v>847</v>
      </c>
    </row>
    <row r="278" spans="1:8" ht="15" customHeight="1">
      <c r="A278" s="83">
        <v>45469</v>
      </c>
      <c r="B278" s="32" t="s">
        <v>1352</v>
      </c>
      <c r="C278" s="31" t="s">
        <v>1177</v>
      </c>
      <c r="D278" s="31" t="s">
        <v>1353</v>
      </c>
      <c r="E278" s="31" t="s">
        <v>530</v>
      </c>
      <c r="F278" s="84">
        <v>300000</v>
      </c>
      <c r="G278" s="32">
        <v>7.38</v>
      </c>
      <c r="H278" s="32" t="s">
        <v>847</v>
      </c>
    </row>
    <row r="279" spans="1:8" ht="15" customHeight="1">
      <c r="A279" s="83">
        <v>45469</v>
      </c>
      <c r="B279" s="32" t="s">
        <v>1355</v>
      </c>
      <c r="C279" s="31" t="s">
        <v>1356</v>
      </c>
      <c r="D279" s="31" t="s">
        <v>1040</v>
      </c>
      <c r="E279" s="31" t="s">
        <v>530</v>
      </c>
      <c r="F279" s="84">
        <v>122000</v>
      </c>
      <c r="G279" s="32">
        <v>93.33</v>
      </c>
      <c r="H279" s="32" t="s">
        <v>847</v>
      </c>
    </row>
    <row r="280" spans="1:8" ht="15" customHeight="1">
      <c r="A280" s="83">
        <v>45469</v>
      </c>
      <c r="B280" s="32" t="s">
        <v>1355</v>
      </c>
      <c r="C280" s="31" t="s">
        <v>1356</v>
      </c>
      <c r="D280" s="31" t="s">
        <v>1357</v>
      </c>
      <c r="E280" s="31" t="s">
        <v>530</v>
      </c>
      <c r="F280" s="84">
        <v>116000</v>
      </c>
      <c r="G280" s="32">
        <v>100.67</v>
      </c>
      <c r="H280" s="32" t="s">
        <v>847</v>
      </c>
    </row>
    <row r="281" spans="1:8" ht="15" customHeight="1">
      <c r="A281" s="83">
        <v>45469</v>
      </c>
      <c r="B281" s="32" t="s">
        <v>1358</v>
      </c>
      <c r="C281" s="31" t="s">
        <v>1359</v>
      </c>
      <c r="D281" s="31" t="s">
        <v>991</v>
      </c>
      <c r="E281" s="31" t="s">
        <v>530</v>
      </c>
      <c r="F281" s="84">
        <v>1506426</v>
      </c>
      <c r="G281" s="32">
        <v>43.26</v>
      </c>
      <c r="H281" s="32" t="s">
        <v>847</v>
      </c>
    </row>
    <row r="282" spans="1:8" ht="15" customHeight="1">
      <c r="A282" s="83">
        <v>45469</v>
      </c>
      <c r="B282" s="32" t="s">
        <v>1358</v>
      </c>
      <c r="C282" s="31" t="s">
        <v>1359</v>
      </c>
      <c r="D282" s="31" t="s">
        <v>892</v>
      </c>
      <c r="E282" s="31" t="s">
        <v>530</v>
      </c>
      <c r="F282" s="84">
        <v>1592980</v>
      </c>
      <c r="G282" s="32">
        <v>44.2</v>
      </c>
      <c r="H282" s="32" t="s">
        <v>847</v>
      </c>
    </row>
    <row r="283" spans="1:8" ht="15" customHeight="1">
      <c r="A283" s="83">
        <v>45469</v>
      </c>
      <c r="B283" s="32" t="s">
        <v>1360</v>
      </c>
      <c r="C283" s="31" t="s">
        <v>1361</v>
      </c>
      <c r="D283" s="31" t="s">
        <v>1435</v>
      </c>
      <c r="E283" s="31" t="s">
        <v>530</v>
      </c>
      <c r="F283" s="84">
        <v>3864809</v>
      </c>
      <c r="G283" s="32">
        <v>48.37</v>
      </c>
      <c r="H283" s="32" t="s">
        <v>847</v>
      </c>
    </row>
    <row r="284" spans="1:8" ht="15" customHeight="1">
      <c r="A284" s="83">
        <v>45469</v>
      </c>
      <c r="B284" s="32" t="s">
        <v>1360</v>
      </c>
      <c r="C284" s="31" t="s">
        <v>1361</v>
      </c>
      <c r="D284" s="31" t="s">
        <v>1365</v>
      </c>
      <c r="E284" s="31" t="s">
        <v>530</v>
      </c>
      <c r="F284" s="84">
        <v>540000</v>
      </c>
      <c r="G284" s="32">
        <v>48.1</v>
      </c>
      <c r="H284" s="32" t="s">
        <v>847</v>
      </c>
    </row>
    <row r="285" spans="1:8" ht="15" customHeight="1">
      <c r="A285" s="83">
        <v>45469</v>
      </c>
      <c r="B285" s="32" t="s">
        <v>1366</v>
      </c>
      <c r="C285" s="31" t="s">
        <v>1367</v>
      </c>
      <c r="D285" s="31" t="s">
        <v>991</v>
      </c>
      <c r="E285" s="31" t="s">
        <v>530</v>
      </c>
      <c r="F285" s="84">
        <v>1666951</v>
      </c>
      <c r="G285" s="32">
        <v>56.09</v>
      </c>
      <c r="H285" s="32" t="s">
        <v>847</v>
      </c>
    </row>
    <row r="286" spans="1:8" ht="15" customHeight="1">
      <c r="A286" s="83">
        <v>45469</v>
      </c>
      <c r="B286" s="32" t="s">
        <v>1368</v>
      </c>
      <c r="C286" s="31" t="s">
        <v>1369</v>
      </c>
      <c r="D286" s="31" t="s">
        <v>1422</v>
      </c>
      <c r="E286" s="31" t="s">
        <v>530</v>
      </c>
      <c r="F286" s="84">
        <v>14800000</v>
      </c>
      <c r="G286" s="32">
        <v>75.47</v>
      </c>
      <c r="H286" s="32" t="s">
        <v>847</v>
      </c>
    </row>
    <row r="287" spans="1:8" ht="15" customHeight="1">
      <c r="A287" s="83">
        <v>45469</v>
      </c>
      <c r="B287" s="32" t="s">
        <v>192</v>
      </c>
      <c r="C287" s="31" t="s">
        <v>1082</v>
      </c>
      <c r="D287" s="31" t="s">
        <v>1084</v>
      </c>
      <c r="E287" s="31" t="s">
        <v>530</v>
      </c>
      <c r="F287" s="84">
        <v>3033425</v>
      </c>
      <c r="G287" s="32">
        <v>907.3</v>
      </c>
      <c r="H287" s="32" t="s">
        <v>847</v>
      </c>
    </row>
    <row r="288" spans="1:8" ht="15" customHeight="1">
      <c r="A288" s="83">
        <v>45469</v>
      </c>
      <c r="B288" s="32" t="s">
        <v>1370</v>
      </c>
      <c r="C288" s="31" t="s">
        <v>1371</v>
      </c>
      <c r="D288" s="31" t="s">
        <v>892</v>
      </c>
      <c r="E288" s="31" t="s">
        <v>530</v>
      </c>
      <c r="F288" s="84">
        <v>413716</v>
      </c>
      <c r="G288" s="32">
        <v>161.94</v>
      </c>
      <c r="H288" s="32" t="s">
        <v>847</v>
      </c>
    </row>
    <row r="289" spans="1:8" ht="15" customHeight="1">
      <c r="A289" s="83">
        <v>45469</v>
      </c>
      <c r="B289" s="32" t="s">
        <v>1370</v>
      </c>
      <c r="C289" s="31" t="s">
        <v>1371</v>
      </c>
      <c r="D289" s="31" t="s">
        <v>991</v>
      </c>
      <c r="E289" s="31" t="s">
        <v>530</v>
      </c>
      <c r="F289" s="84">
        <v>275099</v>
      </c>
      <c r="G289" s="32">
        <v>162.19999999999999</v>
      </c>
      <c r="H289" s="32" t="s">
        <v>847</v>
      </c>
    </row>
    <row r="290" spans="1:8" ht="15" customHeight="1">
      <c r="A290" s="83">
        <v>45469</v>
      </c>
      <c r="B290" s="32" t="s">
        <v>1370</v>
      </c>
      <c r="C290" s="31" t="s">
        <v>1371</v>
      </c>
      <c r="D290" s="31" t="s">
        <v>1135</v>
      </c>
      <c r="E290" s="31" t="s">
        <v>530</v>
      </c>
      <c r="F290" s="84">
        <v>281852</v>
      </c>
      <c r="G290" s="32">
        <v>161.35</v>
      </c>
      <c r="H290" s="32" t="s">
        <v>847</v>
      </c>
    </row>
    <row r="291" spans="1:8" ht="15" customHeight="1">
      <c r="A291" s="83">
        <v>45469</v>
      </c>
      <c r="B291" s="32" t="s">
        <v>1372</v>
      </c>
      <c r="C291" s="31" t="s">
        <v>1373</v>
      </c>
      <c r="D291" s="31" t="s">
        <v>1422</v>
      </c>
      <c r="E291" s="31" t="s">
        <v>530</v>
      </c>
      <c r="F291" s="84">
        <v>555803</v>
      </c>
      <c r="G291" s="32">
        <v>553.5</v>
      </c>
      <c r="H291" s="32" t="s">
        <v>847</v>
      </c>
    </row>
    <row r="292" spans="1:8" ht="15" customHeight="1">
      <c r="A292" s="83">
        <v>45469</v>
      </c>
      <c r="B292" s="32" t="s">
        <v>1136</v>
      </c>
      <c r="C292" s="31" t="s">
        <v>1137</v>
      </c>
      <c r="D292" s="31" t="s">
        <v>1178</v>
      </c>
      <c r="E292" s="31" t="s">
        <v>530</v>
      </c>
      <c r="F292" s="84">
        <v>58800</v>
      </c>
      <c r="G292" s="32">
        <v>573.33000000000004</v>
      </c>
      <c r="H292" s="32" t="s">
        <v>847</v>
      </c>
    </row>
    <row r="293" spans="1:8" ht="15" customHeight="1">
      <c r="A293" s="83">
        <v>45469</v>
      </c>
      <c r="B293" s="32" t="s">
        <v>1036</v>
      </c>
      <c r="C293" s="31" t="s">
        <v>1037</v>
      </c>
      <c r="D293" s="31" t="s">
        <v>1038</v>
      </c>
      <c r="E293" s="31" t="s">
        <v>530</v>
      </c>
      <c r="F293" s="84">
        <v>3120030</v>
      </c>
      <c r="G293" s="32">
        <v>35.68</v>
      </c>
      <c r="H293" s="32" t="s">
        <v>847</v>
      </c>
    </row>
    <row r="294" spans="1:8" ht="15" customHeight="1">
      <c r="A294" s="83">
        <v>45469</v>
      </c>
      <c r="B294" s="32" t="s">
        <v>1374</v>
      </c>
      <c r="C294" s="31" t="s">
        <v>1375</v>
      </c>
      <c r="D294" s="31" t="s">
        <v>1422</v>
      </c>
      <c r="E294" s="31" t="s">
        <v>530</v>
      </c>
      <c r="F294" s="84">
        <v>13880000</v>
      </c>
      <c r="G294" s="32">
        <v>19.27</v>
      </c>
      <c r="H294" s="32" t="s">
        <v>847</v>
      </c>
    </row>
    <row r="295" spans="1:8" ht="15" customHeight="1">
      <c r="A295" s="83">
        <v>45469</v>
      </c>
      <c r="B295" s="32" t="s">
        <v>1376</v>
      </c>
      <c r="C295" s="31" t="s">
        <v>1377</v>
      </c>
      <c r="D295" s="31" t="s">
        <v>892</v>
      </c>
      <c r="E295" s="31" t="s">
        <v>530</v>
      </c>
      <c r="F295" s="84">
        <v>574397</v>
      </c>
      <c r="G295" s="32">
        <v>102.87</v>
      </c>
      <c r="H295" s="32" t="s">
        <v>847</v>
      </c>
    </row>
    <row r="296" spans="1:8" ht="15" customHeight="1">
      <c r="A296" s="83">
        <v>45469</v>
      </c>
      <c r="B296" s="32" t="s">
        <v>1376</v>
      </c>
      <c r="C296" s="31" t="s">
        <v>1377</v>
      </c>
      <c r="D296" s="31" t="s">
        <v>991</v>
      </c>
      <c r="E296" s="31" t="s">
        <v>530</v>
      </c>
      <c r="F296" s="84">
        <v>567075</v>
      </c>
      <c r="G296" s="32">
        <v>102.09</v>
      </c>
      <c r="H296" s="32" t="s">
        <v>847</v>
      </c>
    </row>
    <row r="297" spans="1:8" ht="15" customHeight="1">
      <c r="A297" s="83">
        <v>45469</v>
      </c>
      <c r="B297" s="32" t="s">
        <v>1378</v>
      </c>
      <c r="C297" s="31" t="s">
        <v>1379</v>
      </c>
      <c r="D297" s="31" t="s">
        <v>1436</v>
      </c>
      <c r="E297" s="31" t="s">
        <v>530</v>
      </c>
      <c r="F297" s="84">
        <v>2500000</v>
      </c>
      <c r="G297" s="32">
        <v>1996.1</v>
      </c>
      <c r="H297" s="32" t="s">
        <v>847</v>
      </c>
    </row>
    <row r="298" spans="1:8" ht="15" customHeight="1">
      <c r="A298" s="83">
        <v>45469</v>
      </c>
      <c r="B298" s="32" t="s">
        <v>1094</v>
      </c>
      <c r="C298" s="31" t="s">
        <v>1095</v>
      </c>
      <c r="D298" s="31" t="s">
        <v>1437</v>
      </c>
      <c r="E298" s="31" t="s">
        <v>530</v>
      </c>
      <c r="F298" s="84">
        <v>38400</v>
      </c>
      <c r="G298" s="32">
        <v>175.6</v>
      </c>
      <c r="H298" s="32" t="s">
        <v>847</v>
      </c>
    </row>
    <row r="299" spans="1:8" ht="15" customHeight="1">
      <c r="A299" s="83">
        <v>45469</v>
      </c>
      <c r="B299" s="32" t="s">
        <v>1094</v>
      </c>
      <c r="C299" s="31" t="s">
        <v>1095</v>
      </c>
      <c r="D299" s="31" t="s">
        <v>1385</v>
      </c>
      <c r="E299" s="31" t="s">
        <v>530</v>
      </c>
      <c r="F299" s="84">
        <v>25600</v>
      </c>
      <c r="G299" s="32">
        <v>172.56</v>
      </c>
      <c r="H299" s="32" t="s">
        <v>847</v>
      </c>
    </row>
    <row r="300" spans="1:8" ht="15" customHeight="1">
      <c r="A300" s="83">
        <v>45469</v>
      </c>
      <c r="B300" s="32" t="s">
        <v>1094</v>
      </c>
      <c r="C300" s="31" t="s">
        <v>1095</v>
      </c>
      <c r="D300" s="31" t="s">
        <v>1069</v>
      </c>
      <c r="E300" s="31" t="s">
        <v>530</v>
      </c>
      <c r="F300" s="84">
        <v>54400</v>
      </c>
      <c r="G300" s="32">
        <v>174.27</v>
      </c>
      <c r="H300" s="32" t="s">
        <v>847</v>
      </c>
    </row>
    <row r="301" spans="1:8" ht="15" customHeight="1">
      <c r="A301" s="83">
        <v>45469</v>
      </c>
      <c r="B301" s="32" t="s">
        <v>1094</v>
      </c>
      <c r="C301" s="31" t="s">
        <v>1095</v>
      </c>
      <c r="D301" s="31" t="s">
        <v>1173</v>
      </c>
      <c r="E301" s="31" t="s">
        <v>530</v>
      </c>
      <c r="F301" s="84">
        <v>43200</v>
      </c>
      <c r="G301" s="32">
        <v>169.68</v>
      </c>
      <c r="H301" s="32" t="s">
        <v>847</v>
      </c>
    </row>
    <row r="302" spans="1:8" ht="15" customHeight="1">
      <c r="A302" s="83">
        <v>45469</v>
      </c>
      <c r="B302" s="32" t="s">
        <v>1094</v>
      </c>
      <c r="C302" s="31" t="s">
        <v>1095</v>
      </c>
      <c r="D302" s="31" t="s">
        <v>1386</v>
      </c>
      <c r="E302" s="31" t="s">
        <v>530</v>
      </c>
      <c r="F302" s="84">
        <v>8000</v>
      </c>
      <c r="G302" s="32">
        <v>161.03</v>
      </c>
      <c r="H302" s="32" t="s">
        <v>847</v>
      </c>
    </row>
    <row r="303" spans="1:8" ht="15" customHeight="1">
      <c r="A303" s="83">
        <v>45469</v>
      </c>
      <c r="B303" s="32" t="s">
        <v>1138</v>
      </c>
      <c r="C303" s="31" t="s">
        <v>1139</v>
      </c>
      <c r="D303" s="31" t="s">
        <v>1179</v>
      </c>
      <c r="E303" s="31" t="s">
        <v>530</v>
      </c>
      <c r="F303" s="84">
        <v>29600</v>
      </c>
      <c r="G303" s="32">
        <v>356.26</v>
      </c>
      <c r="H303" s="32" t="s">
        <v>847</v>
      </c>
    </row>
    <row r="304" spans="1:8" ht="15" customHeight="1">
      <c r="A304" s="83">
        <v>45469</v>
      </c>
      <c r="B304" s="32" t="s">
        <v>1387</v>
      </c>
      <c r="C304" s="31" t="s">
        <v>1388</v>
      </c>
      <c r="D304" s="31" t="s">
        <v>1438</v>
      </c>
      <c r="E304" s="31" t="s">
        <v>530</v>
      </c>
      <c r="F304" s="84">
        <v>10000000</v>
      </c>
      <c r="G304" s="32">
        <v>14.99</v>
      </c>
      <c r="H304" s="32" t="s">
        <v>847</v>
      </c>
    </row>
    <row r="305" spans="1:8" ht="15" customHeight="1">
      <c r="A305" s="83">
        <v>45469</v>
      </c>
      <c r="B305" s="32" t="s">
        <v>1390</v>
      </c>
      <c r="C305" s="31" t="s">
        <v>1391</v>
      </c>
      <c r="D305" s="31" t="s">
        <v>892</v>
      </c>
      <c r="E305" s="31" t="s">
        <v>530</v>
      </c>
      <c r="F305" s="84">
        <v>96663</v>
      </c>
      <c r="G305" s="32">
        <v>1845.78</v>
      </c>
      <c r="H305" s="32" t="s">
        <v>847</v>
      </c>
    </row>
    <row r="306" spans="1:8" ht="15" customHeight="1">
      <c r="A306" s="83">
        <v>45469</v>
      </c>
      <c r="B306" s="32" t="s">
        <v>1096</v>
      </c>
      <c r="C306" s="31" t="s">
        <v>1097</v>
      </c>
      <c r="D306" s="31" t="s">
        <v>1395</v>
      </c>
      <c r="E306" s="31" t="s">
        <v>530</v>
      </c>
      <c r="F306" s="84">
        <v>372564</v>
      </c>
      <c r="G306" s="32">
        <v>5.82</v>
      </c>
      <c r="H306" s="32" t="s">
        <v>847</v>
      </c>
    </row>
    <row r="307" spans="1:8" ht="15" customHeight="1">
      <c r="A307" s="83">
        <v>45469</v>
      </c>
      <c r="B307" s="32" t="s">
        <v>1396</v>
      </c>
      <c r="C307" s="31" t="s">
        <v>1397</v>
      </c>
      <c r="D307" s="31" t="s">
        <v>1173</v>
      </c>
      <c r="E307" s="31" t="s">
        <v>530</v>
      </c>
      <c r="F307" s="84">
        <v>99600</v>
      </c>
      <c r="G307" s="32">
        <v>533.66999999999996</v>
      </c>
      <c r="H307" s="32" t="s">
        <v>847</v>
      </c>
    </row>
    <row r="308" spans="1:8" ht="15" customHeight="1">
      <c r="A308" s="83">
        <v>45469</v>
      </c>
      <c r="B308" s="32" t="s">
        <v>1398</v>
      </c>
      <c r="C308" s="31" t="s">
        <v>1399</v>
      </c>
      <c r="D308" s="31" t="s">
        <v>1422</v>
      </c>
      <c r="E308" s="31" t="s">
        <v>530</v>
      </c>
      <c r="F308" s="84">
        <v>340000</v>
      </c>
      <c r="G308" s="32">
        <v>26.26</v>
      </c>
      <c r="H308" s="32" t="s">
        <v>847</v>
      </c>
    </row>
    <row r="309" spans="1:8" ht="15" customHeight="1">
      <c r="A309" s="83">
        <v>45469</v>
      </c>
      <c r="B309" s="32" t="s">
        <v>1180</v>
      </c>
      <c r="C309" s="31" t="s">
        <v>1181</v>
      </c>
      <c r="D309" s="31" t="s">
        <v>1439</v>
      </c>
      <c r="E309" s="31" t="s">
        <v>530</v>
      </c>
      <c r="F309" s="84">
        <v>196000</v>
      </c>
      <c r="G309" s="32">
        <v>145.29</v>
      </c>
      <c r="H309" s="32" t="s">
        <v>847</v>
      </c>
    </row>
    <row r="310" spans="1:8" ht="15" customHeight="1">
      <c r="A310" s="83">
        <v>45469</v>
      </c>
      <c r="B310" s="32" t="s">
        <v>1180</v>
      </c>
      <c r="C310" s="31" t="s">
        <v>1181</v>
      </c>
      <c r="D310" s="31" t="s">
        <v>1440</v>
      </c>
      <c r="E310" s="31" t="s">
        <v>530</v>
      </c>
      <c r="F310" s="84">
        <v>329000</v>
      </c>
      <c r="G310" s="32">
        <v>145.49</v>
      </c>
      <c r="H310" s="32" t="s">
        <v>847</v>
      </c>
    </row>
    <row r="311" spans="1:8" ht="15" customHeight="1">
      <c r="A311" s="83">
        <v>45469</v>
      </c>
      <c r="B311" s="32" t="s">
        <v>1180</v>
      </c>
      <c r="C311" s="31" t="s">
        <v>1181</v>
      </c>
      <c r="D311" s="31" t="s">
        <v>1441</v>
      </c>
      <c r="E311" s="31" t="s">
        <v>530</v>
      </c>
      <c r="F311" s="84">
        <v>180800</v>
      </c>
      <c r="G311" s="32">
        <v>143.47999999999999</v>
      </c>
      <c r="H311" s="32" t="s">
        <v>847</v>
      </c>
    </row>
    <row r="312" spans="1:8" ht="15" customHeight="1">
      <c r="A312" s="83">
        <v>45469</v>
      </c>
      <c r="B312" s="32" t="s">
        <v>1180</v>
      </c>
      <c r="C312" s="31" t="s">
        <v>1181</v>
      </c>
      <c r="D312" s="31" t="s">
        <v>1401</v>
      </c>
      <c r="E312" s="31" t="s">
        <v>530</v>
      </c>
      <c r="F312" s="84">
        <v>489923</v>
      </c>
      <c r="G312" s="32">
        <v>147.16</v>
      </c>
      <c r="H312" s="32" t="s">
        <v>847</v>
      </c>
    </row>
    <row r="313" spans="1:8" ht="15" customHeight="1">
      <c r="A313" s="83">
        <v>45469</v>
      </c>
      <c r="B313" s="32" t="s">
        <v>1182</v>
      </c>
      <c r="C313" s="31" t="s">
        <v>1183</v>
      </c>
      <c r="D313" s="31" t="s">
        <v>1184</v>
      </c>
      <c r="E313" s="31" t="s">
        <v>530</v>
      </c>
      <c r="F313" s="84">
        <v>663027</v>
      </c>
      <c r="G313" s="32">
        <v>50.55</v>
      </c>
      <c r="H313" s="32" t="s">
        <v>847</v>
      </c>
    </row>
    <row r="314" spans="1:8" ht="15" customHeight="1">
      <c r="A314" s="83">
        <v>45469</v>
      </c>
      <c r="B314" s="32" t="s">
        <v>1402</v>
      </c>
      <c r="C314" s="31" t="s">
        <v>1403</v>
      </c>
      <c r="D314" s="31" t="s">
        <v>1422</v>
      </c>
      <c r="E314" s="31" t="s">
        <v>530</v>
      </c>
      <c r="F314" s="84">
        <v>257261</v>
      </c>
      <c r="G314" s="32">
        <v>137.80000000000001</v>
      </c>
      <c r="H314" s="32" t="s">
        <v>847</v>
      </c>
    </row>
    <row r="315" spans="1:8" ht="15" customHeight="1">
      <c r="A315" s="83">
        <v>45469</v>
      </c>
      <c r="B315" s="32" t="s">
        <v>1404</v>
      </c>
      <c r="C315" s="31" t="s">
        <v>1405</v>
      </c>
      <c r="D315" s="31" t="s">
        <v>1310</v>
      </c>
      <c r="E315" s="31" t="s">
        <v>530</v>
      </c>
      <c r="F315" s="84">
        <v>175274</v>
      </c>
      <c r="G315" s="32">
        <v>86.14</v>
      </c>
      <c r="H315" s="32" t="s">
        <v>847</v>
      </c>
    </row>
    <row r="316" spans="1:8" ht="15" customHeight="1">
      <c r="A316" s="83">
        <v>45469</v>
      </c>
      <c r="B316" s="32" t="s">
        <v>1410</v>
      </c>
      <c r="C316" s="31" t="s">
        <v>1411</v>
      </c>
      <c r="D316" s="31" t="s">
        <v>892</v>
      </c>
      <c r="E316" s="31" t="s">
        <v>530</v>
      </c>
      <c r="F316" s="84">
        <v>697633</v>
      </c>
      <c r="G316" s="32">
        <v>208.29</v>
      </c>
      <c r="H316" s="32" t="s">
        <v>847</v>
      </c>
    </row>
    <row r="317" spans="1:8" ht="15" customHeight="1">
      <c r="A317" s="83">
        <v>45469</v>
      </c>
      <c r="B317" s="32" t="s">
        <v>691</v>
      </c>
      <c r="C317" s="31" t="s">
        <v>1412</v>
      </c>
      <c r="D317" s="31" t="s">
        <v>991</v>
      </c>
      <c r="E317" s="31" t="s">
        <v>530</v>
      </c>
      <c r="F317" s="84">
        <v>7681469</v>
      </c>
      <c r="G317" s="32">
        <v>15.07</v>
      </c>
      <c r="H317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4"/>
  <sheetViews>
    <sheetView zoomScale="80" zoomScaleNormal="80" workbookViewId="0">
      <selection activeCell="F9" sqref="F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45470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1065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990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945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423.95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943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913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934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1019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912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911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914</v>
      </c>
      <c r="J19" s="310" t="s">
        <v>935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926</v>
      </c>
      <c r="G20" s="185">
        <v>2740</v>
      </c>
      <c r="H20" s="183"/>
      <c r="I20" s="183" t="s">
        <v>927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3028.05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933</v>
      </c>
      <c r="J21" s="247" t="s">
        <v>939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936</v>
      </c>
      <c r="J22" s="310" t="s">
        <v>944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946</v>
      </c>
      <c r="J23" s="247" t="s">
        <v>1018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947</v>
      </c>
      <c r="J24" s="247" t="s">
        <v>948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953</v>
      </c>
      <c r="J25" s="247" t="s">
        <v>956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961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962</v>
      </c>
      <c r="J27" s="247" t="s">
        <v>1010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988</v>
      </c>
      <c r="J28" s="247" t="s">
        <v>1013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1016</v>
      </c>
      <c r="G29" s="185">
        <v>1045</v>
      </c>
      <c r="H29" s="183"/>
      <c r="I29" s="183" t="s">
        <v>1017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1086.9000000000001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989</v>
      </c>
      <c r="J30" s="247" t="s">
        <v>992</v>
      </c>
      <c r="K30" s="247">
        <f t="shared" ref="K30" si="34">H30-F30</f>
        <v>87.5</v>
      </c>
      <c r="L30" s="261">
        <f>(F30*-0.3)/100</f>
        <v>-4.41</v>
      </c>
      <c r="M30" s="262">
        <f t="shared" ref="M30" si="35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1009</v>
      </c>
      <c r="J31" s="247" t="s">
        <v>1043</v>
      </c>
      <c r="K31" s="247">
        <f t="shared" ref="K31" si="36">H31-F31</f>
        <v>102.5</v>
      </c>
      <c r="L31" s="261">
        <f>(F31*-0.3)/100</f>
        <v>-6.8849999999999998</v>
      </c>
      <c r="M31" s="262">
        <f t="shared" ref="M31" si="37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1011</v>
      </c>
      <c r="G32" s="185">
        <v>890</v>
      </c>
      <c r="H32" s="183"/>
      <c r="I32" s="183" t="s">
        <v>1012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951.85</v>
      </c>
      <c r="Q32" s="228"/>
      <c r="R32" s="54" t="s">
        <v>854</v>
      </c>
    </row>
    <row r="33" spans="1:1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1028</v>
      </c>
      <c r="J33" s="247" t="s">
        <v>1071</v>
      </c>
      <c r="K33" s="247">
        <f t="shared" ref="K33" si="38">H33-F33</f>
        <v>33.5</v>
      </c>
      <c r="L33" s="261">
        <f>(F33*-0.3)/100</f>
        <v>-1.98</v>
      </c>
      <c r="M33" s="262">
        <f t="shared" ref="M33" si="39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1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1029</v>
      </c>
      <c r="J34" s="247" t="s">
        <v>1085</v>
      </c>
      <c r="K34" s="247">
        <f t="shared" ref="K34" si="40">H34-F34</f>
        <v>10.5</v>
      </c>
      <c r="L34" s="261">
        <f>(F34*-0.3)/100</f>
        <v>-0.60299999999999998</v>
      </c>
      <c r="M34" s="262">
        <f t="shared" ref="M34" si="41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1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1044</v>
      </c>
      <c r="G35" s="185">
        <v>1290</v>
      </c>
      <c r="H35" s="183"/>
      <c r="I35" s="183" t="s">
        <v>953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1380.35</v>
      </c>
      <c r="Q35" s="228"/>
      <c r="R35" s="54" t="s">
        <v>853</v>
      </c>
    </row>
    <row r="36" spans="1:1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1052</v>
      </c>
      <c r="G36" s="185">
        <v>438</v>
      </c>
      <c r="H36" s="183"/>
      <c r="I36" s="183" t="s">
        <v>1053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495.2</v>
      </c>
      <c r="Q36" s="228"/>
      <c r="R36" s="54" t="s">
        <v>853</v>
      </c>
    </row>
    <row r="37" spans="1:18" ht="15" customHeight="1">
      <c r="A37" s="265">
        <v>28</v>
      </c>
      <c r="B37" s="266">
        <v>45461</v>
      </c>
      <c r="C37" s="267"/>
      <c r="D37" s="268" t="s">
        <v>1014</v>
      </c>
      <c r="E37" s="269" t="s">
        <v>545</v>
      </c>
      <c r="F37" s="248">
        <v>1240</v>
      </c>
      <c r="G37" s="249">
        <v>1150</v>
      </c>
      <c r="H37" s="248">
        <v>1309</v>
      </c>
      <c r="I37" s="248" t="s">
        <v>1064</v>
      </c>
      <c r="J37" s="247" t="s">
        <v>1140</v>
      </c>
      <c r="K37" s="247">
        <f t="shared" ref="K37" si="42">H37-F37</f>
        <v>69</v>
      </c>
      <c r="L37" s="261">
        <f>(F37*-0.3)/100</f>
        <v>-3.72</v>
      </c>
      <c r="M37" s="262">
        <f t="shared" ref="M37" si="43">(K37+L37)/F37</f>
        <v>5.2645161290322581E-2</v>
      </c>
      <c r="N37" s="247" t="s">
        <v>547</v>
      </c>
      <c r="O37" s="263">
        <v>45468</v>
      </c>
      <c r="P37" s="264"/>
      <c r="Q37" s="228"/>
      <c r="R37" s="54" t="s">
        <v>853</v>
      </c>
    </row>
    <row r="38" spans="1:1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1072</v>
      </c>
      <c r="G38" s="185">
        <v>113</v>
      </c>
      <c r="H38" s="183"/>
      <c r="I38" s="183" t="s">
        <v>1073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122.2</v>
      </c>
      <c r="Q38" s="228"/>
    </row>
    <row r="39" spans="1:18" ht="15" customHeight="1">
      <c r="A39" s="265">
        <v>30</v>
      </c>
      <c r="B39" s="266">
        <v>45462</v>
      </c>
      <c r="C39" s="267"/>
      <c r="D39" s="268" t="s">
        <v>418</v>
      </c>
      <c r="E39" s="269" t="s">
        <v>545</v>
      </c>
      <c r="F39" s="248">
        <v>1355</v>
      </c>
      <c r="G39" s="249">
        <v>1265</v>
      </c>
      <c r="H39" s="248">
        <v>1435</v>
      </c>
      <c r="I39" s="248" t="s">
        <v>1076</v>
      </c>
      <c r="J39" s="247" t="s">
        <v>975</v>
      </c>
      <c r="K39" s="247">
        <f t="shared" ref="K39" si="44">H39-F39</f>
        <v>80</v>
      </c>
      <c r="L39" s="261">
        <f>(F39*-0.3)/100</f>
        <v>-4.0650000000000004</v>
      </c>
      <c r="M39" s="262">
        <f t="shared" ref="M39" si="45">(K39+L39)/F39</f>
        <v>5.6040590405904062E-2</v>
      </c>
      <c r="N39" s="247" t="s">
        <v>547</v>
      </c>
      <c r="O39" s="263">
        <v>45468</v>
      </c>
      <c r="P39" s="264"/>
      <c r="Q39" s="228"/>
    </row>
    <row r="40" spans="1:1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1086</v>
      </c>
      <c r="G40" s="185">
        <v>448</v>
      </c>
      <c r="H40" s="183"/>
      <c r="I40" s="183" t="s">
        <v>1087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468.75</v>
      </c>
      <c r="Q40" s="228"/>
    </row>
    <row r="41" spans="1:1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1088</v>
      </c>
      <c r="G41" s="185">
        <v>3180</v>
      </c>
      <c r="H41" s="183"/>
      <c r="I41" s="183" t="s">
        <v>1089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3320.1</v>
      </c>
      <c r="Q41" s="228"/>
    </row>
    <row r="42" spans="1:18" ht="15" customHeight="1">
      <c r="A42" s="187">
        <v>33</v>
      </c>
      <c r="B42" s="184">
        <v>45464</v>
      </c>
      <c r="C42" s="188"/>
      <c r="D42" s="192" t="s">
        <v>93</v>
      </c>
      <c r="E42" s="189" t="s">
        <v>545</v>
      </c>
      <c r="F42" s="183" t="s">
        <v>1098</v>
      </c>
      <c r="G42" s="185">
        <v>5145</v>
      </c>
      <c r="H42" s="183"/>
      <c r="I42" s="183" t="s">
        <v>1099</v>
      </c>
      <c r="J42" s="185" t="s">
        <v>546</v>
      </c>
      <c r="K42" s="185"/>
      <c r="L42" s="186"/>
      <c r="M42" s="190"/>
      <c r="N42" s="185"/>
      <c r="O42" s="191"/>
      <c r="P42" s="186">
        <f>VLOOKUP(D42,'MidCap Intra'!$B$11:$C$571,2,0)</f>
        <v>5325.35</v>
      </c>
      <c r="Q42" s="228"/>
    </row>
    <row r="43" spans="1:18" ht="15" customHeight="1">
      <c r="A43" s="187">
        <v>34</v>
      </c>
      <c r="B43" s="184">
        <v>45464</v>
      </c>
      <c r="C43" s="188"/>
      <c r="D43" s="192" t="s">
        <v>116</v>
      </c>
      <c r="E43" s="189" t="s">
        <v>545</v>
      </c>
      <c r="F43" s="183" t="s">
        <v>1106</v>
      </c>
      <c r="G43" s="185">
        <v>675</v>
      </c>
      <c r="H43" s="183"/>
      <c r="I43" s="183" t="s">
        <v>1107</v>
      </c>
      <c r="J43" s="185" t="s">
        <v>546</v>
      </c>
      <c r="K43" s="185"/>
      <c r="L43" s="186"/>
      <c r="M43" s="190"/>
      <c r="N43" s="185"/>
      <c r="O43" s="191"/>
      <c r="P43" s="186">
        <f>VLOOKUP(D43,'MidCap Intra'!$B$11:$C$571,2,0)</f>
        <v>694.35</v>
      </c>
      <c r="Q43" s="228"/>
    </row>
    <row r="44" spans="1:18" ht="15" customHeight="1">
      <c r="A44" s="187">
        <v>35</v>
      </c>
      <c r="B44" s="184">
        <v>45468</v>
      </c>
      <c r="C44" s="188"/>
      <c r="D44" s="192" t="s">
        <v>390</v>
      </c>
      <c r="E44" s="189" t="s">
        <v>545</v>
      </c>
      <c r="F44" s="183" t="s">
        <v>1141</v>
      </c>
      <c r="G44" s="185">
        <v>795</v>
      </c>
      <c r="H44" s="183"/>
      <c r="I44" s="183" t="s">
        <v>1142</v>
      </c>
      <c r="J44" s="185" t="s">
        <v>546</v>
      </c>
      <c r="K44" s="185"/>
      <c r="L44" s="186"/>
      <c r="M44" s="190"/>
      <c r="N44" s="185"/>
      <c r="O44" s="191"/>
      <c r="P44" s="186">
        <f>VLOOKUP(D44,'MidCap Intra'!$B$11:$C$571,2,0)</f>
        <v>828.3</v>
      </c>
      <c r="Q44" s="228"/>
    </row>
    <row r="45" spans="1:18" ht="15" customHeight="1">
      <c r="A45" s="187">
        <v>36</v>
      </c>
      <c r="B45" s="184">
        <v>45469</v>
      </c>
      <c r="C45" s="188"/>
      <c r="D45" s="192" t="s">
        <v>298</v>
      </c>
      <c r="E45" s="189" t="s">
        <v>545</v>
      </c>
      <c r="F45" s="183" t="s">
        <v>1187</v>
      </c>
      <c r="G45" s="185">
        <v>1480</v>
      </c>
      <c r="H45" s="183"/>
      <c r="I45" s="183" t="s">
        <v>1188</v>
      </c>
      <c r="J45" s="185" t="s">
        <v>546</v>
      </c>
      <c r="K45" s="185"/>
      <c r="L45" s="186"/>
      <c r="M45" s="190"/>
      <c r="N45" s="185"/>
      <c r="O45" s="191"/>
      <c r="P45" s="186">
        <f>VLOOKUP(D45,'MidCap Intra'!$B$11:$C$571,2,0)</f>
        <v>1607.55</v>
      </c>
      <c r="Q45" s="228"/>
    </row>
    <row r="46" spans="1:18" ht="15" customHeight="1">
      <c r="A46" s="187"/>
      <c r="B46" s="184"/>
      <c r="C46" s="188"/>
      <c r="D46" s="192"/>
      <c r="E46" s="189"/>
      <c r="F46" s="183"/>
      <c r="G46" s="185"/>
      <c r="H46" s="183"/>
      <c r="I46" s="183"/>
      <c r="J46" s="185"/>
      <c r="K46" s="185"/>
      <c r="L46" s="186"/>
      <c r="M46" s="190"/>
      <c r="N46" s="185"/>
      <c r="O46" s="191"/>
      <c r="P46" s="186"/>
      <c r="Q46" s="228"/>
    </row>
    <row r="47" spans="1:18" ht="15" customHeight="1">
      <c r="A47" s="187"/>
      <c r="B47" s="184"/>
      <c r="C47" s="188"/>
      <c r="D47" s="192"/>
      <c r="E47" s="189"/>
      <c r="F47" s="183"/>
      <c r="G47" s="185"/>
      <c r="H47" s="183"/>
      <c r="I47" s="183"/>
      <c r="J47" s="185"/>
      <c r="K47" s="185"/>
      <c r="L47" s="186"/>
      <c r="M47" s="190"/>
      <c r="N47" s="185"/>
      <c r="O47" s="191"/>
      <c r="P47" s="186"/>
      <c r="Q47" s="228"/>
    </row>
    <row r="48" spans="1:18" ht="15" customHeight="1">
      <c r="A48" s="285"/>
      <c r="B48" s="285"/>
      <c r="C48" s="188"/>
      <c r="D48" s="192"/>
      <c r="E48" s="189"/>
      <c r="F48" s="183"/>
      <c r="G48" s="185"/>
      <c r="H48" s="183"/>
      <c r="I48" s="183"/>
      <c r="J48" s="185"/>
      <c r="K48" s="185"/>
      <c r="L48" s="186"/>
      <c r="M48" s="190"/>
      <c r="N48" s="185"/>
      <c r="O48" s="191"/>
      <c r="P48" s="186"/>
      <c r="Q48" s="228"/>
    </row>
    <row r="49" spans="1:38" ht="15" customHeight="1"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38" ht="14.25" customHeight="1">
      <c r="A50" s="96"/>
      <c r="B50" s="97"/>
      <c r="C50" s="98"/>
      <c r="D50" s="99"/>
      <c r="E50" s="100"/>
      <c r="F50" s="100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102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 t="s">
        <v>548</v>
      </c>
      <c r="B51" s="104"/>
      <c r="C51" s="105"/>
      <c r="E51" s="106"/>
      <c r="F51" s="10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7" t="s">
        <v>549</v>
      </c>
      <c r="B52" s="103"/>
      <c r="C52" s="103"/>
      <c r="D52" s="103"/>
      <c r="E52" s="37"/>
      <c r="F52" s="108" t="s">
        <v>550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03" t="s">
        <v>551</v>
      </c>
      <c r="B53" s="103"/>
      <c r="C53" s="103"/>
      <c r="D53" s="103" t="s">
        <v>552</v>
      </c>
      <c r="E53" s="6"/>
      <c r="F53" s="108" t="s">
        <v>553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3"/>
      <c r="B54" s="103"/>
      <c r="C54" s="103"/>
      <c r="D54" s="103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96"/>
      <c r="B55" s="196"/>
      <c r="C55" s="196"/>
      <c r="D55" s="196"/>
      <c r="E55" s="197"/>
      <c r="F55" s="19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4.25" customHeight="1">
      <c r="A56" s="103"/>
      <c r="B56" s="103"/>
      <c r="C56" s="103"/>
      <c r="D56" s="103"/>
      <c r="E56" s="6"/>
      <c r="F56" s="6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.75" customHeight="1">
      <c r="A57" s="115" t="s">
        <v>558</v>
      </c>
      <c r="B57" s="115"/>
      <c r="C57" s="115"/>
      <c r="D57" s="115"/>
      <c r="E57" s="6"/>
      <c r="F57" s="6"/>
      <c r="G57" s="54"/>
      <c r="H57" s="54"/>
      <c r="I57" s="54"/>
      <c r="J57" s="54"/>
      <c r="K57" s="54"/>
      <c r="L57" s="54"/>
      <c r="M57" s="54"/>
      <c r="N57" s="54"/>
      <c r="O57" s="54"/>
      <c r="P57" s="54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38.25" customHeight="1">
      <c r="A58" s="93" t="s">
        <v>16</v>
      </c>
      <c r="B58" s="93" t="s">
        <v>521</v>
      </c>
      <c r="C58" s="93"/>
      <c r="D58" s="94" t="s">
        <v>532</v>
      </c>
      <c r="E58" s="93" t="s">
        <v>533</v>
      </c>
      <c r="F58" s="93" t="s">
        <v>534</v>
      </c>
      <c r="G58" s="93" t="s">
        <v>554</v>
      </c>
      <c r="H58" s="93" t="s">
        <v>536</v>
      </c>
      <c r="I58" s="193" t="s">
        <v>537</v>
      </c>
      <c r="J58" s="195" t="s">
        <v>538</v>
      </c>
      <c r="K58" s="194" t="s">
        <v>559</v>
      </c>
      <c r="L58" s="95" t="s">
        <v>540</v>
      </c>
      <c r="M58" s="116" t="s">
        <v>560</v>
      </c>
      <c r="N58" s="93" t="s">
        <v>561</v>
      </c>
      <c r="O58" s="92" t="s">
        <v>542</v>
      </c>
      <c r="P58" s="260" t="s">
        <v>543</v>
      </c>
      <c r="Q58" s="230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2.75" customHeight="1">
      <c r="A59" s="303">
        <v>1</v>
      </c>
      <c r="B59" s="304">
        <v>45446</v>
      </c>
      <c r="C59" s="305"/>
      <c r="D59" s="305" t="s">
        <v>896</v>
      </c>
      <c r="E59" s="303" t="s">
        <v>556</v>
      </c>
      <c r="F59" s="303">
        <v>12550</v>
      </c>
      <c r="G59" s="303">
        <v>12300</v>
      </c>
      <c r="H59" s="303">
        <v>12300</v>
      </c>
      <c r="I59" s="306" t="s">
        <v>915</v>
      </c>
      <c r="J59" s="297" t="s">
        <v>929</v>
      </c>
      <c r="K59" s="298">
        <f t="shared" ref="K59:K67" si="46">H59-F59</f>
        <v>-250</v>
      </c>
      <c r="L59" s="299">
        <f t="shared" ref="L59" si="47">(H59*N59)*0.03%</f>
        <v>184.49999999999997</v>
      </c>
      <c r="M59" s="300">
        <f t="shared" ref="M59" si="48">(K59*N59)-L59</f>
        <v>-12684.5</v>
      </c>
      <c r="N59" s="298">
        <v>50</v>
      </c>
      <c r="O59" s="301" t="s">
        <v>557</v>
      </c>
      <c r="P59" s="302">
        <v>45447</v>
      </c>
      <c r="Q59" s="226"/>
      <c r="R59" s="54" t="s">
        <v>854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03">
        <v>2</v>
      </c>
      <c r="B60" s="304">
        <v>45446</v>
      </c>
      <c r="C60" s="305"/>
      <c r="D60" s="305" t="s">
        <v>916</v>
      </c>
      <c r="E60" s="303" t="s">
        <v>556</v>
      </c>
      <c r="F60" s="303">
        <v>2381.5</v>
      </c>
      <c r="G60" s="303">
        <v>2355</v>
      </c>
      <c r="H60" s="303">
        <v>2355</v>
      </c>
      <c r="I60" s="306" t="s">
        <v>917</v>
      </c>
      <c r="J60" s="297" t="s">
        <v>928</v>
      </c>
      <c r="K60" s="298">
        <f t="shared" si="46"/>
        <v>-26.5</v>
      </c>
      <c r="L60" s="299">
        <f t="shared" ref="L60" si="49">(H60*N60)*0.03%</f>
        <v>337.00049999999999</v>
      </c>
      <c r="M60" s="300">
        <f t="shared" ref="M60" si="50">(K60*N60)-L60</f>
        <v>-12977.5005</v>
      </c>
      <c r="N60" s="298">
        <v>477</v>
      </c>
      <c r="O60" s="301" t="s">
        <v>557</v>
      </c>
      <c r="P60" s="302">
        <v>45447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03">
        <v>3</v>
      </c>
      <c r="B61" s="304">
        <v>45446</v>
      </c>
      <c r="C61" s="305"/>
      <c r="D61" s="305" t="s">
        <v>918</v>
      </c>
      <c r="E61" s="303" t="s">
        <v>556</v>
      </c>
      <c r="F61" s="303">
        <v>3879.5</v>
      </c>
      <c r="G61" s="303">
        <v>3810</v>
      </c>
      <c r="H61" s="303">
        <v>3755</v>
      </c>
      <c r="I61" s="306" t="s">
        <v>919</v>
      </c>
      <c r="J61" s="297" t="s">
        <v>937</v>
      </c>
      <c r="K61" s="298">
        <f t="shared" si="46"/>
        <v>-124.5</v>
      </c>
      <c r="L61" s="299">
        <f t="shared" ref="L61" si="51">(H61*N61)*0.03%</f>
        <v>168.97499999999999</v>
      </c>
      <c r="M61" s="300">
        <f t="shared" ref="M61" si="52">(K61*N61)-L61</f>
        <v>-18843.974999999999</v>
      </c>
      <c r="N61" s="298">
        <v>150</v>
      </c>
      <c r="O61" s="301" t="s">
        <v>557</v>
      </c>
      <c r="P61" s="302">
        <v>45447</v>
      </c>
      <c r="Q61" s="226"/>
      <c r="R61" s="54" t="s">
        <v>853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4</v>
      </c>
      <c r="B62" s="324">
        <v>45448</v>
      </c>
      <c r="C62" s="296"/>
      <c r="D62" s="296" t="s">
        <v>950</v>
      </c>
      <c r="E62" s="322" t="s">
        <v>556</v>
      </c>
      <c r="F62" s="322">
        <v>3260</v>
      </c>
      <c r="G62" s="322">
        <v>3195</v>
      </c>
      <c r="H62" s="322">
        <v>3322.5</v>
      </c>
      <c r="I62" s="322" t="s">
        <v>951</v>
      </c>
      <c r="J62" s="325" t="s">
        <v>952</v>
      </c>
      <c r="K62" s="326">
        <f t="shared" si="46"/>
        <v>62.5</v>
      </c>
      <c r="L62" s="327">
        <f t="shared" ref="L62" si="53">(H62*N62)*0.03%</f>
        <v>174.43124999999998</v>
      </c>
      <c r="M62" s="328">
        <f t="shared" ref="M62" si="54">(K62*N62)-L62</f>
        <v>10763.06875</v>
      </c>
      <c r="N62" s="326">
        <v>175</v>
      </c>
      <c r="O62" s="329" t="s">
        <v>547</v>
      </c>
      <c r="P62" s="330">
        <v>45448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5</v>
      </c>
      <c r="B63" s="324">
        <v>45448</v>
      </c>
      <c r="C63" s="296"/>
      <c r="D63" s="296" t="s">
        <v>957</v>
      </c>
      <c r="E63" s="322" t="s">
        <v>556</v>
      </c>
      <c r="F63" s="322">
        <v>5835</v>
      </c>
      <c r="G63" s="322">
        <v>5740</v>
      </c>
      <c r="H63" s="322">
        <v>5915</v>
      </c>
      <c r="I63" s="323" t="s">
        <v>958</v>
      </c>
      <c r="J63" s="325" t="s">
        <v>975</v>
      </c>
      <c r="K63" s="326">
        <f t="shared" si="46"/>
        <v>80</v>
      </c>
      <c r="L63" s="327">
        <f t="shared" ref="L63" si="55">(H63*N63)*0.03%</f>
        <v>221.81249999999997</v>
      </c>
      <c r="M63" s="328">
        <f t="shared" ref="M63" si="56">(K63*N63)-L63</f>
        <v>9778.1875</v>
      </c>
      <c r="N63" s="326">
        <v>125</v>
      </c>
      <c r="O63" s="329" t="s">
        <v>547</v>
      </c>
      <c r="P63" s="330">
        <v>45449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22">
        <v>6</v>
      </c>
      <c r="B64" s="324">
        <v>45448</v>
      </c>
      <c r="C64" s="296"/>
      <c r="D64" s="296" t="s">
        <v>959</v>
      </c>
      <c r="E64" s="322" t="s">
        <v>556</v>
      </c>
      <c r="F64" s="322">
        <v>2067.5</v>
      </c>
      <c r="G64" s="322">
        <v>2035</v>
      </c>
      <c r="H64" s="322">
        <v>2093</v>
      </c>
      <c r="I64" s="323" t="s">
        <v>960</v>
      </c>
      <c r="J64" s="325" t="s">
        <v>963</v>
      </c>
      <c r="K64" s="326">
        <f t="shared" si="46"/>
        <v>25.5</v>
      </c>
      <c r="L64" s="327">
        <f t="shared" ref="L64" si="57">(H64*N64)*0.03%</f>
        <v>230.43929999999997</v>
      </c>
      <c r="M64" s="328">
        <f t="shared" ref="M64" si="58">(K64*N64)-L64</f>
        <v>9128.0607</v>
      </c>
      <c r="N64" s="326">
        <v>367</v>
      </c>
      <c r="O64" s="329" t="s">
        <v>547</v>
      </c>
      <c r="P64" s="330">
        <v>45448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7</v>
      </c>
      <c r="B65" s="324">
        <v>45448</v>
      </c>
      <c r="C65" s="296"/>
      <c r="D65" s="296" t="s">
        <v>964</v>
      </c>
      <c r="E65" s="322" t="s">
        <v>556</v>
      </c>
      <c r="F65" s="322">
        <v>1787.5</v>
      </c>
      <c r="G65" s="322">
        <v>1762</v>
      </c>
      <c r="H65" s="322">
        <v>1809.5</v>
      </c>
      <c r="I65" s="323" t="s">
        <v>965</v>
      </c>
      <c r="J65" s="325" t="s">
        <v>966</v>
      </c>
      <c r="K65" s="326">
        <f t="shared" si="46"/>
        <v>22</v>
      </c>
      <c r="L65" s="327">
        <f t="shared" ref="L65" si="59">(H65*N65)*0.03%</f>
        <v>271.42499999999995</v>
      </c>
      <c r="M65" s="328">
        <f t="shared" ref="M65" si="60">(K65*N65)-L65</f>
        <v>10728.575000000001</v>
      </c>
      <c r="N65" s="326">
        <v>500</v>
      </c>
      <c r="O65" s="329" t="s">
        <v>547</v>
      </c>
      <c r="P65" s="330">
        <v>45448</v>
      </c>
      <c r="Q65" s="226"/>
      <c r="R65" s="54" t="s">
        <v>855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8</v>
      </c>
      <c r="B66" s="324">
        <v>45448</v>
      </c>
      <c r="C66" s="296"/>
      <c r="D66" s="296" t="s">
        <v>967</v>
      </c>
      <c r="E66" s="322" t="s">
        <v>556</v>
      </c>
      <c r="F66" s="322">
        <v>3755</v>
      </c>
      <c r="G66" s="322">
        <v>3690</v>
      </c>
      <c r="H66" s="322">
        <v>3802.5</v>
      </c>
      <c r="I66" s="323" t="s">
        <v>969</v>
      </c>
      <c r="J66" s="325" t="s">
        <v>566</v>
      </c>
      <c r="K66" s="326">
        <f t="shared" si="46"/>
        <v>47.5</v>
      </c>
      <c r="L66" s="327">
        <f t="shared" ref="L66" si="61">(H66*N66)*0.03%</f>
        <v>199.63124999999999</v>
      </c>
      <c r="M66" s="328">
        <f t="shared" ref="M66" si="62">(K66*N66)-L66</f>
        <v>8112.8687499999996</v>
      </c>
      <c r="N66" s="326">
        <v>175</v>
      </c>
      <c r="O66" s="329" t="s">
        <v>547</v>
      </c>
      <c r="P66" s="330">
        <v>45449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03">
        <v>9</v>
      </c>
      <c r="B67" s="304">
        <v>45448</v>
      </c>
      <c r="C67" s="305"/>
      <c r="D67" s="305" t="s">
        <v>968</v>
      </c>
      <c r="E67" s="303" t="s">
        <v>556</v>
      </c>
      <c r="F67" s="303">
        <v>5500</v>
      </c>
      <c r="G67" s="303">
        <v>5440</v>
      </c>
      <c r="H67" s="303">
        <v>5440</v>
      </c>
      <c r="I67" s="306" t="s">
        <v>970</v>
      </c>
      <c r="J67" s="297" t="s">
        <v>972</v>
      </c>
      <c r="K67" s="298">
        <f t="shared" si="46"/>
        <v>-60</v>
      </c>
      <c r="L67" s="299">
        <f t="shared" ref="L67:L68" si="63">(H67*N67)*0.03%</f>
        <v>326.39999999999998</v>
      </c>
      <c r="M67" s="300">
        <f t="shared" ref="M67:M68" si="64">(K67*N67)-L67</f>
        <v>-12326.4</v>
      </c>
      <c r="N67" s="298">
        <v>200</v>
      </c>
      <c r="O67" s="301" t="s">
        <v>557</v>
      </c>
      <c r="P67" s="302">
        <v>45449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22">
        <v>10</v>
      </c>
      <c r="B68" s="324">
        <v>45449</v>
      </c>
      <c r="C68" s="296"/>
      <c r="D68" s="296" t="s">
        <v>973</v>
      </c>
      <c r="E68" s="322" t="s">
        <v>556</v>
      </c>
      <c r="F68" s="322">
        <v>27200</v>
      </c>
      <c r="G68" s="322">
        <v>26700</v>
      </c>
      <c r="H68" s="322">
        <v>27590</v>
      </c>
      <c r="I68" s="323" t="s">
        <v>974</v>
      </c>
      <c r="J68" s="325" t="s">
        <v>1003</v>
      </c>
      <c r="K68" s="326">
        <f t="shared" ref="K68" si="65">H68-F68</f>
        <v>390</v>
      </c>
      <c r="L68" s="327">
        <f t="shared" si="63"/>
        <v>165.54</v>
      </c>
      <c r="M68" s="328">
        <f t="shared" si="64"/>
        <v>7634.46</v>
      </c>
      <c r="N68" s="326">
        <v>20</v>
      </c>
      <c r="O68" s="329" t="s">
        <v>547</v>
      </c>
      <c r="P68" s="330">
        <v>45450</v>
      </c>
      <c r="Q68" s="226"/>
      <c r="R68" s="54" t="s">
        <v>854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22">
        <v>11</v>
      </c>
      <c r="B69" s="324">
        <v>45449</v>
      </c>
      <c r="C69" s="296"/>
      <c r="D69" s="296" t="s">
        <v>976</v>
      </c>
      <c r="E69" s="322" t="s">
        <v>556</v>
      </c>
      <c r="F69" s="322">
        <v>2795</v>
      </c>
      <c r="G69" s="322">
        <v>2748</v>
      </c>
      <c r="H69" s="322">
        <v>2830</v>
      </c>
      <c r="I69" s="323" t="s">
        <v>977</v>
      </c>
      <c r="J69" s="325" t="s">
        <v>984</v>
      </c>
      <c r="K69" s="326">
        <f t="shared" ref="K69" si="66">H69-F69</f>
        <v>35</v>
      </c>
      <c r="L69" s="327">
        <f t="shared" ref="L69" si="67">(H69*N69)*0.03%</f>
        <v>212.24999999999997</v>
      </c>
      <c r="M69" s="328">
        <f t="shared" ref="M69" si="68">(K69*N69)-L69</f>
        <v>8537.75</v>
      </c>
      <c r="N69" s="326">
        <v>250</v>
      </c>
      <c r="O69" s="329" t="s">
        <v>547</v>
      </c>
      <c r="P69" s="330">
        <v>45450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22">
        <v>12</v>
      </c>
      <c r="B70" s="324">
        <v>45449</v>
      </c>
      <c r="C70" s="296"/>
      <c r="D70" s="296" t="s">
        <v>978</v>
      </c>
      <c r="E70" s="322" t="s">
        <v>556</v>
      </c>
      <c r="F70" s="322">
        <v>4665</v>
      </c>
      <c r="G70" s="322">
        <v>4550</v>
      </c>
      <c r="H70" s="322">
        <v>4752.5</v>
      </c>
      <c r="I70" s="323" t="s">
        <v>979</v>
      </c>
      <c r="J70" s="325" t="s">
        <v>992</v>
      </c>
      <c r="K70" s="326">
        <f t="shared" ref="K70" si="69">H70-F70</f>
        <v>87.5</v>
      </c>
      <c r="L70" s="327">
        <f t="shared" ref="L70" si="70">(H70*N70)*0.03%</f>
        <v>142.57499999999999</v>
      </c>
      <c r="M70" s="328">
        <f t="shared" ref="M70" si="71">(K70*N70)-L70</f>
        <v>8607.4249999999993</v>
      </c>
      <c r="N70" s="326">
        <v>100</v>
      </c>
      <c r="O70" s="329" t="s">
        <v>547</v>
      </c>
      <c r="P70" s="330">
        <v>45450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22">
        <v>13</v>
      </c>
      <c r="B71" s="324">
        <v>45450</v>
      </c>
      <c r="C71" s="296"/>
      <c r="D71" s="296" t="s">
        <v>1000</v>
      </c>
      <c r="E71" s="322" t="s">
        <v>818</v>
      </c>
      <c r="F71" s="322">
        <v>2034</v>
      </c>
      <c r="G71" s="322">
        <v>2060</v>
      </c>
      <c r="H71" s="322">
        <v>2014</v>
      </c>
      <c r="I71" s="323" t="s">
        <v>1001</v>
      </c>
      <c r="J71" s="325" t="s">
        <v>1002</v>
      </c>
      <c r="K71" s="326">
        <f>F71-H71</f>
        <v>20</v>
      </c>
      <c r="L71" s="327">
        <f t="shared" ref="L71:L73" si="72">(H71*N71)*0.03%</f>
        <v>241.67999999999998</v>
      </c>
      <c r="M71" s="328">
        <f t="shared" ref="M71:M73" si="73">(K71*N71)-L71</f>
        <v>7758.32</v>
      </c>
      <c r="N71" s="326">
        <v>400</v>
      </c>
      <c r="O71" s="329" t="s">
        <v>547</v>
      </c>
      <c r="P71" s="330">
        <v>45450</v>
      </c>
      <c r="Q71" s="226"/>
      <c r="R71" s="54" t="s">
        <v>854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22">
        <v>14</v>
      </c>
      <c r="B72" s="324">
        <v>45450</v>
      </c>
      <c r="C72" s="296"/>
      <c r="D72" s="296" t="s">
        <v>959</v>
      </c>
      <c r="E72" s="322" t="s">
        <v>556</v>
      </c>
      <c r="F72" s="322">
        <v>2165</v>
      </c>
      <c r="G72" s="322">
        <v>2135</v>
      </c>
      <c r="H72" s="322">
        <v>2175</v>
      </c>
      <c r="I72" s="323" t="s">
        <v>1004</v>
      </c>
      <c r="J72" s="325" t="s">
        <v>1020</v>
      </c>
      <c r="K72" s="326">
        <f t="shared" ref="K72:K73" si="74">H72-F72</f>
        <v>10</v>
      </c>
      <c r="L72" s="327">
        <f t="shared" si="72"/>
        <v>239.46749999999997</v>
      </c>
      <c r="M72" s="328">
        <f t="shared" si="73"/>
        <v>3430.5325000000003</v>
      </c>
      <c r="N72" s="326">
        <v>367</v>
      </c>
      <c r="O72" s="329" t="s">
        <v>547</v>
      </c>
      <c r="P72" s="330">
        <v>45453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303">
        <v>15</v>
      </c>
      <c r="B73" s="304">
        <v>45450</v>
      </c>
      <c r="C73" s="305"/>
      <c r="D73" s="305" t="s">
        <v>1005</v>
      </c>
      <c r="E73" s="303" t="s">
        <v>556</v>
      </c>
      <c r="F73" s="303">
        <v>2470</v>
      </c>
      <c r="G73" s="303">
        <v>2430</v>
      </c>
      <c r="H73" s="303">
        <v>2450</v>
      </c>
      <c r="I73" s="306" t="s">
        <v>1006</v>
      </c>
      <c r="J73" s="297" t="s">
        <v>1024</v>
      </c>
      <c r="K73" s="298">
        <f t="shared" si="74"/>
        <v>-20</v>
      </c>
      <c r="L73" s="299">
        <f t="shared" si="72"/>
        <v>202.12499999999997</v>
      </c>
      <c r="M73" s="300">
        <f t="shared" si="73"/>
        <v>-5702.125</v>
      </c>
      <c r="N73" s="298">
        <v>275</v>
      </c>
      <c r="O73" s="301" t="s">
        <v>557</v>
      </c>
      <c r="P73" s="302">
        <v>45453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03">
        <v>16</v>
      </c>
      <c r="B74" s="304">
        <v>45450</v>
      </c>
      <c r="C74" s="305"/>
      <c r="D74" s="305" t="s">
        <v>1007</v>
      </c>
      <c r="E74" s="303" t="s">
        <v>556</v>
      </c>
      <c r="F74" s="303">
        <v>484</v>
      </c>
      <c r="G74" s="303">
        <v>477</v>
      </c>
      <c r="H74" s="303">
        <v>477.5</v>
      </c>
      <c r="I74" s="306" t="s">
        <v>1008</v>
      </c>
      <c r="J74" s="297" t="s">
        <v>1021</v>
      </c>
      <c r="K74" s="298">
        <f t="shared" ref="K74:K76" si="75">H74-F74</f>
        <v>-6.5</v>
      </c>
      <c r="L74" s="299">
        <f t="shared" ref="L74:L76" si="76">(H74*N74)*0.03%</f>
        <v>214.87499999999997</v>
      </c>
      <c r="M74" s="300">
        <f t="shared" ref="M74:M76" si="77">(K74*N74)-L74</f>
        <v>-9964.875</v>
      </c>
      <c r="N74" s="298">
        <v>1500</v>
      </c>
      <c r="O74" s="301" t="s">
        <v>557</v>
      </c>
      <c r="P74" s="302">
        <v>45453</v>
      </c>
      <c r="Q74" s="226"/>
      <c r="R74" s="54" t="s">
        <v>853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248">
        <v>17</v>
      </c>
      <c r="B75" s="292">
        <v>45453</v>
      </c>
      <c r="C75" s="295"/>
      <c r="D75" s="295" t="s">
        <v>1022</v>
      </c>
      <c r="E75" s="248" t="s">
        <v>556</v>
      </c>
      <c r="F75" s="248">
        <v>3627.5</v>
      </c>
      <c r="G75" s="248">
        <v>3580</v>
      </c>
      <c r="H75" s="248">
        <v>3662.5</v>
      </c>
      <c r="I75" s="249" t="s">
        <v>1023</v>
      </c>
      <c r="J75" s="335" t="s">
        <v>984</v>
      </c>
      <c r="K75" s="326">
        <f t="shared" si="75"/>
        <v>35</v>
      </c>
      <c r="L75" s="327">
        <f t="shared" si="76"/>
        <v>274.6875</v>
      </c>
      <c r="M75" s="328">
        <f t="shared" si="77"/>
        <v>8475.3125</v>
      </c>
      <c r="N75" s="326">
        <v>250</v>
      </c>
      <c r="O75" s="329" t="s">
        <v>547</v>
      </c>
      <c r="P75" s="330">
        <v>45454</v>
      </c>
      <c r="Q75" s="226"/>
      <c r="R75" s="54" t="s">
        <v>855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48">
        <v>18</v>
      </c>
      <c r="B76" s="292">
        <v>45454</v>
      </c>
      <c r="C76" s="295"/>
      <c r="D76" s="295" t="s">
        <v>1022</v>
      </c>
      <c r="E76" s="248" t="s">
        <v>556</v>
      </c>
      <c r="F76" s="248">
        <v>3615.5</v>
      </c>
      <c r="G76" s="248">
        <v>3568</v>
      </c>
      <c r="H76" s="248">
        <v>3652.5</v>
      </c>
      <c r="I76" s="249" t="s">
        <v>1030</v>
      </c>
      <c r="J76" s="335" t="s">
        <v>1031</v>
      </c>
      <c r="K76" s="326">
        <f t="shared" si="75"/>
        <v>37</v>
      </c>
      <c r="L76" s="327">
        <f t="shared" si="76"/>
        <v>273.9375</v>
      </c>
      <c r="M76" s="328">
        <f t="shared" si="77"/>
        <v>8976.0625</v>
      </c>
      <c r="N76" s="326">
        <v>250</v>
      </c>
      <c r="O76" s="329" t="s">
        <v>547</v>
      </c>
      <c r="P76" s="330">
        <v>45454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36">
        <v>19</v>
      </c>
      <c r="B77" s="337">
        <v>45454</v>
      </c>
      <c r="C77" s="305"/>
      <c r="D77" s="305" t="s">
        <v>1032</v>
      </c>
      <c r="E77" s="336" t="s">
        <v>556</v>
      </c>
      <c r="F77" s="336">
        <v>3182.5</v>
      </c>
      <c r="G77" s="336">
        <v>3135</v>
      </c>
      <c r="H77" s="336">
        <v>3135</v>
      </c>
      <c r="I77" s="338" t="s">
        <v>1033</v>
      </c>
      <c r="J77" s="297" t="s">
        <v>1039</v>
      </c>
      <c r="K77" s="298">
        <f t="shared" ref="K77" si="78">H77-F77</f>
        <v>-47.5</v>
      </c>
      <c r="L77" s="299">
        <f t="shared" ref="L77" si="79">(H77*N77)*0.03%</f>
        <v>235.12499999999997</v>
      </c>
      <c r="M77" s="300">
        <f t="shared" ref="M77" si="80">(K77*N77)-L77</f>
        <v>-12110.125</v>
      </c>
      <c r="N77" s="298">
        <v>250</v>
      </c>
      <c r="O77" s="301" t="s">
        <v>557</v>
      </c>
      <c r="P77" s="302">
        <v>45455</v>
      </c>
      <c r="Q77" s="226"/>
      <c r="R77" s="54" t="s">
        <v>855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339">
        <v>20</v>
      </c>
      <c r="B78" s="340">
        <v>45454</v>
      </c>
      <c r="C78" s="305"/>
      <c r="D78" s="305" t="s">
        <v>1034</v>
      </c>
      <c r="E78" s="339" t="s">
        <v>556</v>
      </c>
      <c r="F78" s="339">
        <v>2957.5</v>
      </c>
      <c r="G78" s="339">
        <v>2925</v>
      </c>
      <c r="H78" s="339">
        <v>2925</v>
      </c>
      <c r="I78" s="341" t="s">
        <v>1035</v>
      </c>
      <c r="J78" s="297" t="s">
        <v>1041</v>
      </c>
      <c r="K78" s="298">
        <f t="shared" ref="K78:K79" si="81">H78-F78</f>
        <v>-32.5</v>
      </c>
      <c r="L78" s="299">
        <f t="shared" ref="L78:L79" si="82">(H78*N78)*0.03%</f>
        <v>307.125</v>
      </c>
      <c r="M78" s="300">
        <f t="shared" ref="M78:M79" si="83">(K78*N78)-L78</f>
        <v>-11682.125</v>
      </c>
      <c r="N78" s="298">
        <v>350</v>
      </c>
      <c r="O78" s="301" t="s">
        <v>557</v>
      </c>
      <c r="P78" s="302">
        <v>45456</v>
      </c>
      <c r="Q78" s="226"/>
      <c r="R78" s="54" t="s">
        <v>855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48">
        <v>21</v>
      </c>
      <c r="B79" s="292">
        <v>45461</v>
      </c>
      <c r="C79" s="295"/>
      <c r="D79" s="295" t="s">
        <v>957</v>
      </c>
      <c r="E79" s="248" t="s">
        <v>556</v>
      </c>
      <c r="F79" s="248">
        <v>5985</v>
      </c>
      <c r="G79" s="248">
        <v>5885</v>
      </c>
      <c r="H79" s="248">
        <v>6050</v>
      </c>
      <c r="I79" s="249" t="s">
        <v>1061</v>
      </c>
      <c r="J79" s="335" t="s">
        <v>939</v>
      </c>
      <c r="K79" s="326">
        <f t="shared" si="81"/>
        <v>65</v>
      </c>
      <c r="L79" s="327">
        <f t="shared" si="82"/>
        <v>226.87499999999997</v>
      </c>
      <c r="M79" s="328">
        <f t="shared" si="83"/>
        <v>7898.125</v>
      </c>
      <c r="N79" s="326">
        <v>125</v>
      </c>
      <c r="O79" s="329" t="s">
        <v>547</v>
      </c>
      <c r="P79" s="330">
        <v>45464</v>
      </c>
      <c r="Q79" s="226"/>
      <c r="R79" s="54" t="s">
        <v>855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308">
        <v>22</v>
      </c>
      <c r="B80" s="331">
        <v>45461</v>
      </c>
      <c r="C80" s="307"/>
      <c r="D80" s="307" t="s">
        <v>896</v>
      </c>
      <c r="E80" s="308" t="s">
        <v>556</v>
      </c>
      <c r="F80" s="308">
        <v>12610</v>
      </c>
      <c r="G80" s="308">
        <v>12375</v>
      </c>
      <c r="H80" s="308">
        <v>12375</v>
      </c>
      <c r="I80" s="309" t="s">
        <v>1062</v>
      </c>
      <c r="J80" s="297" t="s">
        <v>1075</v>
      </c>
      <c r="K80" s="298">
        <f t="shared" ref="K80" si="84">H80-F80</f>
        <v>-235</v>
      </c>
      <c r="L80" s="299">
        <f t="shared" ref="L80" si="85">(H80*N80)*0.03%</f>
        <v>185.62499999999997</v>
      </c>
      <c r="M80" s="300">
        <f t="shared" ref="M80" si="86">(K80*N80)-L80</f>
        <v>-11935.625</v>
      </c>
      <c r="N80" s="298">
        <v>50</v>
      </c>
      <c r="O80" s="301" t="s">
        <v>557</v>
      </c>
      <c r="P80" s="302">
        <v>45462</v>
      </c>
      <c r="Q80" s="226"/>
      <c r="R80" s="54" t="s">
        <v>854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308">
        <v>23</v>
      </c>
      <c r="B81" s="331">
        <v>45461</v>
      </c>
      <c r="C81" s="307"/>
      <c r="D81" s="307" t="s">
        <v>959</v>
      </c>
      <c r="E81" s="308" t="s">
        <v>556</v>
      </c>
      <c r="F81" s="308">
        <v>2260</v>
      </c>
      <c r="G81" s="308">
        <v>2230</v>
      </c>
      <c r="H81" s="308">
        <v>2230</v>
      </c>
      <c r="I81" s="309" t="s">
        <v>1063</v>
      </c>
      <c r="J81" s="297" t="s">
        <v>994</v>
      </c>
      <c r="K81" s="298">
        <f t="shared" ref="K81:K82" si="87">H81-F81</f>
        <v>-30</v>
      </c>
      <c r="L81" s="299">
        <f t="shared" ref="L81:L82" si="88">(H81*N81)*0.03%</f>
        <v>245.52299999999997</v>
      </c>
      <c r="M81" s="300">
        <f t="shared" ref="M81:M82" si="89">(K81*N81)-L81</f>
        <v>-11255.522999999999</v>
      </c>
      <c r="N81" s="298">
        <v>367</v>
      </c>
      <c r="O81" s="301" t="s">
        <v>557</v>
      </c>
      <c r="P81" s="302">
        <v>45462</v>
      </c>
      <c r="Q81" s="226"/>
      <c r="R81" s="54" t="s">
        <v>855</v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248">
        <v>24</v>
      </c>
      <c r="B82" s="292">
        <v>45462</v>
      </c>
      <c r="C82" s="295"/>
      <c r="D82" s="295" t="s">
        <v>1077</v>
      </c>
      <c r="E82" s="248" t="s">
        <v>556</v>
      </c>
      <c r="F82" s="248">
        <v>51260</v>
      </c>
      <c r="G82" s="248">
        <v>50900</v>
      </c>
      <c r="H82" s="248">
        <v>51625</v>
      </c>
      <c r="I82" s="249" t="s">
        <v>1078</v>
      </c>
      <c r="J82" s="335" t="s">
        <v>1090</v>
      </c>
      <c r="K82" s="326">
        <f t="shared" si="87"/>
        <v>365</v>
      </c>
      <c r="L82" s="327">
        <f t="shared" si="88"/>
        <v>232.31249999999997</v>
      </c>
      <c r="M82" s="328">
        <f t="shared" si="89"/>
        <v>5242.6875</v>
      </c>
      <c r="N82" s="326">
        <v>15</v>
      </c>
      <c r="O82" s="329" t="s">
        <v>547</v>
      </c>
      <c r="P82" s="330">
        <v>45463</v>
      </c>
      <c r="Q82" s="226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308">
        <v>25</v>
      </c>
      <c r="B83" s="331">
        <v>45464</v>
      </c>
      <c r="C83" s="307"/>
      <c r="D83" s="307" t="s">
        <v>1100</v>
      </c>
      <c r="E83" s="308" t="s">
        <v>556</v>
      </c>
      <c r="F83" s="308">
        <v>698</v>
      </c>
      <c r="G83" s="308">
        <v>685.5</v>
      </c>
      <c r="H83" s="308">
        <v>688.5</v>
      </c>
      <c r="I83" s="309" t="s">
        <v>1101</v>
      </c>
      <c r="J83" s="297" t="s">
        <v>1105</v>
      </c>
      <c r="K83" s="298">
        <f t="shared" ref="K83:K84" si="90">H83-F83</f>
        <v>-9.5</v>
      </c>
      <c r="L83" s="299">
        <f t="shared" ref="L83:L84" si="91">(H83*N83)*0.03%</f>
        <v>206.54999999999998</v>
      </c>
      <c r="M83" s="300">
        <f t="shared" ref="M83:M84" si="92">(K83*N83)-L83</f>
        <v>-9706.5499999999993</v>
      </c>
      <c r="N83" s="298">
        <v>1000</v>
      </c>
      <c r="O83" s="301" t="s">
        <v>557</v>
      </c>
      <c r="P83" s="302">
        <v>45464</v>
      </c>
      <c r="Q83" s="22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248">
        <v>26</v>
      </c>
      <c r="B84" s="292">
        <v>45467</v>
      </c>
      <c r="C84" s="295"/>
      <c r="D84" s="295" t="s">
        <v>1112</v>
      </c>
      <c r="E84" s="248" t="s">
        <v>556</v>
      </c>
      <c r="F84" s="248">
        <v>1088</v>
      </c>
      <c r="G84" s="248">
        <v>1064</v>
      </c>
      <c r="H84" s="248">
        <v>1106.25</v>
      </c>
      <c r="I84" s="249" t="s">
        <v>1113</v>
      </c>
      <c r="J84" s="335" t="s">
        <v>1121</v>
      </c>
      <c r="K84" s="326">
        <f t="shared" si="90"/>
        <v>18.25</v>
      </c>
      <c r="L84" s="327">
        <f t="shared" si="91"/>
        <v>149.34375</v>
      </c>
      <c r="M84" s="328">
        <f t="shared" si="92"/>
        <v>8063.15625</v>
      </c>
      <c r="N84" s="326">
        <v>450</v>
      </c>
      <c r="O84" s="329" t="s">
        <v>547</v>
      </c>
      <c r="P84" s="330">
        <v>45467</v>
      </c>
      <c r="Q84" s="22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248">
        <v>27</v>
      </c>
      <c r="B85" s="292">
        <v>45467</v>
      </c>
      <c r="C85" s="295"/>
      <c r="D85" s="295" t="s">
        <v>1077</v>
      </c>
      <c r="E85" s="248" t="s">
        <v>556</v>
      </c>
      <c r="F85" s="248">
        <v>51225</v>
      </c>
      <c r="G85" s="248">
        <v>50900</v>
      </c>
      <c r="H85" s="248">
        <v>51500</v>
      </c>
      <c r="I85" s="249" t="s">
        <v>1114</v>
      </c>
      <c r="J85" s="335" t="s">
        <v>1117</v>
      </c>
      <c r="K85" s="326">
        <f t="shared" ref="K85" si="93">H85-F85</f>
        <v>275</v>
      </c>
      <c r="L85" s="327">
        <f t="shared" ref="L85" si="94">(H85*N85)*0.03%</f>
        <v>231.74999999999997</v>
      </c>
      <c r="M85" s="328">
        <f t="shared" ref="M85" si="95">(K85*N85)-L85</f>
        <v>3893.25</v>
      </c>
      <c r="N85" s="326">
        <v>15</v>
      </c>
      <c r="O85" s="329" t="s">
        <v>547</v>
      </c>
      <c r="P85" s="330">
        <v>45467</v>
      </c>
      <c r="Q85" s="226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248">
        <v>28</v>
      </c>
      <c r="B86" s="292">
        <v>45467</v>
      </c>
      <c r="C86" s="295"/>
      <c r="D86" s="295" t="s">
        <v>1115</v>
      </c>
      <c r="E86" s="248" t="s">
        <v>556</v>
      </c>
      <c r="F86" s="248">
        <v>533</v>
      </c>
      <c r="G86" s="248">
        <v>523</v>
      </c>
      <c r="H86" s="248">
        <v>539.5</v>
      </c>
      <c r="I86" s="249" t="s">
        <v>1116</v>
      </c>
      <c r="J86" s="335" t="s">
        <v>1118</v>
      </c>
      <c r="K86" s="326">
        <f t="shared" ref="K86" si="96">H86-F86</f>
        <v>6.5</v>
      </c>
      <c r="L86" s="327">
        <f t="shared" ref="L86" si="97">(H86*N86)*0.03%</f>
        <v>202.31249999999997</v>
      </c>
      <c r="M86" s="328">
        <f t="shared" ref="M86" si="98">(K86*N86)-L86</f>
        <v>7922.6875</v>
      </c>
      <c r="N86" s="326">
        <v>1250</v>
      </c>
      <c r="O86" s="329" t="s">
        <v>547</v>
      </c>
      <c r="P86" s="330">
        <v>45467</v>
      </c>
      <c r="Q86" s="22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248">
        <v>29</v>
      </c>
      <c r="B87" s="292">
        <v>45467</v>
      </c>
      <c r="C87" s="295"/>
      <c r="D87" s="295" t="s">
        <v>1119</v>
      </c>
      <c r="E87" s="248" t="s">
        <v>556</v>
      </c>
      <c r="F87" s="248">
        <v>2062</v>
      </c>
      <c r="G87" s="248">
        <v>2034</v>
      </c>
      <c r="H87" s="248">
        <v>2082</v>
      </c>
      <c r="I87" s="249" t="s">
        <v>1120</v>
      </c>
      <c r="J87" s="335" t="s">
        <v>1002</v>
      </c>
      <c r="K87" s="326">
        <f t="shared" ref="K87" si="99">H87-F87</f>
        <v>20</v>
      </c>
      <c r="L87" s="327">
        <f t="shared" ref="L87" si="100">(H87*N87)*0.03%</f>
        <v>249.83999999999997</v>
      </c>
      <c r="M87" s="328">
        <f t="shared" ref="M87" si="101">(K87*N87)-L87</f>
        <v>7750.16</v>
      </c>
      <c r="N87" s="326">
        <v>400</v>
      </c>
      <c r="O87" s="329" t="s">
        <v>547</v>
      </c>
      <c r="P87" s="330">
        <v>45467</v>
      </c>
      <c r="Q87" s="226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248">
        <v>30</v>
      </c>
      <c r="B88" s="292">
        <v>45467</v>
      </c>
      <c r="C88" s="295"/>
      <c r="D88" s="295" t="s">
        <v>1122</v>
      </c>
      <c r="E88" s="248" t="s">
        <v>556</v>
      </c>
      <c r="F88" s="248">
        <v>1520</v>
      </c>
      <c r="G88" s="248">
        <v>1500</v>
      </c>
      <c r="H88" s="248">
        <v>1530</v>
      </c>
      <c r="I88" s="249" t="s">
        <v>1123</v>
      </c>
      <c r="J88" s="335" t="s">
        <v>1020</v>
      </c>
      <c r="K88" s="326">
        <f t="shared" ref="K88" si="102">H88-F88</f>
        <v>10</v>
      </c>
      <c r="L88" s="327">
        <f t="shared" ref="L88" si="103">(H88*N88)*0.03%</f>
        <v>275.39999999999998</v>
      </c>
      <c r="M88" s="328">
        <f t="shared" ref="M88" si="104">(K88*N88)-L88</f>
        <v>5724.6</v>
      </c>
      <c r="N88" s="326">
        <v>600</v>
      </c>
      <c r="O88" s="329" t="s">
        <v>547</v>
      </c>
      <c r="P88" s="330">
        <v>45468</v>
      </c>
      <c r="Q88" s="226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118"/>
      <c r="AK88" s="118"/>
      <c r="AL88" s="118"/>
    </row>
    <row r="89" spans="1:38" ht="12.75" customHeight="1">
      <c r="A89" s="248">
        <v>31</v>
      </c>
      <c r="B89" s="292">
        <v>45468</v>
      </c>
      <c r="C89" s="295"/>
      <c r="D89" s="295" t="s">
        <v>1143</v>
      </c>
      <c r="E89" s="248" t="s">
        <v>556</v>
      </c>
      <c r="F89" s="248">
        <v>3582.5</v>
      </c>
      <c r="G89" s="248">
        <v>3500</v>
      </c>
      <c r="H89" s="248">
        <v>3642</v>
      </c>
      <c r="I89" s="249" t="s">
        <v>1144</v>
      </c>
      <c r="J89" s="335" t="s">
        <v>1189</v>
      </c>
      <c r="K89" s="326">
        <f t="shared" ref="K89" si="105">H89-F89</f>
        <v>59.5</v>
      </c>
      <c r="L89" s="327">
        <f t="shared" ref="L89" si="106">(H89*N89)*0.03%</f>
        <v>163.89</v>
      </c>
      <c r="M89" s="328">
        <f t="shared" ref="M89" si="107">(K89*N89)-L89</f>
        <v>8761.11</v>
      </c>
      <c r="N89" s="326">
        <v>150</v>
      </c>
      <c r="O89" s="329" t="s">
        <v>547</v>
      </c>
      <c r="P89" s="330">
        <v>45469</v>
      </c>
      <c r="Q89" s="226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2.75" customHeight="1">
      <c r="A90" s="248">
        <v>32</v>
      </c>
      <c r="B90" s="292">
        <v>45468</v>
      </c>
      <c r="C90" s="295"/>
      <c r="D90" s="295" t="s">
        <v>1145</v>
      </c>
      <c r="E90" s="248" t="s">
        <v>556</v>
      </c>
      <c r="F90" s="248">
        <v>2727.5</v>
      </c>
      <c r="G90" s="248">
        <v>2690</v>
      </c>
      <c r="H90" s="248">
        <v>2758</v>
      </c>
      <c r="I90" s="249" t="s">
        <v>1146</v>
      </c>
      <c r="J90" s="335" t="s">
        <v>1190</v>
      </c>
      <c r="K90" s="326">
        <f t="shared" ref="K90" si="108">H90-F90</f>
        <v>30.5</v>
      </c>
      <c r="L90" s="327">
        <f t="shared" ref="L90" si="109">(H90*N90)*0.03%</f>
        <v>248.21999999999997</v>
      </c>
      <c r="M90" s="328">
        <f t="shared" ref="M90" si="110">(K90*N90)-L90</f>
        <v>8901.7800000000007</v>
      </c>
      <c r="N90" s="326">
        <v>300</v>
      </c>
      <c r="O90" s="329" t="s">
        <v>547</v>
      </c>
      <c r="P90" s="330">
        <v>45469</v>
      </c>
      <c r="Q90" s="226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118"/>
      <c r="AK90" s="118"/>
      <c r="AL90" s="118"/>
    </row>
    <row r="91" spans="1:38" ht="12.75" customHeight="1">
      <c r="A91" s="248">
        <v>33</v>
      </c>
      <c r="B91" s="292">
        <v>45469</v>
      </c>
      <c r="C91" s="295"/>
      <c r="D91" s="295" t="s">
        <v>1191</v>
      </c>
      <c r="E91" s="248" t="s">
        <v>556</v>
      </c>
      <c r="F91" s="248">
        <v>23680</v>
      </c>
      <c r="G91" s="248">
        <v>22590</v>
      </c>
      <c r="H91" s="248">
        <v>23755</v>
      </c>
      <c r="I91" s="249" t="s">
        <v>1192</v>
      </c>
      <c r="J91" s="335" t="s">
        <v>1193</v>
      </c>
      <c r="K91" s="326">
        <f t="shared" ref="K91" si="111">H91-F91</f>
        <v>75</v>
      </c>
      <c r="L91" s="327">
        <f t="shared" ref="L91" si="112">(H91*N91)*0.03%</f>
        <v>178.16249999999999</v>
      </c>
      <c r="M91" s="328">
        <f t="shared" ref="M91" si="113">(K91*N91)-L91</f>
        <v>1696.8375000000001</v>
      </c>
      <c r="N91" s="326">
        <v>25</v>
      </c>
      <c r="O91" s="329" t="s">
        <v>547</v>
      </c>
      <c r="P91" s="330">
        <v>45469</v>
      </c>
      <c r="Q91" s="226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118"/>
      <c r="AK91" s="118"/>
      <c r="AL91" s="118"/>
    </row>
    <row r="92" spans="1:38" ht="12.75" customHeight="1">
      <c r="A92" s="183"/>
      <c r="B92" s="231"/>
      <c r="C92" s="227"/>
      <c r="D92" s="227"/>
      <c r="E92" s="183"/>
      <c r="F92" s="183"/>
      <c r="G92" s="183"/>
      <c r="H92" s="183"/>
      <c r="I92" s="185"/>
      <c r="J92" s="185"/>
      <c r="K92" s="183"/>
      <c r="L92" s="186"/>
      <c r="M92" s="277"/>
      <c r="N92" s="183"/>
      <c r="O92" s="185"/>
      <c r="P92" s="231"/>
      <c r="Q92" s="226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118"/>
      <c r="AK92" s="118"/>
      <c r="AL92" s="118"/>
    </row>
    <row r="93" spans="1:38" ht="12.75" customHeight="1">
      <c r="A93" s="183"/>
      <c r="B93" s="231"/>
      <c r="C93" s="227"/>
      <c r="D93" s="227"/>
      <c r="E93" s="183"/>
      <c r="F93" s="183"/>
      <c r="G93" s="183"/>
      <c r="H93" s="183"/>
      <c r="I93" s="185"/>
      <c r="J93" s="185"/>
      <c r="K93" s="183"/>
      <c r="L93" s="186"/>
      <c r="M93" s="277"/>
      <c r="N93" s="183"/>
      <c r="O93" s="185"/>
      <c r="P93" s="231"/>
      <c r="Q93" s="226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118"/>
      <c r="AK93" s="118"/>
      <c r="AL93" s="118"/>
    </row>
    <row r="94" spans="1:38" ht="12.75" customHeight="1">
      <c r="A94" s="183"/>
      <c r="B94" s="231"/>
      <c r="C94" s="227"/>
      <c r="D94" s="227"/>
      <c r="E94" s="183"/>
      <c r="F94" s="183"/>
      <c r="G94" s="183"/>
      <c r="H94" s="183"/>
      <c r="I94" s="185"/>
      <c r="J94" s="185"/>
      <c r="K94" s="183"/>
      <c r="L94" s="186"/>
      <c r="M94" s="277"/>
      <c r="N94" s="183"/>
      <c r="O94" s="185"/>
      <c r="P94" s="231"/>
      <c r="Q94" s="226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118"/>
      <c r="AK94" s="118"/>
      <c r="AL94" s="118"/>
    </row>
    <row r="95" spans="1:38" ht="12.75" customHeight="1">
      <c r="A95" s="183"/>
      <c r="B95" s="231"/>
      <c r="C95" s="227"/>
      <c r="D95" s="227"/>
      <c r="E95" s="183"/>
      <c r="F95" s="183"/>
      <c r="G95" s="183"/>
      <c r="H95" s="183"/>
      <c r="I95" s="185"/>
      <c r="J95" s="185"/>
      <c r="K95" s="183"/>
      <c r="L95" s="186"/>
      <c r="M95" s="277"/>
      <c r="N95" s="183"/>
      <c r="O95" s="185"/>
      <c r="P95" s="231"/>
      <c r="Q95" s="226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118"/>
      <c r="AK95" s="118"/>
      <c r="AL95" s="118"/>
    </row>
    <row r="96" spans="1:38" s="272" customFormat="1" ht="12.75" customHeight="1">
      <c r="A96" s="183"/>
      <c r="B96" s="231"/>
      <c r="C96" s="227"/>
      <c r="D96" s="227"/>
      <c r="E96" s="183"/>
      <c r="F96" s="183"/>
      <c r="G96" s="183"/>
      <c r="H96" s="183"/>
      <c r="I96" s="185"/>
      <c r="J96" s="185"/>
      <c r="K96" s="183"/>
      <c r="L96" s="186"/>
      <c r="M96" s="277"/>
      <c r="N96" s="183"/>
      <c r="O96" s="185"/>
      <c r="P96" s="231"/>
      <c r="Q96" s="226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1"/>
      <c r="AK96" s="271"/>
      <c r="AL96" s="271"/>
    </row>
    <row r="97" spans="1:38" s="272" customFormat="1" ht="15" customHeight="1">
      <c r="A97" s="271"/>
      <c r="B97" s="226"/>
      <c r="C97" s="273"/>
      <c r="D97" s="273"/>
      <c r="E97" s="271"/>
      <c r="F97" s="271"/>
      <c r="G97" s="271"/>
      <c r="H97" s="271"/>
      <c r="I97" s="274"/>
      <c r="J97" s="274"/>
      <c r="K97" s="271"/>
      <c r="L97" s="275"/>
      <c r="M97" s="276"/>
      <c r="N97" s="271"/>
      <c r="O97" s="274"/>
      <c r="P97" s="226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</row>
    <row r="98" spans="1:38" ht="12.75" customHeight="1">
      <c r="A98" s="118"/>
      <c r="B98" s="120"/>
      <c r="C98" s="117"/>
      <c r="D98" s="117"/>
      <c r="E98" s="118"/>
      <c r="F98" s="118"/>
      <c r="G98" s="118"/>
      <c r="H98" s="121"/>
      <c r="I98" s="121"/>
      <c r="J98" s="121"/>
      <c r="K98" s="117"/>
      <c r="L98" s="118"/>
      <c r="M98" s="118"/>
      <c r="N98" s="118"/>
      <c r="O98" s="121"/>
      <c r="P98" s="121"/>
      <c r="Q98" s="121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118"/>
      <c r="AK98" s="118"/>
      <c r="AL98" s="118"/>
    </row>
    <row r="99" spans="1:38" ht="13.8">
      <c r="A99" s="122" t="s">
        <v>562</v>
      </c>
      <c r="B99" s="122"/>
      <c r="C99" s="122"/>
      <c r="D99" s="122"/>
      <c r="E99" s="123"/>
      <c r="F99" s="101"/>
      <c r="G99" s="101"/>
      <c r="H99" s="101"/>
      <c r="I99" s="101"/>
      <c r="J99" s="1"/>
      <c r="K99" s="6"/>
      <c r="L99" s="6"/>
      <c r="M99" s="6"/>
      <c r="N99" s="1"/>
      <c r="O99" s="1"/>
      <c r="P99" s="37"/>
      <c r="Q99" s="37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37"/>
      <c r="AK99" s="37"/>
      <c r="AL99" s="37"/>
    </row>
    <row r="100" spans="1:38" ht="39.6">
      <c r="A100" s="93" t="s">
        <v>16</v>
      </c>
      <c r="B100" s="93" t="s">
        <v>521</v>
      </c>
      <c r="C100" s="93"/>
      <c r="D100" s="94" t="s">
        <v>532</v>
      </c>
      <c r="E100" s="93" t="s">
        <v>533</v>
      </c>
      <c r="F100" s="93" t="s">
        <v>534</v>
      </c>
      <c r="G100" s="93" t="s">
        <v>554</v>
      </c>
      <c r="H100" s="93" t="s">
        <v>536</v>
      </c>
      <c r="I100" s="93" t="s">
        <v>537</v>
      </c>
      <c r="J100" s="92" t="s">
        <v>538</v>
      </c>
      <c r="K100" s="92" t="s">
        <v>563</v>
      </c>
      <c r="L100" s="95" t="s">
        <v>540</v>
      </c>
      <c r="M100" s="116" t="s">
        <v>560</v>
      </c>
      <c r="N100" s="93" t="s">
        <v>561</v>
      </c>
      <c r="O100" s="93" t="s">
        <v>542</v>
      </c>
      <c r="P100" s="94" t="s">
        <v>543</v>
      </c>
      <c r="Q100" s="229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37"/>
      <c r="AK100" s="37"/>
      <c r="AL100" s="37"/>
    </row>
    <row r="101" spans="1:38" ht="12.75" customHeight="1">
      <c r="A101" s="373">
        <v>1</v>
      </c>
      <c r="B101" s="375">
        <v>45443</v>
      </c>
      <c r="C101" s="295"/>
      <c r="D101" s="296" t="s">
        <v>901</v>
      </c>
      <c r="E101" s="248" t="s">
        <v>556</v>
      </c>
      <c r="F101" s="248">
        <v>335</v>
      </c>
      <c r="G101" s="248"/>
      <c r="H101" s="248">
        <v>535</v>
      </c>
      <c r="I101" s="249"/>
      <c r="J101" s="377" t="s">
        <v>939</v>
      </c>
      <c r="K101" s="248">
        <f>H101-F101</f>
        <v>200</v>
      </c>
      <c r="L101" s="264">
        <v>50</v>
      </c>
      <c r="M101" s="392">
        <f>(65*25)-100</f>
        <v>1525</v>
      </c>
      <c r="N101" s="373">
        <v>25</v>
      </c>
      <c r="O101" s="377" t="s">
        <v>547</v>
      </c>
      <c r="P101" s="375">
        <v>45447</v>
      </c>
      <c r="Q101" s="226"/>
      <c r="R101" s="54" t="s">
        <v>853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74"/>
      <c r="B102" s="376"/>
      <c r="C102" s="295"/>
      <c r="D102" s="296" t="s">
        <v>902</v>
      </c>
      <c r="E102" s="248" t="s">
        <v>818</v>
      </c>
      <c r="F102" s="248">
        <v>180</v>
      </c>
      <c r="G102" s="248"/>
      <c r="H102" s="248">
        <v>315</v>
      </c>
      <c r="I102" s="249"/>
      <c r="J102" s="378"/>
      <c r="K102" s="248">
        <f>F102-H102</f>
        <v>-135</v>
      </c>
      <c r="L102" s="264">
        <v>50</v>
      </c>
      <c r="M102" s="393"/>
      <c r="N102" s="374"/>
      <c r="O102" s="378"/>
      <c r="P102" s="376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81">
        <v>2</v>
      </c>
      <c r="B103" s="385">
        <v>45443</v>
      </c>
      <c r="C103" s="307"/>
      <c r="D103" s="305" t="s">
        <v>903</v>
      </c>
      <c r="E103" s="308" t="s">
        <v>818</v>
      </c>
      <c r="F103" s="308">
        <v>325</v>
      </c>
      <c r="G103" s="308"/>
      <c r="H103" s="308">
        <v>205</v>
      </c>
      <c r="I103" s="309"/>
      <c r="J103" s="387" t="s">
        <v>930</v>
      </c>
      <c r="K103" s="310">
        <f>F103-H103</f>
        <v>120</v>
      </c>
      <c r="L103" s="311">
        <v>50</v>
      </c>
      <c r="M103" s="397">
        <v>-500</v>
      </c>
      <c r="N103" s="394">
        <v>40</v>
      </c>
      <c r="O103" s="387" t="s">
        <v>557</v>
      </c>
      <c r="P103" s="385">
        <v>45447</v>
      </c>
      <c r="Q103" s="226"/>
      <c r="R103" s="54" t="s">
        <v>855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89"/>
      <c r="B104" s="390"/>
      <c r="C104" s="307"/>
      <c r="D104" s="305" t="s">
        <v>905</v>
      </c>
      <c r="E104" s="308" t="s">
        <v>818</v>
      </c>
      <c r="F104" s="308">
        <v>360</v>
      </c>
      <c r="G104" s="308"/>
      <c r="H104" s="308">
        <v>500</v>
      </c>
      <c r="I104" s="309"/>
      <c r="J104" s="391"/>
      <c r="K104" s="310">
        <f>F104-H104</f>
        <v>-140</v>
      </c>
      <c r="L104" s="311">
        <v>50</v>
      </c>
      <c r="M104" s="398"/>
      <c r="N104" s="395"/>
      <c r="O104" s="391"/>
      <c r="P104" s="390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89"/>
      <c r="B105" s="390"/>
      <c r="C105" s="307"/>
      <c r="D105" s="305" t="s">
        <v>904</v>
      </c>
      <c r="E105" s="308" t="s">
        <v>556</v>
      </c>
      <c r="F105" s="308">
        <v>202.5</v>
      </c>
      <c r="G105" s="308"/>
      <c r="H105" s="308">
        <v>125</v>
      </c>
      <c r="I105" s="309"/>
      <c r="J105" s="391"/>
      <c r="K105" s="310">
        <f>H105-F105</f>
        <v>-77.5</v>
      </c>
      <c r="L105" s="311">
        <v>50</v>
      </c>
      <c r="M105" s="398"/>
      <c r="N105" s="395"/>
      <c r="O105" s="391"/>
      <c r="P105" s="390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82"/>
      <c r="B106" s="386"/>
      <c r="C106" s="307"/>
      <c r="D106" s="305" t="s">
        <v>906</v>
      </c>
      <c r="E106" s="308" t="s">
        <v>556</v>
      </c>
      <c r="F106" s="308">
        <v>232.5</v>
      </c>
      <c r="G106" s="308"/>
      <c r="H106" s="308">
        <v>322.5</v>
      </c>
      <c r="I106" s="309"/>
      <c r="J106" s="388"/>
      <c r="K106" s="310">
        <f>H106-F106</f>
        <v>90</v>
      </c>
      <c r="L106" s="311">
        <v>50</v>
      </c>
      <c r="M106" s="399"/>
      <c r="N106" s="396"/>
      <c r="O106" s="388"/>
      <c r="P106" s="386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73">
        <v>3</v>
      </c>
      <c r="B107" s="375">
        <v>45443</v>
      </c>
      <c r="C107" s="295"/>
      <c r="D107" s="296" t="s">
        <v>907</v>
      </c>
      <c r="E107" s="248" t="s">
        <v>556</v>
      </c>
      <c r="F107" s="248">
        <v>29.5</v>
      </c>
      <c r="G107" s="248"/>
      <c r="H107" s="248">
        <v>31.5</v>
      </c>
      <c r="I107" s="249"/>
      <c r="J107" s="377" t="s">
        <v>938</v>
      </c>
      <c r="K107" s="248">
        <f>H107-F107</f>
        <v>2</v>
      </c>
      <c r="L107" s="264">
        <v>50</v>
      </c>
      <c r="M107" s="392">
        <f>(2.25*450)-100</f>
        <v>912.5</v>
      </c>
      <c r="N107" s="373">
        <v>450</v>
      </c>
      <c r="O107" s="377" t="s">
        <v>547</v>
      </c>
      <c r="P107" s="375">
        <v>45447</v>
      </c>
      <c r="Q107" s="226"/>
      <c r="R107" s="54" t="s">
        <v>853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74"/>
      <c r="B108" s="376"/>
      <c r="C108" s="295"/>
      <c r="D108" s="296" t="s">
        <v>908</v>
      </c>
      <c r="E108" s="248" t="s">
        <v>818</v>
      </c>
      <c r="F108" s="248">
        <v>15.25</v>
      </c>
      <c r="G108" s="248"/>
      <c r="H108" s="248">
        <v>15</v>
      </c>
      <c r="I108" s="249"/>
      <c r="J108" s="378"/>
      <c r="K108" s="248">
        <f>F108-H108</f>
        <v>0.25</v>
      </c>
      <c r="L108" s="264">
        <v>50</v>
      </c>
      <c r="M108" s="393"/>
      <c r="N108" s="374"/>
      <c r="O108" s="378"/>
      <c r="P108" s="376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81">
        <v>4</v>
      </c>
      <c r="B109" s="385">
        <v>45443</v>
      </c>
      <c r="C109" s="307"/>
      <c r="D109" s="305" t="s">
        <v>909</v>
      </c>
      <c r="E109" s="308" t="s">
        <v>556</v>
      </c>
      <c r="F109" s="308">
        <v>147.5</v>
      </c>
      <c r="G109" s="308"/>
      <c r="H109" s="308">
        <v>0</v>
      </c>
      <c r="I109" s="309"/>
      <c r="J109" s="383" t="s">
        <v>931</v>
      </c>
      <c r="K109" s="308">
        <f>H109-F109</f>
        <v>-147.5</v>
      </c>
      <c r="L109" s="313">
        <v>50</v>
      </c>
      <c r="M109" s="379">
        <f>-(45*75)-100</f>
        <v>-3475</v>
      </c>
      <c r="N109" s="381">
        <v>75</v>
      </c>
      <c r="O109" s="383" t="s">
        <v>557</v>
      </c>
      <c r="P109" s="385">
        <v>45446</v>
      </c>
      <c r="Q109" s="226"/>
      <c r="R109" s="54" t="s">
        <v>855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82"/>
      <c r="B110" s="386"/>
      <c r="C110" s="307"/>
      <c r="D110" s="305" t="s">
        <v>910</v>
      </c>
      <c r="E110" s="308" t="s">
        <v>818</v>
      </c>
      <c r="F110" s="308">
        <v>102.5</v>
      </c>
      <c r="G110" s="308"/>
      <c r="H110" s="308">
        <v>0</v>
      </c>
      <c r="I110" s="309"/>
      <c r="J110" s="384"/>
      <c r="K110" s="308">
        <f>F110-H110</f>
        <v>102.5</v>
      </c>
      <c r="L110" s="313">
        <v>50</v>
      </c>
      <c r="M110" s="380"/>
      <c r="N110" s="382"/>
      <c r="O110" s="384"/>
      <c r="P110" s="386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381">
        <v>5</v>
      </c>
      <c r="B111" s="385">
        <v>45446</v>
      </c>
      <c r="C111" s="307"/>
      <c r="D111" s="305" t="s">
        <v>920</v>
      </c>
      <c r="E111" s="308" t="s">
        <v>556</v>
      </c>
      <c r="F111" s="308">
        <v>96</v>
      </c>
      <c r="G111" s="308"/>
      <c r="H111" s="308">
        <v>21</v>
      </c>
      <c r="I111" s="309"/>
      <c r="J111" s="387" t="s">
        <v>994</v>
      </c>
      <c r="K111" s="310">
        <f>H111-F111</f>
        <v>-75</v>
      </c>
      <c r="L111" s="311">
        <v>50</v>
      </c>
      <c r="M111" s="397">
        <v>-7600</v>
      </c>
      <c r="N111" s="310">
        <v>250</v>
      </c>
      <c r="O111" s="383" t="s">
        <v>557</v>
      </c>
      <c r="P111" s="385">
        <v>45450</v>
      </c>
      <c r="Q111" s="226"/>
      <c r="R111" s="54" t="s">
        <v>853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82"/>
      <c r="B112" s="386"/>
      <c r="C112" s="307"/>
      <c r="D112" s="305" t="s">
        <v>921</v>
      </c>
      <c r="E112" s="308" t="s">
        <v>818</v>
      </c>
      <c r="F112" s="308">
        <v>64</v>
      </c>
      <c r="G112" s="308"/>
      <c r="H112" s="308">
        <v>19</v>
      </c>
      <c r="I112" s="309"/>
      <c r="J112" s="388"/>
      <c r="K112" s="310">
        <f>F112-H112</f>
        <v>45</v>
      </c>
      <c r="L112" s="311">
        <v>50</v>
      </c>
      <c r="M112" s="399"/>
      <c r="N112" s="310">
        <v>250</v>
      </c>
      <c r="O112" s="384"/>
      <c r="P112" s="386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93">
        <v>6</v>
      </c>
      <c r="B113" s="294">
        <v>45446</v>
      </c>
      <c r="C113" s="295"/>
      <c r="D113" s="296" t="s">
        <v>922</v>
      </c>
      <c r="E113" s="248" t="s">
        <v>818</v>
      </c>
      <c r="F113" s="248">
        <v>165</v>
      </c>
      <c r="G113" s="248">
        <v>265</v>
      </c>
      <c r="H113" s="248">
        <v>55</v>
      </c>
      <c r="I113" s="249" t="s">
        <v>923</v>
      </c>
      <c r="J113" s="289" t="s">
        <v>925</v>
      </c>
      <c r="K113" s="247">
        <f>F113-H113</f>
        <v>110</v>
      </c>
      <c r="L113" s="290">
        <v>50</v>
      </c>
      <c r="M113" s="291">
        <f>(K113*N113)-L113</f>
        <v>2700</v>
      </c>
      <c r="N113" s="247">
        <v>25</v>
      </c>
      <c r="O113" s="289" t="s">
        <v>547</v>
      </c>
      <c r="P113" s="292">
        <v>45447</v>
      </c>
      <c r="Q113" s="226"/>
      <c r="R113" s="54" t="s">
        <v>853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81">
        <v>7</v>
      </c>
      <c r="B114" s="385">
        <v>45447</v>
      </c>
      <c r="C114" s="307"/>
      <c r="D114" s="305" t="s">
        <v>940</v>
      </c>
      <c r="E114" s="308" t="s">
        <v>556</v>
      </c>
      <c r="F114" s="308">
        <v>285</v>
      </c>
      <c r="G114" s="308"/>
      <c r="H114" s="308">
        <v>0</v>
      </c>
      <c r="I114" s="309"/>
      <c r="J114" s="383" t="s">
        <v>942</v>
      </c>
      <c r="K114" s="308">
        <v>-285</v>
      </c>
      <c r="L114" s="313">
        <v>25</v>
      </c>
      <c r="M114" s="397">
        <v>-6375</v>
      </c>
      <c r="N114" s="310">
        <v>40</v>
      </c>
      <c r="O114" s="383" t="s">
        <v>557</v>
      </c>
      <c r="P114" s="385">
        <v>45447</v>
      </c>
      <c r="Q114" s="226"/>
      <c r="R114" s="54" t="s">
        <v>855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82"/>
      <c r="B115" s="386"/>
      <c r="C115" s="307"/>
      <c r="D115" s="307" t="s">
        <v>941</v>
      </c>
      <c r="E115" s="308" t="s">
        <v>818</v>
      </c>
      <c r="F115" s="308">
        <v>140</v>
      </c>
      <c r="G115" s="308"/>
      <c r="H115" s="308">
        <v>12.5</v>
      </c>
      <c r="I115" s="309"/>
      <c r="J115" s="384"/>
      <c r="K115" s="310">
        <f>F115-H115</f>
        <v>127.5</v>
      </c>
      <c r="L115" s="311">
        <v>50</v>
      </c>
      <c r="M115" s="399"/>
      <c r="N115" s="310">
        <v>40</v>
      </c>
      <c r="O115" s="384"/>
      <c r="P115" s="386"/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73">
        <v>8</v>
      </c>
      <c r="B116" s="375">
        <v>45417</v>
      </c>
      <c r="C116" s="295"/>
      <c r="D116" s="295" t="s">
        <v>954</v>
      </c>
      <c r="E116" s="248" t="s">
        <v>556</v>
      </c>
      <c r="F116" s="248">
        <v>270</v>
      </c>
      <c r="G116" s="248"/>
      <c r="H116" s="248">
        <v>332.5</v>
      </c>
      <c r="I116" s="249"/>
      <c r="J116" s="402" t="s">
        <v>993</v>
      </c>
      <c r="K116" s="247">
        <f>H116-F116</f>
        <v>62.5</v>
      </c>
      <c r="L116" s="290">
        <v>50</v>
      </c>
      <c r="M116" s="400">
        <v>2525</v>
      </c>
      <c r="N116" s="247">
        <v>50</v>
      </c>
      <c r="O116" s="402" t="s">
        <v>547</v>
      </c>
      <c r="P116" s="375">
        <v>45450</v>
      </c>
      <c r="Q116" s="226"/>
      <c r="R116" s="54" t="s">
        <v>853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374"/>
      <c r="B117" s="376"/>
      <c r="C117" s="295"/>
      <c r="D117" s="295" t="s">
        <v>955</v>
      </c>
      <c r="E117" s="248" t="s">
        <v>818</v>
      </c>
      <c r="F117" s="248">
        <v>130</v>
      </c>
      <c r="G117" s="248"/>
      <c r="H117" s="248">
        <v>140</v>
      </c>
      <c r="I117" s="249"/>
      <c r="J117" s="403"/>
      <c r="K117" s="247">
        <f>F117-H117</f>
        <v>-10</v>
      </c>
      <c r="L117" s="290">
        <v>50</v>
      </c>
      <c r="M117" s="401"/>
      <c r="N117" s="247">
        <v>50</v>
      </c>
      <c r="O117" s="403"/>
      <c r="P117" s="376"/>
      <c r="Q117" s="226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373">
        <v>9</v>
      </c>
      <c r="B118" s="375">
        <v>45449</v>
      </c>
      <c r="C118" s="295"/>
      <c r="D118" s="295" t="s">
        <v>980</v>
      </c>
      <c r="E118" s="248" t="s">
        <v>556</v>
      </c>
      <c r="F118" s="248">
        <v>255</v>
      </c>
      <c r="G118" s="248"/>
      <c r="H118" s="248">
        <v>262.5</v>
      </c>
      <c r="I118" s="249"/>
      <c r="J118" s="402" t="s">
        <v>987</v>
      </c>
      <c r="K118" s="247">
        <f>H118-F118</f>
        <v>7.5</v>
      </c>
      <c r="L118" s="290">
        <v>50</v>
      </c>
      <c r="M118" s="400">
        <v>1085</v>
      </c>
      <c r="N118" s="247">
        <v>25</v>
      </c>
      <c r="O118" s="402" t="s">
        <v>547</v>
      </c>
      <c r="P118" s="375">
        <v>45449</v>
      </c>
      <c r="Q118" s="226"/>
      <c r="R118" s="54" t="s">
        <v>853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374"/>
      <c r="B119" s="376"/>
      <c r="C119" s="295"/>
      <c r="D119" s="295" t="s">
        <v>981</v>
      </c>
      <c r="E119" s="248" t="s">
        <v>818</v>
      </c>
      <c r="F119" s="248">
        <v>40</v>
      </c>
      <c r="G119" s="248"/>
      <c r="H119" s="248">
        <v>0.1</v>
      </c>
      <c r="I119" s="249"/>
      <c r="J119" s="403"/>
      <c r="K119" s="247">
        <f>F119-H119</f>
        <v>39.9</v>
      </c>
      <c r="L119" s="290">
        <v>50</v>
      </c>
      <c r="M119" s="401"/>
      <c r="N119" s="247">
        <v>25</v>
      </c>
      <c r="O119" s="403"/>
      <c r="P119" s="376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248">
        <v>10</v>
      </c>
      <c r="B120" s="292">
        <v>45449</v>
      </c>
      <c r="C120" s="295"/>
      <c r="D120" s="295" t="s">
        <v>982</v>
      </c>
      <c r="E120" s="248" t="s">
        <v>556</v>
      </c>
      <c r="F120" s="248">
        <v>47.5</v>
      </c>
      <c r="G120" s="248">
        <v>0</v>
      </c>
      <c r="H120" s="248">
        <v>82.5</v>
      </c>
      <c r="I120" s="249" t="s">
        <v>983</v>
      </c>
      <c r="J120" s="289" t="s">
        <v>984</v>
      </c>
      <c r="K120" s="247">
        <f>H120-F120</f>
        <v>35</v>
      </c>
      <c r="L120" s="290">
        <v>50</v>
      </c>
      <c r="M120" s="291">
        <f>(K120*N120)-L120</f>
        <v>825</v>
      </c>
      <c r="N120" s="247">
        <v>25</v>
      </c>
      <c r="O120" s="289" t="s">
        <v>547</v>
      </c>
      <c r="P120" s="292">
        <v>45449</v>
      </c>
      <c r="Q120" s="226"/>
      <c r="R120" s="54" t="s">
        <v>855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248">
        <v>11</v>
      </c>
      <c r="B121" s="292">
        <v>45449</v>
      </c>
      <c r="C121" s="295"/>
      <c r="D121" s="295" t="s">
        <v>982</v>
      </c>
      <c r="E121" s="248" t="s">
        <v>556</v>
      </c>
      <c r="F121" s="248">
        <v>32</v>
      </c>
      <c r="G121" s="248">
        <v>0</v>
      </c>
      <c r="H121" s="248">
        <v>56</v>
      </c>
      <c r="I121" s="249" t="s">
        <v>985</v>
      </c>
      <c r="J121" s="289" t="s">
        <v>986</v>
      </c>
      <c r="K121" s="247">
        <f>H121-F121</f>
        <v>24</v>
      </c>
      <c r="L121" s="290">
        <v>50</v>
      </c>
      <c r="M121" s="291">
        <f>(K121*N121)-L121</f>
        <v>550</v>
      </c>
      <c r="N121" s="247">
        <v>25</v>
      </c>
      <c r="O121" s="289" t="s">
        <v>547</v>
      </c>
      <c r="P121" s="292">
        <v>45449</v>
      </c>
      <c r="Q121" s="226"/>
      <c r="R121" s="54" t="s">
        <v>855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381">
        <v>12</v>
      </c>
      <c r="B122" s="385">
        <v>45450</v>
      </c>
      <c r="C122" s="307"/>
      <c r="D122" s="307" t="s">
        <v>995</v>
      </c>
      <c r="E122" s="308" t="s">
        <v>556</v>
      </c>
      <c r="F122" s="308">
        <v>332.5</v>
      </c>
      <c r="G122" s="308"/>
      <c r="H122" s="308">
        <v>42.5</v>
      </c>
      <c r="I122" s="309"/>
      <c r="J122" s="387" t="s">
        <v>1074</v>
      </c>
      <c r="K122" s="310">
        <f>H122-F122</f>
        <v>-290</v>
      </c>
      <c r="L122" s="311">
        <v>50</v>
      </c>
      <c r="M122" s="397">
        <v>-3325</v>
      </c>
      <c r="N122" s="310">
        <v>25</v>
      </c>
      <c r="O122" s="387" t="s">
        <v>557</v>
      </c>
      <c r="P122" s="385">
        <v>45462</v>
      </c>
      <c r="Q122" s="226"/>
      <c r="R122" s="54" t="s">
        <v>853</v>
      </c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82"/>
      <c r="B123" s="386"/>
      <c r="C123" s="307"/>
      <c r="D123" s="307" t="s">
        <v>996</v>
      </c>
      <c r="E123" s="308" t="s">
        <v>818</v>
      </c>
      <c r="F123" s="308">
        <v>170</v>
      </c>
      <c r="G123" s="308"/>
      <c r="H123" s="308">
        <v>9</v>
      </c>
      <c r="I123" s="309"/>
      <c r="J123" s="388"/>
      <c r="K123" s="310">
        <f>F123-H123</f>
        <v>161</v>
      </c>
      <c r="L123" s="311">
        <v>50</v>
      </c>
      <c r="M123" s="399"/>
      <c r="N123" s="310">
        <v>25</v>
      </c>
      <c r="O123" s="388"/>
      <c r="P123" s="386"/>
      <c r="Q123" s="226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308">
        <v>13</v>
      </c>
      <c r="B124" s="331">
        <v>45450</v>
      </c>
      <c r="C124" s="307"/>
      <c r="D124" s="307" t="s">
        <v>997</v>
      </c>
      <c r="E124" s="308" t="s">
        <v>556</v>
      </c>
      <c r="F124" s="308">
        <v>222.5</v>
      </c>
      <c r="G124" s="308">
        <v>120</v>
      </c>
      <c r="H124" s="308">
        <v>172.5</v>
      </c>
      <c r="I124" s="309" t="s">
        <v>998</v>
      </c>
      <c r="J124" s="332" t="s">
        <v>999</v>
      </c>
      <c r="K124" s="310">
        <f>H124-F124</f>
        <v>-50</v>
      </c>
      <c r="L124" s="311">
        <v>50</v>
      </c>
      <c r="M124" s="312">
        <f>(K124*N124)-L124</f>
        <v>-1300</v>
      </c>
      <c r="N124" s="310">
        <v>25</v>
      </c>
      <c r="O124" s="332" t="s">
        <v>557</v>
      </c>
      <c r="P124" s="331">
        <v>45450</v>
      </c>
      <c r="Q124" s="226"/>
      <c r="R124" s="54" t="s">
        <v>855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373">
        <v>14</v>
      </c>
      <c r="B125" s="375">
        <v>45453</v>
      </c>
      <c r="C125" s="295"/>
      <c r="D125" s="295" t="s">
        <v>1025</v>
      </c>
      <c r="E125" s="248" t="s">
        <v>556</v>
      </c>
      <c r="F125" s="248">
        <v>440</v>
      </c>
      <c r="G125" s="248"/>
      <c r="H125" s="248">
        <v>495</v>
      </c>
      <c r="I125" s="249"/>
      <c r="J125" s="402" t="s">
        <v>975</v>
      </c>
      <c r="K125" s="247">
        <f>H125-F125</f>
        <v>55</v>
      </c>
      <c r="L125" s="290">
        <v>50</v>
      </c>
      <c r="M125" s="400">
        <f>(80*15)-100</f>
        <v>1100</v>
      </c>
      <c r="N125" s="247">
        <v>15</v>
      </c>
      <c r="O125" s="402" t="s">
        <v>547</v>
      </c>
      <c r="P125" s="375">
        <v>45453</v>
      </c>
      <c r="Q125" s="226"/>
      <c r="R125" s="54" t="s">
        <v>853</v>
      </c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374"/>
      <c r="B126" s="376"/>
      <c r="C126" s="295"/>
      <c r="D126" s="295" t="s">
        <v>1026</v>
      </c>
      <c r="E126" s="248" t="s">
        <v>818</v>
      </c>
      <c r="F126" s="248">
        <v>80</v>
      </c>
      <c r="G126" s="248"/>
      <c r="H126" s="248">
        <v>55</v>
      </c>
      <c r="I126" s="249"/>
      <c r="J126" s="403"/>
      <c r="K126" s="247">
        <f>F126-H126</f>
        <v>25</v>
      </c>
      <c r="L126" s="290">
        <v>50</v>
      </c>
      <c r="M126" s="401"/>
      <c r="N126" s="247">
        <v>15</v>
      </c>
      <c r="O126" s="403"/>
      <c r="P126" s="376"/>
      <c r="Q126" s="226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248">
        <v>15</v>
      </c>
      <c r="B127" s="292">
        <v>45456</v>
      </c>
      <c r="C127" s="295"/>
      <c r="D127" s="295" t="s">
        <v>1042</v>
      </c>
      <c r="E127" s="248" t="s">
        <v>556</v>
      </c>
      <c r="F127" s="248">
        <v>50</v>
      </c>
      <c r="G127" s="248">
        <v>0</v>
      </c>
      <c r="H127" s="248">
        <v>72.5</v>
      </c>
      <c r="I127" s="249" t="s">
        <v>983</v>
      </c>
      <c r="J127" s="289" t="s">
        <v>1048</v>
      </c>
      <c r="K127" s="247">
        <f t="shared" ref="K127:K132" si="114">H127-F127</f>
        <v>22.5</v>
      </c>
      <c r="L127" s="290">
        <v>50</v>
      </c>
      <c r="M127" s="291">
        <f t="shared" ref="M127:M132" si="115">(K127*N127)-L127</f>
        <v>512.5</v>
      </c>
      <c r="N127" s="247">
        <v>25</v>
      </c>
      <c r="O127" s="289" t="s">
        <v>547</v>
      </c>
      <c r="P127" s="292">
        <v>45456</v>
      </c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248">
        <v>16</v>
      </c>
      <c r="B128" s="292">
        <v>45456</v>
      </c>
      <c r="C128" s="295"/>
      <c r="D128" s="295" t="s">
        <v>1025</v>
      </c>
      <c r="E128" s="248" t="s">
        <v>556</v>
      </c>
      <c r="F128" s="248">
        <v>200</v>
      </c>
      <c r="G128" s="248">
        <v>80</v>
      </c>
      <c r="H128" s="248">
        <v>237.5</v>
      </c>
      <c r="I128" s="249" t="s">
        <v>1045</v>
      </c>
      <c r="J128" s="289" t="s">
        <v>1047</v>
      </c>
      <c r="K128" s="247">
        <f t="shared" si="114"/>
        <v>37.5</v>
      </c>
      <c r="L128" s="290">
        <v>50</v>
      </c>
      <c r="M128" s="291">
        <f t="shared" si="115"/>
        <v>512.5</v>
      </c>
      <c r="N128" s="247">
        <v>15</v>
      </c>
      <c r="O128" s="289" t="s">
        <v>547</v>
      </c>
      <c r="P128" s="292">
        <v>45456</v>
      </c>
      <c r="Q128" s="226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308">
        <v>17</v>
      </c>
      <c r="B129" s="331">
        <v>45456</v>
      </c>
      <c r="C129" s="307"/>
      <c r="D129" s="307" t="s">
        <v>1042</v>
      </c>
      <c r="E129" s="308" t="s">
        <v>556</v>
      </c>
      <c r="F129" s="308">
        <v>28</v>
      </c>
      <c r="G129" s="308">
        <v>0</v>
      </c>
      <c r="H129" s="308">
        <v>10</v>
      </c>
      <c r="I129" s="309" t="s">
        <v>985</v>
      </c>
      <c r="J129" s="332" t="s">
        <v>1046</v>
      </c>
      <c r="K129" s="310">
        <f t="shared" si="114"/>
        <v>-18</v>
      </c>
      <c r="L129" s="311">
        <v>50</v>
      </c>
      <c r="M129" s="312">
        <f t="shared" si="115"/>
        <v>-500</v>
      </c>
      <c r="N129" s="310">
        <v>25</v>
      </c>
      <c r="O129" s="332" t="s">
        <v>557</v>
      </c>
      <c r="P129" s="331">
        <v>45456</v>
      </c>
      <c r="Q129" s="226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248">
        <v>18</v>
      </c>
      <c r="B130" s="292">
        <v>45457</v>
      </c>
      <c r="C130" s="295"/>
      <c r="D130" s="295" t="s">
        <v>1050</v>
      </c>
      <c r="E130" s="248" t="s">
        <v>556</v>
      </c>
      <c r="F130" s="248">
        <v>320</v>
      </c>
      <c r="G130" s="248">
        <v>180</v>
      </c>
      <c r="H130" s="248">
        <v>385</v>
      </c>
      <c r="I130" s="249" t="s">
        <v>1051</v>
      </c>
      <c r="J130" s="289" t="s">
        <v>939</v>
      </c>
      <c r="K130" s="247">
        <f t="shared" si="114"/>
        <v>65</v>
      </c>
      <c r="L130" s="290">
        <v>50</v>
      </c>
      <c r="M130" s="291">
        <f t="shared" si="115"/>
        <v>925</v>
      </c>
      <c r="N130" s="247">
        <v>15</v>
      </c>
      <c r="O130" s="289" t="s">
        <v>547</v>
      </c>
      <c r="P130" s="292">
        <v>45457</v>
      </c>
      <c r="Q130" s="226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308">
        <v>19</v>
      </c>
      <c r="B131" s="331">
        <v>45457</v>
      </c>
      <c r="C131" s="307"/>
      <c r="D131" s="307" t="s">
        <v>1054</v>
      </c>
      <c r="E131" s="308" t="s">
        <v>556</v>
      </c>
      <c r="F131" s="308">
        <v>300</v>
      </c>
      <c r="G131" s="308">
        <v>170</v>
      </c>
      <c r="H131" s="308">
        <v>180</v>
      </c>
      <c r="I131" s="309" t="s">
        <v>1055</v>
      </c>
      <c r="J131" s="332" t="s">
        <v>1066</v>
      </c>
      <c r="K131" s="310">
        <f t="shared" si="114"/>
        <v>-120</v>
      </c>
      <c r="L131" s="311">
        <v>50</v>
      </c>
      <c r="M131" s="312">
        <f t="shared" si="115"/>
        <v>-1850</v>
      </c>
      <c r="N131" s="310">
        <v>15</v>
      </c>
      <c r="O131" s="332" t="s">
        <v>557</v>
      </c>
      <c r="P131" s="331">
        <v>45461</v>
      </c>
      <c r="Q131" s="226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308">
        <v>20</v>
      </c>
      <c r="B132" s="331">
        <v>45457</v>
      </c>
      <c r="C132" s="307"/>
      <c r="D132" s="307" t="s">
        <v>1056</v>
      </c>
      <c r="E132" s="308" t="s">
        <v>556</v>
      </c>
      <c r="F132" s="308">
        <v>100</v>
      </c>
      <c r="G132" s="308">
        <v>50</v>
      </c>
      <c r="H132" s="308">
        <v>84.5</v>
      </c>
      <c r="I132" s="309" t="s">
        <v>1057</v>
      </c>
      <c r="J132" s="332" t="s">
        <v>1058</v>
      </c>
      <c r="K132" s="310">
        <f t="shared" si="114"/>
        <v>-15.5</v>
      </c>
      <c r="L132" s="311">
        <v>50</v>
      </c>
      <c r="M132" s="312">
        <f t="shared" si="115"/>
        <v>-437.5</v>
      </c>
      <c r="N132" s="310">
        <v>25</v>
      </c>
      <c r="O132" s="332" t="s">
        <v>557</v>
      </c>
      <c r="P132" s="331">
        <v>45457</v>
      </c>
      <c r="Q132" s="226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308">
        <v>21</v>
      </c>
      <c r="B133" s="331">
        <v>45464</v>
      </c>
      <c r="C133" s="307"/>
      <c r="D133" s="307" t="s">
        <v>1104</v>
      </c>
      <c r="E133" s="308" t="s">
        <v>556</v>
      </c>
      <c r="F133" s="308">
        <v>300</v>
      </c>
      <c r="G133" s="308">
        <v>170</v>
      </c>
      <c r="H133" s="308">
        <v>170</v>
      </c>
      <c r="I133" s="309" t="s">
        <v>1055</v>
      </c>
      <c r="J133" s="332" t="s">
        <v>1111</v>
      </c>
      <c r="K133" s="310">
        <f t="shared" ref="K133" si="116">H133-F133</f>
        <v>-130</v>
      </c>
      <c r="L133" s="311">
        <v>50</v>
      </c>
      <c r="M133" s="312">
        <f t="shared" ref="M133" si="117">(K133*N133)-L133</f>
        <v>-2000</v>
      </c>
      <c r="N133" s="310">
        <v>15</v>
      </c>
      <c r="O133" s="332" t="s">
        <v>557</v>
      </c>
      <c r="P133" s="331">
        <v>45467</v>
      </c>
      <c r="Q133" s="226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ht="12.75" customHeight="1">
      <c r="A134" s="381">
        <v>22</v>
      </c>
      <c r="B134" s="385">
        <v>45468</v>
      </c>
      <c r="C134" s="307"/>
      <c r="D134" s="307" t="s">
        <v>1147</v>
      </c>
      <c r="E134" s="308" t="s">
        <v>556</v>
      </c>
      <c r="F134" s="308">
        <v>195</v>
      </c>
      <c r="G134" s="308"/>
      <c r="H134" s="308">
        <v>715</v>
      </c>
      <c r="I134" s="309"/>
      <c r="J134" s="387" t="s">
        <v>949</v>
      </c>
      <c r="K134" s="310">
        <f t="shared" ref="K134" si="118">H134-F134</f>
        <v>520</v>
      </c>
      <c r="L134" s="311">
        <v>50</v>
      </c>
      <c r="M134" s="397">
        <v>-1800</v>
      </c>
      <c r="N134" s="310">
        <v>15</v>
      </c>
      <c r="O134" s="387" t="s">
        <v>557</v>
      </c>
      <c r="P134" s="385">
        <v>45469</v>
      </c>
      <c r="Q134" s="226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119"/>
      <c r="AH134" s="117"/>
      <c r="AI134" s="117"/>
      <c r="AJ134" s="118"/>
      <c r="AK134" s="118"/>
      <c r="AL134" s="118"/>
    </row>
    <row r="135" spans="1:38" ht="12.75" customHeight="1">
      <c r="A135" s="382"/>
      <c r="B135" s="386"/>
      <c r="C135" s="307"/>
      <c r="D135" s="307" t="s">
        <v>1148</v>
      </c>
      <c r="E135" s="308" t="s">
        <v>818</v>
      </c>
      <c r="F135" s="308">
        <v>95</v>
      </c>
      <c r="G135" s="308"/>
      <c r="H135" s="308">
        <v>410</v>
      </c>
      <c r="I135" s="309"/>
      <c r="J135" s="388"/>
      <c r="K135" s="310">
        <v>-630</v>
      </c>
      <c r="L135" s="311">
        <v>100</v>
      </c>
      <c r="M135" s="399"/>
      <c r="N135" s="310">
        <v>30</v>
      </c>
      <c r="O135" s="388"/>
      <c r="P135" s="386"/>
      <c r="Q135" s="226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119"/>
      <c r="AH135" s="117"/>
      <c r="AI135" s="117"/>
      <c r="AJ135" s="118"/>
      <c r="AK135" s="118"/>
      <c r="AL135" s="118"/>
    </row>
    <row r="136" spans="1:38" ht="12.75" customHeight="1">
      <c r="A136" s="248">
        <v>23</v>
      </c>
      <c r="B136" s="292">
        <v>45468</v>
      </c>
      <c r="C136" s="295"/>
      <c r="D136" s="295" t="s">
        <v>1149</v>
      </c>
      <c r="E136" s="248" t="s">
        <v>556</v>
      </c>
      <c r="F136" s="248">
        <v>46.5</v>
      </c>
      <c r="G136" s="248">
        <v>0</v>
      </c>
      <c r="H136" s="248">
        <v>63.5</v>
      </c>
      <c r="I136" s="249" t="s">
        <v>1150</v>
      </c>
      <c r="J136" s="289" t="s">
        <v>1153</v>
      </c>
      <c r="K136" s="247">
        <f t="shared" ref="K136" si="119">H136-F136</f>
        <v>17</v>
      </c>
      <c r="L136" s="290">
        <v>50</v>
      </c>
      <c r="M136" s="291">
        <f t="shared" ref="M136" si="120">(K136*N136)-L136</f>
        <v>630</v>
      </c>
      <c r="N136" s="247">
        <v>40</v>
      </c>
      <c r="O136" s="289" t="s">
        <v>547</v>
      </c>
      <c r="P136" s="292">
        <v>45468</v>
      </c>
      <c r="Q136" s="226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119"/>
      <c r="AH136" s="117"/>
      <c r="AI136" s="117"/>
      <c r="AJ136" s="118"/>
      <c r="AK136" s="118"/>
      <c r="AL136" s="118"/>
    </row>
    <row r="137" spans="1:38" ht="12.75" customHeight="1">
      <c r="A137" s="248">
        <v>24</v>
      </c>
      <c r="B137" s="292">
        <v>45468</v>
      </c>
      <c r="C137" s="295"/>
      <c r="D137" s="295" t="s">
        <v>1151</v>
      </c>
      <c r="E137" s="248" t="s">
        <v>556</v>
      </c>
      <c r="F137" s="248">
        <v>137.5</v>
      </c>
      <c r="G137" s="248">
        <v>80</v>
      </c>
      <c r="H137" s="248">
        <v>174</v>
      </c>
      <c r="I137" s="249" t="s">
        <v>1152</v>
      </c>
      <c r="J137" s="289" t="s">
        <v>1194</v>
      </c>
      <c r="K137" s="247">
        <f t="shared" ref="K137" si="121">H137-F137</f>
        <v>36.5</v>
      </c>
      <c r="L137" s="290">
        <v>50</v>
      </c>
      <c r="M137" s="291">
        <f t="shared" ref="M137" si="122">(K137*N137)-L137</f>
        <v>862.5</v>
      </c>
      <c r="N137" s="247">
        <v>25</v>
      </c>
      <c r="O137" s="289" t="s">
        <v>547</v>
      </c>
      <c r="P137" s="292">
        <v>45469</v>
      </c>
      <c r="Q137" s="226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  <c r="AG137" s="119"/>
      <c r="AH137" s="117"/>
      <c r="AI137" s="117"/>
      <c r="AJ137" s="118"/>
      <c r="AK137" s="118"/>
      <c r="AL137" s="118"/>
    </row>
    <row r="138" spans="1:38" ht="12.75" customHeight="1">
      <c r="A138" s="248">
        <v>25</v>
      </c>
      <c r="B138" s="292">
        <v>45469</v>
      </c>
      <c r="C138" s="295"/>
      <c r="D138" s="295" t="s">
        <v>1195</v>
      </c>
      <c r="E138" s="248" t="s">
        <v>556</v>
      </c>
      <c r="F138" s="248">
        <v>95</v>
      </c>
      <c r="G138" s="248">
        <v>35</v>
      </c>
      <c r="H138" s="248">
        <v>152.5</v>
      </c>
      <c r="I138" s="249" t="s">
        <v>1196</v>
      </c>
      <c r="J138" s="289" t="s">
        <v>1197</v>
      </c>
      <c r="K138" s="247">
        <f t="shared" ref="K138" si="123">H138-F138</f>
        <v>57.5</v>
      </c>
      <c r="L138" s="290">
        <v>50</v>
      </c>
      <c r="M138" s="291">
        <f t="shared" ref="M138" si="124">(K138*N138)-L138</f>
        <v>812.5</v>
      </c>
      <c r="N138" s="247">
        <v>15</v>
      </c>
      <c r="O138" s="289" t="s">
        <v>547</v>
      </c>
      <c r="P138" s="292">
        <v>45469</v>
      </c>
      <c r="Q138" s="226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  <c r="AG138" s="119"/>
      <c r="AH138" s="117"/>
      <c r="AI138" s="117"/>
      <c r="AJ138" s="118"/>
      <c r="AK138" s="118"/>
      <c r="AL138" s="118"/>
    </row>
    <row r="139" spans="1:38" ht="12.75" customHeight="1">
      <c r="A139" s="343">
        <v>26</v>
      </c>
      <c r="B139" s="344">
        <v>45469</v>
      </c>
      <c r="C139" s="345"/>
      <c r="D139" s="345" t="s">
        <v>1198</v>
      </c>
      <c r="E139" s="343" t="s">
        <v>556</v>
      </c>
      <c r="F139" s="343" t="s">
        <v>1199</v>
      </c>
      <c r="G139" s="343">
        <v>45</v>
      </c>
      <c r="H139" s="343"/>
      <c r="I139" s="346" t="s">
        <v>1196</v>
      </c>
      <c r="J139" s="346" t="s">
        <v>546</v>
      </c>
      <c r="K139" s="343"/>
      <c r="L139" s="347"/>
      <c r="M139" s="348"/>
      <c r="N139" s="343"/>
      <c r="O139" s="346"/>
      <c r="P139" s="344"/>
      <c r="Q139" s="226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  <c r="AG139" s="119"/>
      <c r="AH139" s="117"/>
      <c r="AI139" s="117"/>
      <c r="AJ139" s="118"/>
      <c r="AK139" s="118"/>
      <c r="AL139" s="118"/>
    </row>
    <row r="140" spans="1:38" ht="12.75" customHeight="1">
      <c r="A140" s="343"/>
      <c r="B140" s="344"/>
      <c r="C140" s="345"/>
      <c r="D140" s="345"/>
      <c r="E140" s="343"/>
      <c r="F140" s="343"/>
      <c r="G140" s="343"/>
      <c r="H140" s="343"/>
      <c r="I140" s="346"/>
      <c r="J140" s="346"/>
      <c r="K140" s="343"/>
      <c r="L140" s="347"/>
      <c r="M140" s="348"/>
      <c r="N140" s="343"/>
      <c r="O140" s="346"/>
      <c r="P140" s="344"/>
      <c r="Q140" s="226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  <c r="AG140" s="119"/>
      <c r="AH140" s="117"/>
      <c r="AI140" s="117"/>
      <c r="AJ140" s="118"/>
      <c r="AK140" s="118"/>
      <c r="AL140" s="118"/>
    </row>
    <row r="141" spans="1:38" s="243" customFormat="1" ht="12.75" customHeight="1">
      <c r="A141" s="343"/>
      <c r="B141" s="344"/>
      <c r="C141" s="345"/>
      <c r="D141" s="345"/>
      <c r="E141" s="343"/>
      <c r="F141" s="343"/>
      <c r="G141" s="343"/>
      <c r="H141" s="343"/>
      <c r="I141" s="346"/>
      <c r="J141" s="346"/>
      <c r="K141" s="343"/>
      <c r="L141" s="347"/>
      <c r="M141" s="348"/>
      <c r="N141" s="343"/>
      <c r="O141" s="346"/>
      <c r="P141" s="344"/>
      <c r="Q141" s="239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  <c r="AG141" s="242"/>
      <c r="AH141" s="240"/>
      <c r="AI141" s="240"/>
      <c r="AJ141" s="241"/>
      <c r="AK141" s="241"/>
      <c r="AL141" s="241"/>
    </row>
    <row r="142" spans="1:38" ht="38.25" customHeight="1">
      <c r="A142" s="91" t="s">
        <v>568</v>
      </c>
      <c r="B142" s="124"/>
      <c r="C142" s="124"/>
      <c r="D142" s="125"/>
      <c r="E142" s="109"/>
      <c r="F142" s="6"/>
      <c r="G142" s="6"/>
      <c r="H142" s="110"/>
      <c r="I142" s="126"/>
      <c r="J142" s="1"/>
      <c r="K142" s="6"/>
      <c r="L142" s="6"/>
      <c r="M142" s="6"/>
      <c r="N142" s="1"/>
      <c r="O142" s="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  <c r="AG142" s="1"/>
      <c r="AH142" s="1"/>
      <c r="AI142" s="1"/>
      <c r="AJ142" s="6"/>
      <c r="AK142" s="1"/>
    </row>
    <row r="143" spans="1:38" ht="39.6">
      <c r="A143" s="92" t="s">
        <v>16</v>
      </c>
      <c r="B143" s="93" t="s">
        <v>521</v>
      </c>
      <c r="C143" s="93"/>
      <c r="D143" s="94" t="s">
        <v>532</v>
      </c>
      <c r="E143" s="93" t="s">
        <v>533</v>
      </c>
      <c r="F143" s="93" t="s">
        <v>534</v>
      </c>
      <c r="G143" s="93" t="s">
        <v>535</v>
      </c>
      <c r="H143" s="93" t="s">
        <v>536</v>
      </c>
      <c r="I143" s="93" t="s">
        <v>537</v>
      </c>
      <c r="J143" s="92" t="s">
        <v>538</v>
      </c>
      <c r="K143" s="113" t="s">
        <v>555</v>
      </c>
      <c r="L143" s="114" t="s">
        <v>540</v>
      </c>
      <c r="M143" s="95" t="s">
        <v>541</v>
      </c>
      <c r="N143" s="93" t="s">
        <v>542</v>
      </c>
      <c r="O143" s="94" t="s">
        <v>543</v>
      </c>
      <c r="P143" s="193" t="s">
        <v>544</v>
      </c>
      <c r="Q143" s="195" t="s">
        <v>812</v>
      </c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  <c r="AG143" s="37"/>
      <c r="AH143" s="37"/>
      <c r="AI143" s="37"/>
      <c r="AJ143" s="37"/>
      <c r="AK143" s="37"/>
      <c r="AL143" s="37"/>
    </row>
    <row r="144" spans="1:38" ht="12.75" customHeight="1">
      <c r="A144" s="183">
        <v>1</v>
      </c>
      <c r="B144" s="184">
        <v>45356</v>
      </c>
      <c r="C144" s="227"/>
      <c r="D144" s="227" t="s">
        <v>295</v>
      </c>
      <c r="E144" s="183" t="s">
        <v>850</v>
      </c>
      <c r="F144" s="288">
        <v>38.94</v>
      </c>
      <c r="G144" s="183">
        <v>34.64</v>
      </c>
      <c r="H144" s="183"/>
      <c r="I144" s="183" t="s">
        <v>897</v>
      </c>
      <c r="J144" s="183" t="s">
        <v>546</v>
      </c>
      <c r="K144" s="183"/>
      <c r="L144" s="245"/>
      <c r="M144" s="246"/>
      <c r="N144" s="183"/>
      <c r="O144" s="231"/>
      <c r="P144" s="186">
        <f>VLOOKUP(D144,'MidCap Intra'!$B$11:$C$571,2,0)</f>
        <v>38.69</v>
      </c>
      <c r="Q144" s="244"/>
      <c r="R144" s="54" t="s">
        <v>853</v>
      </c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</row>
    <row r="145" spans="1:32" ht="12.75" customHeight="1">
      <c r="A145" s="308">
        <v>2</v>
      </c>
      <c r="B145" s="315">
        <v>45390</v>
      </c>
      <c r="C145" s="307"/>
      <c r="D145" s="307" t="s">
        <v>843</v>
      </c>
      <c r="E145" s="308" t="s">
        <v>545</v>
      </c>
      <c r="F145" s="308">
        <v>1880</v>
      </c>
      <c r="G145" s="308">
        <v>1770</v>
      </c>
      <c r="H145" s="308">
        <v>1770</v>
      </c>
      <c r="I145" s="308" t="s">
        <v>841</v>
      </c>
      <c r="J145" s="310" t="s">
        <v>949</v>
      </c>
      <c r="K145" s="310">
        <f t="shared" ref="K145" si="125">H145-F145</f>
        <v>-110</v>
      </c>
      <c r="L145" s="319">
        <f t="shared" ref="L145" si="126">(F145*-0.3)/100</f>
        <v>-5.64</v>
      </c>
      <c r="M145" s="320">
        <f t="shared" ref="M145" si="127">(K145+L145)/F145</f>
        <v>-6.1510638297872337E-2</v>
      </c>
      <c r="N145" s="310" t="s">
        <v>557</v>
      </c>
      <c r="O145" s="321">
        <v>45448</v>
      </c>
      <c r="P145" s="313"/>
      <c r="Q145" s="244"/>
      <c r="R145" s="54" t="s">
        <v>853</v>
      </c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  <c r="AE145" s="54"/>
      <c r="AF145" s="37"/>
    </row>
    <row r="146" spans="1:32" ht="12.75" customHeight="1">
      <c r="A146" s="183">
        <v>3</v>
      </c>
      <c r="B146" s="184">
        <v>45436</v>
      </c>
      <c r="C146" s="227"/>
      <c r="D146" s="227" t="s">
        <v>148</v>
      </c>
      <c r="E146" s="183" t="s">
        <v>545</v>
      </c>
      <c r="F146" s="183" t="s">
        <v>932</v>
      </c>
      <c r="G146" s="183">
        <v>290</v>
      </c>
      <c r="H146" s="183"/>
      <c r="I146" s="183" t="s">
        <v>895</v>
      </c>
      <c r="J146" s="183" t="s">
        <v>546</v>
      </c>
      <c r="K146" s="183"/>
      <c r="L146" s="245"/>
      <c r="M146" s="246"/>
      <c r="N146" s="183"/>
      <c r="O146" s="231"/>
      <c r="P146" s="186">
        <f>VLOOKUP(D146,'MidCap Intra'!$B$11:$C$571,2,0)</f>
        <v>356.1</v>
      </c>
      <c r="Q146" s="244"/>
      <c r="R146" s="54" t="s">
        <v>853</v>
      </c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  <c r="AE146" s="54"/>
      <c r="AF146" s="37"/>
    </row>
    <row r="147" spans="1:32" ht="12.75" customHeight="1">
      <c r="A147" s="183"/>
      <c r="B147" s="184"/>
      <c r="C147" s="227"/>
      <c r="D147" s="227"/>
      <c r="E147" s="183"/>
      <c r="F147" s="183"/>
      <c r="G147" s="183"/>
      <c r="H147" s="183"/>
      <c r="I147" s="183"/>
      <c r="J147" s="183"/>
      <c r="K147" s="183"/>
      <c r="L147" s="245"/>
      <c r="M147" s="246"/>
      <c r="N147" s="183"/>
      <c r="O147" s="231"/>
      <c r="P147" s="186"/>
      <c r="Q147" s="244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  <c r="AE147" s="54"/>
      <c r="AF147" s="37"/>
    </row>
    <row r="148" spans="1:32" ht="12.75" customHeight="1">
      <c r="A148" s="183"/>
      <c r="B148" s="184"/>
      <c r="C148" s="227"/>
      <c r="D148" s="227"/>
      <c r="E148" s="183"/>
      <c r="F148" s="183"/>
      <c r="G148" s="183"/>
      <c r="H148" s="183"/>
      <c r="I148" s="183"/>
      <c r="J148" s="183"/>
      <c r="K148" s="183"/>
      <c r="L148" s="245"/>
      <c r="M148" s="246"/>
      <c r="N148" s="183"/>
      <c r="O148" s="231"/>
      <c r="P148" s="184"/>
      <c r="Q148" s="244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  <c r="AE148" s="54"/>
      <c r="AF148" s="37"/>
    </row>
    <row r="149" spans="1:32" ht="12.75" customHeight="1">
      <c r="A149" s="103" t="s">
        <v>548</v>
      </c>
      <c r="B149" s="103"/>
      <c r="C149" s="103"/>
      <c r="D149" s="54"/>
      <c r="E149" s="37"/>
      <c r="F149" s="108" t="s">
        <v>550</v>
      </c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  <c r="AE149" s="54"/>
      <c r="AF149" s="37"/>
    </row>
    <row r="150" spans="1:32" ht="12.75" customHeight="1">
      <c r="A150" s="107" t="s">
        <v>549</v>
      </c>
      <c r="B150" s="103"/>
      <c r="C150" s="103"/>
      <c r="D150" s="54"/>
      <c r="E150" s="37"/>
      <c r="F150" s="108" t="s">
        <v>553</v>
      </c>
      <c r="G150" s="54"/>
      <c r="H150" s="54" t="s">
        <v>570</v>
      </c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  <c r="AE150" s="54"/>
      <c r="AF150" s="37"/>
    </row>
    <row r="151" spans="1:32" ht="12.75" customHeight="1">
      <c r="A151" s="54"/>
      <c r="B151" s="54"/>
      <c r="C151" s="103"/>
      <c r="D151" s="54"/>
      <c r="E151" s="37"/>
      <c r="F151" s="108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  <c r="AE151" s="54"/>
      <c r="AF151" s="37"/>
    </row>
    <row r="152" spans="1:32" ht="12.75" customHeight="1">
      <c r="A152" s="54"/>
      <c r="B152" s="54"/>
      <c r="C152" s="103"/>
      <c r="D152" s="54"/>
      <c r="E152" s="37"/>
      <c r="F152" s="108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2" ht="12.75" customHeight="1">
      <c r="A153" s="54"/>
      <c r="B153" s="54"/>
      <c r="C153" s="103"/>
      <c r="D153" s="54"/>
      <c r="E153" s="37"/>
      <c r="F153" s="108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2" ht="12.75" customHeight="1">
      <c r="A154" s="54"/>
      <c r="B154" s="54"/>
      <c r="C154" s="103"/>
      <c r="D154" s="54"/>
      <c r="E154" s="37"/>
      <c r="F154" s="108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2" ht="12.75" customHeight="1">
      <c r="A155" s="54"/>
      <c r="B155" s="54"/>
      <c r="C155" s="103"/>
      <c r="D155" s="54"/>
      <c r="E155" s="37"/>
      <c r="F155" s="108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2" ht="12.75" customHeight="1">
      <c r="A156" s="54"/>
      <c r="B156" s="54"/>
      <c r="C156" s="103"/>
      <c r="D156" s="54"/>
      <c r="E156" s="37"/>
      <c r="F156" s="108"/>
      <c r="G156" s="54"/>
      <c r="H156" s="37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2" ht="12.75" customHeight="1">
      <c r="A157" s="54"/>
      <c r="B157" s="54"/>
      <c r="C157" s="103"/>
      <c r="D157" s="54"/>
      <c r="E157" s="37"/>
      <c r="F157" s="108"/>
      <c r="G157" s="54"/>
      <c r="H157" s="37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2" ht="12.75" customHeight="1">
      <c r="A158" s="54"/>
      <c r="B158" s="54"/>
      <c r="C158" s="97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2" ht="38.25" customHeight="1">
      <c r="A159" s="37"/>
      <c r="B159" s="127" t="s">
        <v>571</v>
      </c>
      <c r="C159" s="127"/>
      <c r="D159" s="54"/>
      <c r="E159" s="127"/>
      <c r="F159" s="6"/>
      <c r="G159" s="6"/>
      <c r="H159" s="111"/>
      <c r="I159" s="6"/>
      <c r="J159" s="111"/>
      <c r="K159" s="112"/>
      <c r="L159" s="6"/>
      <c r="M159" s="6"/>
      <c r="N159" s="1"/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2" ht="12.75" customHeight="1">
      <c r="A160" s="92" t="s">
        <v>16</v>
      </c>
      <c r="B160" s="93" t="s">
        <v>521</v>
      </c>
      <c r="C160" s="93"/>
      <c r="D160" s="94" t="s">
        <v>532</v>
      </c>
      <c r="E160" s="93" t="s">
        <v>533</v>
      </c>
      <c r="F160" s="93" t="s">
        <v>534</v>
      </c>
      <c r="G160" s="93" t="s">
        <v>572</v>
      </c>
      <c r="H160" s="93" t="s">
        <v>573</v>
      </c>
      <c r="I160" s="93" t="s">
        <v>537</v>
      </c>
      <c r="J160" s="128" t="s">
        <v>538</v>
      </c>
      <c r="K160" s="93" t="s">
        <v>539</v>
      </c>
      <c r="L160" s="93" t="s">
        <v>574</v>
      </c>
      <c r="M160" s="93" t="s">
        <v>542</v>
      </c>
      <c r="N160" s="94" t="s">
        <v>543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1</v>
      </c>
      <c r="B161" s="130">
        <v>41579</v>
      </c>
      <c r="C161" s="130"/>
      <c r="D161" s="131" t="s">
        <v>575</v>
      </c>
      <c r="E161" s="132" t="s">
        <v>545</v>
      </c>
      <c r="F161" s="133">
        <v>82</v>
      </c>
      <c r="G161" s="132" t="s">
        <v>576</v>
      </c>
      <c r="H161" s="132">
        <v>100</v>
      </c>
      <c r="I161" s="134">
        <v>100</v>
      </c>
      <c r="J161" s="135" t="s">
        <v>577</v>
      </c>
      <c r="K161" s="136">
        <f t="shared" ref="K161:K192" si="128">H161-F161</f>
        <v>18</v>
      </c>
      <c r="L161" s="137">
        <f t="shared" ref="L161:L192" si="129">K161/F161</f>
        <v>0.21951219512195122</v>
      </c>
      <c r="M161" s="132" t="s">
        <v>547</v>
      </c>
      <c r="N161" s="138">
        <v>42657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</v>
      </c>
      <c r="B162" s="130">
        <v>41794</v>
      </c>
      <c r="C162" s="130"/>
      <c r="D162" s="131" t="s">
        <v>578</v>
      </c>
      <c r="E162" s="132" t="s">
        <v>556</v>
      </c>
      <c r="F162" s="133">
        <v>257</v>
      </c>
      <c r="G162" s="132" t="s">
        <v>576</v>
      </c>
      <c r="H162" s="132">
        <v>300</v>
      </c>
      <c r="I162" s="134">
        <v>300</v>
      </c>
      <c r="J162" s="135" t="s">
        <v>577</v>
      </c>
      <c r="K162" s="136">
        <f t="shared" si="128"/>
        <v>43</v>
      </c>
      <c r="L162" s="137">
        <f t="shared" si="129"/>
        <v>0.16731517509727625</v>
      </c>
      <c r="M162" s="132" t="s">
        <v>547</v>
      </c>
      <c r="N162" s="138">
        <v>41822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</v>
      </c>
      <c r="B163" s="130">
        <v>41828</v>
      </c>
      <c r="C163" s="130"/>
      <c r="D163" s="131" t="s">
        <v>579</v>
      </c>
      <c r="E163" s="132" t="s">
        <v>556</v>
      </c>
      <c r="F163" s="133">
        <v>393</v>
      </c>
      <c r="G163" s="132" t="s">
        <v>576</v>
      </c>
      <c r="H163" s="132">
        <v>468</v>
      </c>
      <c r="I163" s="134">
        <v>468</v>
      </c>
      <c r="J163" s="135" t="s">
        <v>577</v>
      </c>
      <c r="K163" s="136">
        <f t="shared" si="128"/>
        <v>75</v>
      </c>
      <c r="L163" s="137">
        <f t="shared" si="129"/>
        <v>0.19083969465648856</v>
      </c>
      <c r="M163" s="132" t="s">
        <v>547</v>
      </c>
      <c r="N163" s="138">
        <v>41863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</v>
      </c>
      <c r="B164" s="130">
        <v>41857</v>
      </c>
      <c r="C164" s="130"/>
      <c r="D164" s="131" t="s">
        <v>580</v>
      </c>
      <c r="E164" s="132" t="s">
        <v>556</v>
      </c>
      <c r="F164" s="133">
        <v>205</v>
      </c>
      <c r="G164" s="132" t="s">
        <v>576</v>
      </c>
      <c r="H164" s="132">
        <v>275</v>
      </c>
      <c r="I164" s="134">
        <v>250</v>
      </c>
      <c r="J164" s="135" t="s">
        <v>577</v>
      </c>
      <c r="K164" s="136">
        <f t="shared" si="128"/>
        <v>70</v>
      </c>
      <c r="L164" s="137">
        <f t="shared" si="129"/>
        <v>0.34146341463414637</v>
      </c>
      <c r="M164" s="132" t="s">
        <v>547</v>
      </c>
      <c r="N164" s="138">
        <v>41962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</v>
      </c>
      <c r="B165" s="130">
        <v>41886</v>
      </c>
      <c r="C165" s="130"/>
      <c r="D165" s="131" t="s">
        <v>581</v>
      </c>
      <c r="E165" s="132" t="s">
        <v>556</v>
      </c>
      <c r="F165" s="133">
        <v>162</v>
      </c>
      <c r="G165" s="132" t="s">
        <v>576</v>
      </c>
      <c r="H165" s="132">
        <v>190</v>
      </c>
      <c r="I165" s="134">
        <v>190</v>
      </c>
      <c r="J165" s="135" t="s">
        <v>577</v>
      </c>
      <c r="K165" s="136">
        <f t="shared" si="128"/>
        <v>28</v>
      </c>
      <c r="L165" s="137">
        <f t="shared" si="129"/>
        <v>0.1728395061728395</v>
      </c>
      <c r="M165" s="132" t="s">
        <v>547</v>
      </c>
      <c r="N165" s="138">
        <v>42006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6</v>
      </c>
      <c r="B166" s="130">
        <v>41886</v>
      </c>
      <c r="C166" s="130"/>
      <c r="D166" s="131" t="s">
        <v>582</v>
      </c>
      <c r="E166" s="132" t="s">
        <v>556</v>
      </c>
      <c r="F166" s="133">
        <v>75</v>
      </c>
      <c r="G166" s="132" t="s">
        <v>576</v>
      </c>
      <c r="H166" s="132">
        <v>91.5</v>
      </c>
      <c r="I166" s="134" t="s">
        <v>569</v>
      </c>
      <c r="J166" s="135" t="s">
        <v>583</v>
      </c>
      <c r="K166" s="136">
        <f t="shared" si="128"/>
        <v>16.5</v>
      </c>
      <c r="L166" s="137">
        <f t="shared" si="129"/>
        <v>0.22</v>
      </c>
      <c r="M166" s="132" t="s">
        <v>547</v>
      </c>
      <c r="N166" s="138">
        <v>41954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7</v>
      </c>
      <c r="B167" s="130">
        <v>41913</v>
      </c>
      <c r="C167" s="130"/>
      <c r="D167" s="131" t="s">
        <v>584</v>
      </c>
      <c r="E167" s="132" t="s">
        <v>556</v>
      </c>
      <c r="F167" s="133">
        <v>850</v>
      </c>
      <c r="G167" s="132" t="s">
        <v>576</v>
      </c>
      <c r="H167" s="132">
        <v>982.5</v>
      </c>
      <c r="I167" s="134">
        <v>1050</v>
      </c>
      <c r="J167" s="135" t="s">
        <v>585</v>
      </c>
      <c r="K167" s="136">
        <f t="shared" si="128"/>
        <v>132.5</v>
      </c>
      <c r="L167" s="137">
        <f t="shared" si="129"/>
        <v>0.15588235294117647</v>
      </c>
      <c r="M167" s="132" t="s">
        <v>547</v>
      </c>
      <c r="N167" s="138">
        <v>42039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8</v>
      </c>
      <c r="B168" s="130">
        <v>41913</v>
      </c>
      <c r="C168" s="130"/>
      <c r="D168" s="131" t="s">
        <v>586</v>
      </c>
      <c r="E168" s="132" t="s">
        <v>556</v>
      </c>
      <c r="F168" s="133">
        <v>475</v>
      </c>
      <c r="G168" s="132" t="s">
        <v>576</v>
      </c>
      <c r="H168" s="132">
        <v>515</v>
      </c>
      <c r="I168" s="134">
        <v>600</v>
      </c>
      <c r="J168" s="135" t="s">
        <v>587</v>
      </c>
      <c r="K168" s="136">
        <f t="shared" si="128"/>
        <v>40</v>
      </c>
      <c r="L168" s="137">
        <f t="shared" si="129"/>
        <v>8.4210526315789472E-2</v>
      </c>
      <c r="M168" s="132" t="s">
        <v>547</v>
      </c>
      <c r="N168" s="138">
        <v>41939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9</v>
      </c>
      <c r="B169" s="130">
        <v>41913</v>
      </c>
      <c r="C169" s="130"/>
      <c r="D169" s="131" t="s">
        <v>588</v>
      </c>
      <c r="E169" s="132" t="s">
        <v>556</v>
      </c>
      <c r="F169" s="133">
        <v>86</v>
      </c>
      <c r="G169" s="132" t="s">
        <v>576</v>
      </c>
      <c r="H169" s="132">
        <v>99</v>
      </c>
      <c r="I169" s="134">
        <v>140</v>
      </c>
      <c r="J169" s="135" t="s">
        <v>589</v>
      </c>
      <c r="K169" s="136">
        <f t="shared" si="128"/>
        <v>13</v>
      </c>
      <c r="L169" s="137">
        <f t="shared" si="129"/>
        <v>0.15116279069767441</v>
      </c>
      <c r="M169" s="132" t="s">
        <v>547</v>
      </c>
      <c r="N169" s="138">
        <v>41939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10</v>
      </c>
      <c r="B170" s="130">
        <v>41926</v>
      </c>
      <c r="C170" s="130"/>
      <c r="D170" s="131" t="s">
        <v>590</v>
      </c>
      <c r="E170" s="132" t="s">
        <v>556</v>
      </c>
      <c r="F170" s="133">
        <v>496.6</v>
      </c>
      <c r="G170" s="132" t="s">
        <v>576</v>
      </c>
      <c r="H170" s="132">
        <v>621</v>
      </c>
      <c r="I170" s="134">
        <v>580</v>
      </c>
      <c r="J170" s="135" t="s">
        <v>577</v>
      </c>
      <c r="K170" s="136">
        <f t="shared" si="128"/>
        <v>124.39999999999998</v>
      </c>
      <c r="L170" s="137">
        <f t="shared" si="129"/>
        <v>0.25050342327829234</v>
      </c>
      <c r="M170" s="132" t="s">
        <v>547</v>
      </c>
      <c r="N170" s="138">
        <v>42605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11</v>
      </c>
      <c r="B171" s="130">
        <v>41926</v>
      </c>
      <c r="C171" s="130"/>
      <c r="D171" s="131" t="s">
        <v>591</v>
      </c>
      <c r="E171" s="132" t="s">
        <v>556</v>
      </c>
      <c r="F171" s="133">
        <v>2481.9</v>
      </c>
      <c r="G171" s="132" t="s">
        <v>576</v>
      </c>
      <c r="H171" s="132">
        <v>2840</v>
      </c>
      <c r="I171" s="134">
        <v>2870</v>
      </c>
      <c r="J171" s="135" t="s">
        <v>592</v>
      </c>
      <c r="K171" s="136">
        <f t="shared" si="128"/>
        <v>358.09999999999991</v>
      </c>
      <c r="L171" s="137">
        <f t="shared" si="129"/>
        <v>0.14428462065353154</v>
      </c>
      <c r="M171" s="132" t="s">
        <v>547</v>
      </c>
      <c r="N171" s="138">
        <v>42017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12</v>
      </c>
      <c r="B172" s="130">
        <v>41928</v>
      </c>
      <c r="C172" s="130"/>
      <c r="D172" s="131" t="s">
        <v>593</v>
      </c>
      <c r="E172" s="132" t="s">
        <v>556</v>
      </c>
      <c r="F172" s="133">
        <v>84.5</v>
      </c>
      <c r="G172" s="132" t="s">
        <v>576</v>
      </c>
      <c r="H172" s="132">
        <v>93</v>
      </c>
      <c r="I172" s="134">
        <v>110</v>
      </c>
      <c r="J172" s="135" t="s">
        <v>594</v>
      </c>
      <c r="K172" s="136">
        <f t="shared" si="128"/>
        <v>8.5</v>
      </c>
      <c r="L172" s="137">
        <f t="shared" si="129"/>
        <v>0.10059171597633136</v>
      </c>
      <c r="M172" s="132" t="s">
        <v>547</v>
      </c>
      <c r="N172" s="138">
        <v>41939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13</v>
      </c>
      <c r="B173" s="130">
        <v>41928</v>
      </c>
      <c r="C173" s="130"/>
      <c r="D173" s="131" t="s">
        <v>595</v>
      </c>
      <c r="E173" s="132" t="s">
        <v>556</v>
      </c>
      <c r="F173" s="133">
        <v>401</v>
      </c>
      <c r="G173" s="132" t="s">
        <v>576</v>
      </c>
      <c r="H173" s="132">
        <v>428</v>
      </c>
      <c r="I173" s="134">
        <v>450</v>
      </c>
      <c r="J173" s="135" t="s">
        <v>596</v>
      </c>
      <c r="K173" s="136">
        <f t="shared" si="128"/>
        <v>27</v>
      </c>
      <c r="L173" s="137">
        <f t="shared" si="129"/>
        <v>6.7331670822942641E-2</v>
      </c>
      <c r="M173" s="132" t="s">
        <v>547</v>
      </c>
      <c r="N173" s="138">
        <v>42020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14</v>
      </c>
      <c r="B174" s="130">
        <v>41928</v>
      </c>
      <c r="C174" s="130"/>
      <c r="D174" s="131" t="s">
        <v>597</v>
      </c>
      <c r="E174" s="132" t="s">
        <v>556</v>
      </c>
      <c r="F174" s="133">
        <v>101</v>
      </c>
      <c r="G174" s="132" t="s">
        <v>576</v>
      </c>
      <c r="H174" s="132">
        <v>112</v>
      </c>
      <c r="I174" s="134">
        <v>120</v>
      </c>
      <c r="J174" s="135" t="s">
        <v>598</v>
      </c>
      <c r="K174" s="136">
        <f t="shared" si="128"/>
        <v>11</v>
      </c>
      <c r="L174" s="137">
        <f t="shared" si="129"/>
        <v>0.10891089108910891</v>
      </c>
      <c r="M174" s="132" t="s">
        <v>547</v>
      </c>
      <c r="N174" s="138">
        <v>41939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15</v>
      </c>
      <c r="B175" s="130">
        <v>41954</v>
      </c>
      <c r="C175" s="130"/>
      <c r="D175" s="131" t="s">
        <v>599</v>
      </c>
      <c r="E175" s="132" t="s">
        <v>556</v>
      </c>
      <c r="F175" s="133">
        <v>59</v>
      </c>
      <c r="G175" s="132" t="s">
        <v>576</v>
      </c>
      <c r="H175" s="132">
        <v>76</v>
      </c>
      <c r="I175" s="134">
        <v>76</v>
      </c>
      <c r="J175" s="135" t="s">
        <v>577</v>
      </c>
      <c r="K175" s="136">
        <f t="shared" si="128"/>
        <v>17</v>
      </c>
      <c r="L175" s="137">
        <f t="shared" si="129"/>
        <v>0.28813559322033899</v>
      </c>
      <c r="M175" s="132" t="s">
        <v>547</v>
      </c>
      <c r="N175" s="138">
        <v>43032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16</v>
      </c>
      <c r="B176" s="130">
        <v>41954</v>
      </c>
      <c r="C176" s="130"/>
      <c r="D176" s="131" t="s">
        <v>588</v>
      </c>
      <c r="E176" s="132" t="s">
        <v>556</v>
      </c>
      <c r="F176" s="133">
        <v>99</v>
      </c>
      <c r="G176" s="132" t="s">
        <v>576</v>
      </c>
      <c r="H176" s="132">
        <v>120</v>
      </c>
      <c r="I176" s="134">
        <v>120</v>
      </c>
      <c r="J176" s="135" t="s">
        <v>565</v>
      </c>
      <c r="K176" s="136">
        <f t="shared" si="128"/>
        <v>21</v>
      </c>
      <c r="L176" s="137">
        <f t="shared" si="129"/>
        <v>0.21212121212121213</v>
      </c>
      <c r="M176" s="132" t="s">
        <v>547</v>
      </c>
      <c r="N176" s="138">
        <v>41960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17</v>
      </c>
      <c r="B177" s="130">
        <v>41956</v>
      </c>
      <c r="C177" s="130"/>
      <c r="D177" s="131" t="s">
        <v>600</v>
      </c>
      <c r="E177" s="132" t="s">
        <v>556</v>
      </c>
      <c r="F177" s="133">
        <v>22</v>
      </c>
      <c r="G177" s="132" t="s">
        <v>576</v>
      </c>
      <c r="H177" s="132">
        <v>33.549999999999997</v>
      </c>
      <c r="I177" s="134">
        <v>32</v>
      </c>
      <c r="J177" s="135" t="s">
        <v>601</v>
      </c>
      <c r="K177" s="136">
        <f t="shared" si="128"/>
        <v>11.549999999999997</v>
      </c>
      <c r="L177" s="137">
        <f t="shared" si="129"/>
        <v>0.52499999999999991</v>
      </c>
      <c r="M177" s="132" t="s">
        <v>547</v>
      </c>
      <c r="N177" s="138">
        <v>42188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18</v>
      </c>
      <c r="B178" s="130">
        <v>41976</v>
      </c>
      <c r="C178" s="130"/>
      <c r="D178" s="131" t="s">
        <v>602</v>
      </c>
      <c r="E178" s="132" t="s">
        <v>556</v>
      </c>
      <c r="F178" s="133">
        <v>440</v>
      </c>
      <c r="G178" s="132" t="s">
        <v>576</v>
      </c>
      <c r="H178" s="132">
        <v>520</v>
      </c>
      <c r="I178" s="134">
        <v>520</v>
      </c>
      <c r="J178" s="135" t="s">
        <v>603</v>
      </c>
      <c r="K178" s="136">
        <f t="shared" si="128"/>
        <v>80</v>
      </c>
      <c r="L178" s="137">
        <f t="shared" si="129"/>
        <v>0.18181818181818182</v>
      </c>
      <c r="M178" s="132" t="s">
        <v>547</v>
      </c>
      <c r="N178" s="138">
        <v>42208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19</v>
      </c>
      <c r="B179" s="130">
        <v>41976</v>
      </c>
      <c r="C179" s="130"/>
      <c r="D179" s="131" t="s">
        <v>604</v>
      </c>
      <c r="E179" s="132" t="s">
        <v>556</v>
      </c>
      <c r="F179" s="133">
        <v>360</v>
      </c>
      <c r="G179" s="132" t="s">
        <v>576</v>
      </c>
      <c r="H179" s="132">
        <v>427</v>
      </c>
      <c r="I179" s="134">
        <v>425</v>
      </c>
      <c r="J179" s="135" t="s">
        <v>605</v>
      </c>
      <c r="K179" s="136">
        <f t="shared" si="128"/>
        <v>67</v>
      </c>
      <c r="L179" s="137">
        <f t="shared" si="129"/>
        <v>0.18611111111111112</v>
      </c>
      <c r="M179" s="132" t="s">
        <v>547</v>
      </c>
      <c r="N179" s="138">
        <v>42058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20</v>
      </c>
      <c r="B180" s="130">
        <v>42012</v>
      </c>
      <c r="C180" s="130"/>
      <c r="D180" s="131" t="s">
        <v>606</v>
      </c>
      <c r="E180" s="132" t="s">
        <v>556</v>
      </c>
      <c r="F180" s="133">
        <v>360</v>
      </c>
      <c r="G180" s="132" t="s">
        <v>576</v>
      </c>
      <c r="H180" s="132">
        <v>455</v>
      </c>
      <c r="I180" s="134">
        <v>420</v>
      </c>
      <c r="J180" s="135" t="s">
        <v>607</v>
      </c>
      <c r="K180" s="136">
        <f t="shared" si="128"/>
        <v>95</v>
      </c>
      <c r="L180" s="137">
        <f t="shared" si="129"/>
        <v>0.2638888888888889</v>
      </c>
      <c r="M180" s="132" t="s">
        <v>547</v>
      </c>
      <c r="N180" s="138">
        <v>42024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21</v>
      </c>
      <c r="B181" s="130">
        <v>42012</v>
      </c>
      <c r="C181" s="130"/>
      <c r="D181" s="131" t="s">
        <v>608</v>
      </c>
      <c r="E181" s="132" t="s">
        <v>556</v>
      </c>
      <c r="F181" s="133">
        <v>130</v>
      </c>
      <c r="G181" s="132"/>
      <c r="H181" s="132">
        <v>175.5</v>
      </c>
      <c r="I181" s="134">
        <v>165</v>
      </c>
      <c r="J181" s="135" t="s">
        <v>609</v>
      </c>
      <c r="K181" s="136">
        <f t="shared" si="128"/>
        <v>45.5</v>
      </c>
      <c r="L181" s="137">
        <f t="shared" si="129"/>
        <v>0.35</v>
      </c>
      <c r="M181" s="132" t="s">
        <v>547</v>
      </c>
      <c r="N181" s="138">
        <v>43088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22</v>
      </c>
      <c r="B182" s="130">
        <v>42040</v>
      </c>
      <c r="C182" s="130"/>
      <c r="D182" s="131" t="s">
        <v>387</v>
      </c>
      <c r="E182" s="132" t="s">
        <v>545</v>
      </c>
      <c r="F182" s="133">
        <v>98</v>
      </c>
      <c r="G182" s="132"/>
      <c r="H182" s="132">
        <v>120</v>
      </c>
      <c r="I182" s="134">
        <v>120</v>
      </c>
      <c r="J182" s="135" t="s">
        <v>577</v>
      </c>
      <c r="K182" s="136">
        <f t="shared" si="128"/>
        <v>22</v>
      </c>
      <c r="L182" s="137">
        <f t="shared" si="129"/>
        <v>0.22448979591836735</v>
      </c>
      <c r="M182" s="132" t="s">
        <v>547</v>
      </c>
      <c r="N182" s="138">
        <v>42753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23</v>
      </c>
      <c r="B183" s="130">
        <v>42040</v>
      </c>
      <c r="C183" s="130"/>
      <c r="D183" s="131" t="s">
        <v>610</v>
      </c>
      <c r="E183" s="132" t="s">
        <v>545</v>
      </c>
      <c r="F183" s="133">
        <v>196</v>
      </c>
      <c r="G183" s="132"/>
      <c r="H183" s="132">
        <v>262</v>
      </c>
      <c r="I183" s="134">
        <v>255</v>
      </c>
      <c r="J183" s="135" t="s">
        <v>577</v>
      </c>
      <c r="K183" s="136">
        <f t="shared" si="128"/>
        <v>66</v>
      </c>
      <c r="L183" s="137">
        <f t="shared" si="129"/>
        <v>0.33673469387755101</v>
      </c>
      <c r="M183" s="132" t="s">
        <v>547</v>
      </c>
      <c r="N183" s="138">
        <v>42599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9">
        <v>24</v>
      </c>
      <c r="B184" s="140">
        <v>42067</v>
      </c>
      <c r="C184" s="140"/>
      <c r="D184" s="141" t="s">
        <v>386</v>
      </c>
      <c r="E184" s="142" t="s">
        <v>545</v>
      </c>
      <c r="F184" s="143">
        <v>235</v>
      </c>
      <c r="G184" s="143"/>
      <c r="H184" s="144">
        <v>77</v>
      </c>
      <c r="I184" s="144" t="s">
        <v>611</v>
      </c>
      <c r="J184" s="145" t="s">
        <v>612</v>
      </c>
      <c r="K184" s="146">
        <f t="shared" si="128"/>
        <v>-158</v>
      </c>
      <c r="L184" s="147">
        <f t="shared" si="129"/>
        <v>-0.67234042553191486</v>
      </c>
      <c r="M184" s="143" t="s">
        <v>557</v>
      </c>
      <c r="N184" s="140">
        <v>43522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25</v>
      </c>
      <c r="B185" s="130">
        <v>42067</v>
      </c>
      <c r="C185" s="130"/>
      <c r="D185" s="131" t="s">
        <v>613</v>
      </c>
      <c r="E185" s="132" t="s">
        <v>545</v>
      </c>
      <c r="F185" s="133">
        <v>185</v>
      </c>
      <c r="G185" s="132"/>
      <c r="H185" s="132">
        <v>224</v>
      </c>
      <c r="I185" s="134" t="s">
        <v>614</v>
      </c>
      <c r="J185" s="135" t="s">
        <v>577</v>
      </c>
      <c r="K185" s="136">
        <f t="shared" si="128"/>
        <v>39</v>
      </c>
      <c r="L185" s="137">
        <f t="shared" si="129"/>
        <v>0.21081081081081082</v>
      </c>
      <c r="M185" s="132" t="s">
        <v>547</v>
      </c>
      <c r="N185" s="138">
        <v>42647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26</v>
      </c>
      <c r="B186" s="140">
        <v>42090</v>
      </c>
      <c r="C186" s="140"/>
      <c r="D186" s="148" t="s">
        <v>615</v>
      </c>
      <c r="E186" s="143" t="s">
        <v>545</v>
      </c>
      <c r="F186" s="143">
        <v>49.5</v>
      </c>
      <c r="G186" s="144"/>
      <c r="H186" s="144">
        <v>15.85</v>
      </c>
      <c r="I186" s="144">
        <v>67</v>
      </c>
      <c r="J186" s="145" t="s">
        <v>616</v>
      </c>
      <c r="K186" s="144">
        <f t="shared" si="128"/>
        <v>-33.65</v>
      </c>
      <c r="L186" s="149">
        <f t="shared" si="129"/>
        <v>-0.67979797979797973</v>
      </c>
      <c r="M186" s="143" t="s">
        <v>557</v>
      </c>
      <c r="N186" s="150">
        <v>43627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27</v>
      </c>
      <c r="B187" s="130">
        <v>42093</v>
      </c>
      <c r="C187" s="130"/>
      <c r="D187" s="131" t="s">
        <v>617</v>
      </c>
      <c r="E187" s="132" t="s">
        <v>545</v>
      </c>
      <c r="F187" s="133">
        <v>183.5</v>
      </c>
      <c r="G187" s="132"/>
      <c r="H187" s="132">
        <v>219</v>
      </c>
      <c r="I187" s="134">
        <v>218</v>
      </c>
      <c r="J187" s="135" t="s">
        <v>618</v>
      </c>
      <c r="K187" s="136">
        <f t="shared" si="128"/>
        <v>35.5</v>
      </c>
      <c r="L187" s="137">
        <f t="shared" si="129"/>
        <v>0.19346049046321526</v>
      </c>
      <c r="M187" s="132" t="s">
        <v>547</v>
      </c>
      <c r="N187" s="138">
        <v>42103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28</v>
      </c>
      <c r="B188" s="130">
        <v>42114</v>
      </c>
      <c r="C188" s="130"/>
      <c r="D188" s="131" t="s">
        <v>619</v>
      </c>
      <c r="E188" s="132" t="s">
        <v>545</v>
      </c>
      <c r="F188" s="133">
        <f>(227+237)/2</f>
        <v>232</v>
      </c>
      <c r="G188" s="132"/>
      <c r="H188" s="132">
        <v>298</v>
      </c>
      <c r="I188" s="134">
        <v>298</v>
      </c>
      <c r="J188" s="135" t="s">
        <v>577</v>
      </c>
      <c r="K188" s="136">
        <f t="shared" si="128"/>
        <v>66</v>
      </c>
      <c r="L188" s="137">
        <f t="shared" si="129"/>
        <v>0.28448275862068967</v>
      </c>
      <c r="M188" s="132" t="s">
        <v>547</v>
      </c>
      <c r="N188" s="138">
        <v>42823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29</v>
      </c>
      <c r="B189" s="130">
        <v>42128</v>
      </c>
      <c r="C189" s="130"/>
      <c r="D189" s="131" t="s">
        <v>620</v>
      </c>
      <c r="E189" s="132" t="s">
        <v>556</v>
      </c>
      <c r="F189" s="133">
        <v>385</v>
      </c>
      <c r="G189" s="132"/>
      <c r="H189" s="132">
        <f>212.5+331</f>
        <v>543.5</v>
      </c>
      <c r="I189" s="134">
        <v>510</v>
      </c>
      <c r="J189" s="135" t="s">
        <v>621</v>
      </c>
      <c r="K189" s="136">
        <f t="shared" si="128"/>
        <v>158.5</v>
      </c>
      <c r="L189" s="137">
        <f t="shared" si="129"/>
        <v>0.41168831168831171</v>
      </c>
      <c r="M189" s="132" t="s">
        <v>547</v>
      </c>
      <c r="N189" s="138">
        <v>42235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30</v>
      </c>
      <c r="B190" s="130">
        <v>42128</v>
      </c>
      <c r="C190" s="130"/>
      <c r="D190" s="131" t="s">
        <v>622</v>
      </c>
      <c r="E190" s="132" t="s">
        <v>556</v>
      </c>
      <c r="F190" s="133">
        <v>115.5</v>
      </c>
      <c r="G190" s="132"/>
      <c r="H190" s="132">
        <v>146</v>
      </c>
      <c r="I190" s="134">
        <v>142</v>
      </c>
      <c r="J190" s="135" t="s">
        <v>623</v>
      </c>
      <c r="K190" s="136">
        <f t="shared" si="128"/>
        <v>30.5</v>
      </c>
      <c r="L190" s="137">
        <f t="shared" si="129"/>
        <v>0.26406926406926406</v>
      </c>
      <c r="M190" s="132" t="s">
        <v>547</v>
      </c>
      <c r="N190" s="138">
        <v>42202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31</v>
      </c>
      <c r="B191" s="130">
        <v>42151</v>
      </c>
      <c r="C191" s="130"/>
      <c r="D191" s="131" t="s">
        <v>501</v>
      </c>
      <c r="E191" s="132" t="s">
        <v>556</v>
      </c>
      <c r="F191" s="133">
        <v>237.5</v>
      </c>
      <c r="G191" s="132"/>
      <c r="H191" s="132">
        <v>279.5</v>
      </c>
      <c r="I191" s="134">
        <v>278</v>
      </c>
      <c r="J191" s="135" t="s">
        <v>577</v>
      </c>
      <c r="K191" s="136">
        <f t="shared" si="128"/>
        <v>42</v>
      </c>
      <c r="L191" s="137">
        <f t="shared" si="129"/>
        <v>0.17684210526315788</v>
      </c>
      <c r="M191" s="132" t="s">
        <v>547</v>
      </c>
      <c r="N191" s="138">
        <v>42222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32</v>
      </c>
      <c r="B192" s="130">
        <v>42174</v>
      </c>
      <c r="C192" s="130"/>
      <c r="D192" s="131" t="s">
        <v>595</v>
      </c>
      <c r="E192" s="132" t="s">
        <v>545</v>
      </c>
      <c r="F192" s="133">
        <v>340</v>
      </c>
      <c r="G192" s="132"/>
      <c r="H192" s="132">
        <v>448</v>
      </c>
      <c r="I192" s="134">
        <v>448</v>
      </c>
      <c r="J192" s="135" t="s">
        <v>577</v>
      </c>
      <c r="K192" s="136">
        <f t="shared" si="128"/>
        <v>108</v>
      </c>
      <c r="L192" s="137">
        <f t="shared" si="129"/>
        <v>0.31764705882352939</v>
      </c>
      <c r="M192" s="132" t="s">
        <v>547</v>
      </c>
      <c r="N192" s="138">
        <v>43018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33</v>
      </c>
      <c r="B193" s="130">
        <v>42191</v>
      </c>
      <c r="C193" s="130"/>
      <c r="D193" s="131" t="s">
        <v>624</v>
      </c>
      <c r="E193" s="132" t="s">
        <v>545</v>
      </c>
      <c r="F193" s="133">
        <v>390</v>
      </c>
      <c r="G193" s="132"/>
      <c r="H193" s="132">
        <v>460</v>
      </c>
      <c r="I193" s="134">
        <v>460</v>
      </c>
      <c r="J193" s="135" t="s">
        <v>577</v>
      </c>
      <c r="K193" s="136">
        <f t="shared" ref="K193:K213" si="130">H193-F193</f>
        <v>70</v>
      </c>
      <c r="L193" s="137">
        <f t="shared" ref="L193:L213" si="131">K193/F193</f>
        <v>0.17948717948717949</v>
      </c>
      <c r="M193" s="132" t="s">
        <v>547</v>
      </c>
      <c r="N193" s="138">
        <v>42478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34</v>
      </c>
      <c r="B194" s="140">
        <v>42195</v>
      </c>
      <c r="C194" s="140"/>
      <c r="D194" s="141" t="s">
        <v>625</v>
      </c>
      <c r="E194" s="142" t="s">
        <v>545</v>
      </c>
      <c r="F194" s="143">
        <v>122.5</v>
      </c>
      <c r="G194" s="143"/>
      <c r="H194" s="144">
        <v>61</v>
      </c>
      <c r="I194" s="144">
        <v>172</v>
      </c>
      <c r="J194" s="145" t="s">
        <v>626</v>
      </c>
      <c r="K194" s="146">
        <f t="shared" si="130"/>
        <v>-61.5</v>
      </c>
      <c r="L194" s="147">
        <f t="shared" si="131"/>
        <v>-0.50204081632653064</v>
      </c>
      <c r="M194" s="143" t="s">
        <v>557</v>
      </c>
      <c r="N194" s="140">
        <v>43333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35</v>
      </c>
      <c r="B195" s="130">
        <v>42219</v>
      </c>
      <c r="C195" s="130"/>
      <c r="D195" s="131" t="s">
        <v>627</v>
      </c>
      <c r="E195" s="132" t="s">
        <v>545</v>
      </c>
      <c r="F195" s="133">
        <v>297.5</v>
      </c>
      <c r="G195" s="132"/>
      <c r="H195" s="132">
        <v>350</v>
      </c>
      <c r="I195" s="134">
        <v>360</v>
      </c>
      <c r="J195" s="135" t="s">
        <v>628</v>
      </c>
      <c r="K195" s="136">
        <f t="shared" si="130"/>
        <v>52.5</v>
      </c>
      <c r="L195" s="137">
        <f t="shared" si="131"/>
        <v>0.17647058823529413</v>
      </c>
      <c r="M195" s="132" t="s">
        <v>547</v>
      </c>
      <c r="N195" s="138">
        <v>42232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36</v>
      </c>
      <c r="B196" s="130">
        <v>42219</v>
      </c>
      <c r="C196" s="130"/>
      <c r="D196" s="131" t="s">
        <v>629</v>
      </c>
      <c r="E196" s="132" t="s">
        <v>545</v>
      </c>
      <c r="F196" s="133">
        <v>115.5</v>
      </c>
      <c r="G196" s="132"/>
      <c r="H196" s="132">
        <v>149</v>
      </c>
      <c r="I196" s="134">
        <v>140</v>
      </c>
      <c r="J196" s="135" t="s">
        <v>630</v>
      </c>
      <c r="K196" s="136">
        <f t="shared" si="130"/>
        <v>33.5</v>
      </c>
      <c r="L196" s="137">
        <f t="shared" si="131"/>
        <v>0.29004329004329005</v>
      </c>
      <c r="M196" s="132" t="s">
        <v>547</v>
      </c>
      <c r="N196" s="138">
        <v>42740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37</v>
      </c>
      <c r="B197" s="130">
        <v>42251</v>
      </c>
      <c r="C197" s="130"/>
      <c r="D197" s="131" t="s">
        <v>501</v>
      </c>
      <c r="E197" s="132" t="s">
        <v>545</v>
      </c>
      <c r="F197" s="133">
        <v>226</v>
      </c>
      <c r="G197" s="132"/>
      <c r="H197" s="132">
        <v>292</v>
      </c>
      <c r="I197" s="134">
        <v>292</v>
      </c>
      <c r="J197" s="135" t="s">
        <v>631</v>
      </c>
      <c r="K197" s="136">
        <f t="shared" si="130"/>
        <v>66</v>
      </c>
      <c r="L197" s="137">
        <f t="shared" si="131"/>
        <v>0.29203539823008851</v>
      </c>
      <c r="M197" s="132" t="s">
        <v>547</v>
      </c>
      <c r="N197" s="138">
        <v>42286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38</v>
      </c>
      <c r="B198" s="130">
        <v>42254</v>
      </c>
      <c r="C198" s="130"/>
      <c r="D198" s="131" t="s">
        <v>619</v>
      </c>
      <c r="E198" s="132" t="s">
        <v>545</v>
      </c>
      <c r="F198" s="133">
        <v>232.5</v>
      </c>
      <c r="G198" s="132"/>
      <c r="H198" s="132">
        <v>312.5</v>
      </c>
      <c r="I198" s="134">
        <v>310</v>
      </c>
      <c r="J198" s="135" t="s">
        <v>577</v>
      </c>
      <c r="K198" s="136">
        <f t="shared" si="130"/>
        <v>80</v>
      </c>
      <c r="L198" s="137">
        <f t="shared" si="131"/>
        <v>0.34408602150537637</v>
      </c>
      <c r="M198" s="132" t="s">
        <v>547</v>
      </c>
      <c r="N198" s="138">
        <v>42823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39</v>
      </c>
      <c r="B199" s="130">
        <v>42268</v>
      </c>
      <c r="C199" s="130"/>
      <c r="D199" s="131" t="s">
        <v>632</v>
      </c>
      <c r="E199" s="132" t="s">
        <v>545</v>
      </c>
      <c r="F199" s="133">
        <v>196.5</v>
      </c>
      <c r="G199" s="132"/>
      <c r="H199" s="132">
        <v>238</v>
      </c>
      <c r="I199" s="134">
        <v>238</v>
      </c>
      <c r="J199" s="135" t="s">
        <v>631</v>
      </c>
      <c r="K199" s="136">
        <f t="shared" si="130"/>
        <v>41.5</v>
      </c>
      <c r="L199" s="137">
        <f t="shared" si="131"/>
        <v>0.21119592875318066</v>
      </c>
      <c r="M199" s="132" t="s">
        <v>547</v>
      </c>
      <c r="N199" s="138">
        <v>42291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40</v>
      </c>
      <c r="B200" s="130">
        <v>42271</v>
      </c>
      <c r="C200" s="130"/>
      <c r="D200" s="131" t="s">
        <v>575</v>
      </c>
      <c r="E200" s="132" t="s">
        <v>545</v>
      </c>
      <c r="F200" s="133">
        <v>65</v>
      </c>
      <c r="G200" s="132"/>
      <c r="H200" s="132">
        <v>82</v>
      </c>
      <c r="I200" s="134">
        <v>82</v>
      </c>
      <c r="J200" s="135" t="s">
        <v>631</v>
      </c>
      <c r="K200" s="136">
        <f t="shared" si="130"/>
        <v>17</v>
      </c>
      <c r="L200" s="137">
        <f t="shared" si="131"/>
        <v>0.26153846153846155</v>
      </c>
      <c r="M200" s="132" t="s">
        <v>547</v>
      </c>
      <c r="N200" s="138">
        <v>42578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41</v>
      </c>
      <c r="B201" s="130">
        <v>42291</v>
      </c>
      <c r="C201" s="130"/>
      <c r="D201" s="131" t="s">
        <v>633</v>
      </c>
      <c r="E201" s="132" t="s">
        <v>545</v>
      </c>
      <c r="F201" s="133">
        <v>144</v>
      </c>
      <c r="G201" s="132"/>
      <c r="H201" s="132">
        <v>182.5</v>
      </c>
      <c r="I201" s="134">
        <v>181</v>
      </c>
      <c r="J201" s="135" t="s">
        <v>631</v>
      </c>
      <c r="K201" s="136">
        <f t="shared" si="130"/>
        <v>38.5</v>
      </c>
      <c r="L201" s="137">
        <f t="shared" si="131"/>
        <v>0.2673611111111111</v>
      </c>
      <c r="M201" s="132" t="s">
        <v>547</v>
      </c>
      <c r="N201" s="138">
        <v>42817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42</v>
      </c>
      <c r="B202" s="130">
        <v>42291</v>
      </c>
      <c r="C202" s="130"/>
      <c r="D202" s="131" t="s">
        <v>634</v>
      </c>
      <c r="E202" s="132" t="s">
        <v>545</v>
      </c>
      <c r="F202" s="133">
        <v>264</v>
      </c>
      <c r="G202" s="132"/>
      <c r="H202" s="132">
        <v>311</v>
      </c>
      <c r="I202" s="134">
        <v>311</v>
      </c>
      <c r="J202" s="135" t="s">
        <v>631</v>
      </c>
      <c r="K202" s="136">
        <f t="shared" si="130"/>
        <v>47</v>
      </c>
      <c r="L202" s="137">
        <f t="shared" si="131"/>
        <v>0.17803030303030304</v>
      </c>
      <c r="M202" s="132" t="s">
        <v>547</v>
      </c>
      <c r="N202" s="138">
        <v>42604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43</v>
      </c>
      <c r="B203" s="130">
        <v>42318</v>
      </c>
      <c r="C203" s="130"/>
      <c r="D203" s="131" t="s">
        <v>635</v>
      </c>
      <c r="E203" s="132" t="s">
        <v>556</v>
      </c>
      <c r="F203" s="133">
        <v>549.5</v>
      </c>
      <c r="G203" s="132"/>
      <c r="H203" s="132">
        <v>630</v>
      </c>
      <c r="I203" s="134">
        <v>630</v>
      </c>
      <c r="J203" s="135" t="s">
        <v>631</v>
      </c>
      <c r="K203" s="136">
        <f t="shared" si="130"/>
        <v>80.5</v>
      </c>
      <c r="L203" s="137">
        <f t="shared" si="131"/>
        <v>0.1464968152866242</v>
      </c>
      <c r="M203" s="132" t="s">
        <v>547</v>
      </c>
      <c r="N203" s="138">
        <v>42419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44</v>
      </c>
      <c r="B204" s="130">
        <v>42342</v>
      </c>
      <c r="C204" s="130"/>
      <c r="D204" s="131" t="s">
        <v>636</v>
      </c>
      <c r="E204" s="132" t="s">
        <v>545</v>
      </c>
      <c r="F204" s="133">
        <v>1027.5</v>
      </c>
      <c r="G204" s="132"/>
      <c r="H204" s="132">
        <v>1315</v>
      </c>
      <c r="I204" s="134">
        <v>1250</v>
      </c>
      <c r="J204" s="135" t="s">
        <v>631</v>
      </c>
      <c r="K204" s="136">
        <f t="shared" si="130"/>
        <v>287.5</v>
      </c>
      <c r="L204" s="137">
        <f t="shared" si="131"/>
        <v>0.27980535279805352</v>
      </c>
      <c r="M204" s="132" t="s">
        <v>547</v>
      </c>
      <c r="N204" s="138">
        <v>43244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45</v>
      </c>
      <c r="B205" s="130">
        <v>42367</v>
      </c>
      <c r="C205" s="130"/>
      <c r="D205" s="131" t="s">
        <v>637</v>
      </c>
      <c r="E205" s="132" t="s">
        <v>545</v>
      </c>
      <c r="F205" s="133">
        <v>465</v>
      </c>
      <c r="G205" s="132"/>
      <c r="H205" s="132">
        <v>540</v>
      </c>
      <c r="I205" s="134">
        <v>540</v>
      </c>
      <c r="J205" s="135" t="s">
        <v>631</v>
      </c>
      <c r="K205" s="136">
        <f t="shared" si="130"/>
        <v>75</v>
      </c>
      <c r="L205" s="137">
        <f t="shared" si="131"/>
        <v>0.16129032258064516</v>
      </c>
      <c r="M205" s="132" t="s">
        <v>547</v>
      </c>
      <c r="N205" s="138">
        <v>42530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46</v>
      </c>
      <c r="B206" s="130">
        <v>42380</v>
      </c>
      <c r="C206" s="130"/>
      <c r="D206" s="131" t="s">
        <v>387</v>
      </c>
      <c r="E206" s="132" t="s">
        <v>556</v>
      </c>
      <c r="F206" s="133">
        <v>81</v>
      </c>
      <c r="G206" s="132"/>
      <c r="H206" s="132">
        <v>110</v>
      </c>
      <c r="I206" s="134">
        <v>110</v>
      </c>
      <c r="J206" s="135" t="s">
        <v>631</v>
      </c>
      <c r="K206" s="136">
        <f t="shared" si="130"/>
        <v>29</v>
      </c>
      <c r="L206" s="137">
        <f t="shared" si="131"/>
        <v>0.35802469135802467</v>
      </c>
      <c r="M206" s="132" t="s">
        <v>547</v>
      </c>
      <c r="N206" s="138">
        <v>42745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47</v>
      </c>
      <c r="B207" s="130">
        <v>42382</v>
      </c>
      <c r="C207" s="130"/>
      <c r="D207" s="131" t="s">
        <v>638</v>
      </c>
      <c r="E207" s="132" t="s">
        <v>556</v>
      </c>
      <c r="F207" s="133">
        <v>417.5</v>
      </c>
      <c r="G207" s="132"/>
      <c r="H207" s="132">
        <v>547</v>
      </c>
      <c r="I207" s="134">
        <v>535</v>
      </c>
      <c r="J207" s="135" t="s">
        <v>631</v>
      </c>
      <c r="K207" s="136">
        <f t="shared" si="130"/>
        <v>129.5</v>
      </c>
      <c r="L207" s="137">
        <f t="shared" si="131"/>
        <v>0.31017964071856285</v>
      </c>
      <c r="M207" s="132" t="s">
        <v>547</v>
      </c>
      <c r="N207" s="138">
        <v>42578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48</v>
      </c>
      <c r="B208" s="130">
        <v>42408</v>
      </c>
      <c r="C208" s="130"/>
      <c r="D208" s="131" t="s">
        <v>639</v>
      </c>
      <c r="E208" s="132" t="s">
        <v>545</v>
      </c>
      <c r="F208" s="133">
        <v>650</v>
      </c>
      <c r="G208" s="132"/>
      <c r="H208" s="132">
        <v>800</v>
      </c>
      <c r="I208" s="134">
        <v>800</v>
      </c>
      <c r="J208" s="135" t="s">
        <v>631</v>
      </c>
      <c r="K208" s="136">
        <f t="shared" si="130"/>
        <v>150</v>
      </c>
      <c r="L208" s="137">
        <f t="shared" si="131"/>
        <v>0.23076923076923078</v>
      </c>
      <c r="M208" s="132" t="s">
        <v>547</v>
      </c>
      <c r="N208" s="138">
        <v>43154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49</v>
      </c>
      <c r="B209" s="130">
        <v>42433</v>
      </c>
      <c r="C209" s="130"/>
      <c r="D209" s="131" t="s">
        <v>232</v>
      </c>
      <c r="E209" s="132" t="s">
        <v>545</v>
      </c>
      <c r="F209" s="133">
        <v>437.5</v>
      </c>
      <c r="G209" s="132"/>
      <c r="H209" s="132">
        <v>504.5</v>
      </c>
      <c r="I209" s="134">
        <v>522</v>
      </c>
      <c r="J209" s="135" t="s">
        <v>640</v>
      </c>
      <c r="K209" s="136">
        <f t="shared" si="130"/>
        <v>67</v>
      </c>
      <c r="L209" s="137">
        <f t="shared" si="131"/>
        <v>0.15314285714285714</v>
      </c>
      <c r="M209" s="132" t="s">
        <v>547</v>
      </c>
      <c r="N209" s="138">
        <v>42480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50</v>
      </c>
      <c r="B210" s="130">
        <v>42438</v>
      </c>
      <c r="C210" s="130"/>
      <c r="D210" s="131" t="s">
        <v>641</v>
      </c>
      <c r="E210" s="132" t="s">
        <v>545</v>
      </c>
      <c r="F210" s="133">
        <v>189.5</v>
      </c>
      <c r="G210" s="132"/>
      <c r="H210" s="132">
        <v>218</v>
      </c>
      <c r="I210" s="134">
        <v>218</v>
      </c>
      <c r="J210" s="135" t="s">
        <v>631</v>
      </c>
      <c r="K210" s="136">
        <f t="shared" si="130"/>
        <v>28.5</v>
      </c>
      <c r="L210" s="137">
        <f t="shared" si="131"/>
        <v>0.15039577836411611</v>
      </c>
      <c r="M210" s="132" t="s">
        <v>547</v>
      </c>
      <c r="N210" s="138">
        <v>43034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51</v>
      </c>
      <c r="B211" s="140">
        <v>42471</v>
      </c>
      <c r="C211" s="140"/>
      <c r="D211" s="148" t="s">
        <v>642</v>
      </c>
      <c r="E211" s="143" t="s">
        <v>545</v>
      </c>
      <c r="F211" s="143">
        <v>36.5</v>
      </c>
      <c r="G211" s="144"/>
      <c r="H211" s="144">
        <v>15.85</v>
      </c>
      <c r="I211" s="144">
        <v>60</v>
      </c>
      <c r="J211" s="145" t="s">
        <v>643</v>
      </c>
      <c r="K211" s="146">
        <f t="shared" si="130"/>
        <v>-20.65</v>
      </c>
      <c r="L211" s="147">
        <f t="shared" si="131"/>
        <v>-0.5657534246575342</v>
      </c>
      <c r="M211" s="143" t="s">
        <v>557</v>
      </c>
      <c r="N211" s="151">
        <v>43627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52</v>
      </c>
      <c r="B212" s="130">
        <v>42472</v>
      </c>
      <c r="C212" s="130"/>
      <c r="D212" s="131" t="s">
        <v>644</v>
      </c>
      <c r="E212" s="132" t="s">
        <v>545</v>
      </c>
      <c r="F212" s="133">
        <v>93</v>
      </c>
      <c r="G212" s="132"/>
      <c r="H212" s="132">
        <v>149</v>
      </c>
      <c r="I212" s="134">
        <v>140</v>
      </c>
      <c r="J212" s="135" t="s">
        <v>645</v>
      </c>
      <c r="K212" s="136">
        <f t="shared" si="130"/>
        <v>56</v>
      </c>
      <c r="L212" s="137">
        <f t="shared" si="131"/>
        <v>0.60215053763440862</v>
      </c>
      <c r="M212" s="132" t="s">
        <v>547</v>
      </c>
      <c r="N212" s="138">
        <v>42740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53</v>
      </c>
      <c r="B213" s="130">
        <v>42472</v>
      </c>
      <c r="C213" s="130"/>
      <c r="D213" s="131" t="s">
        <v>646</v>
      </c>
      <c r="E213" s="132" t="s">
        <v>545</v>
      </c>
      <c r="F213" s="133">
        <v>130</v>
      </c>
      <c r="G213" s="132"/>
      <c r="H213" s="132">
        <v>150</v>
      </c>
      <c r="I213" s="134" t="s">
        <v>647</v>
      </c>
      <c r="J213" s="135" t="s">
        <v>631</v>
      </c>
      <c r="K213" s="136">
        <f t="shared" si="130"/>
        <v>20</v>
      </c>
      <c r="L213" s="137">
        <f t="shared" si="131"/>
        <v>0.15384615384615385</v>
      </c>
      <c r="M213" s="132" t="s">
        <v>547</v>
      </c>
      <c r="N213" s="138">
        <v>42564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54</v>
      </c>
      <c r="B214" s="130">
        <v>42473</v>
      </c>
      <c r="C214" s="130"/>
      <c r="D214" s="131" t="s">
        <v>648</v>
      </c>
      <c r="E214" s="132" t="s">
        <v>545</v>
      </c>
      <c r="F214" s="133">
        <v>196</v>
      </c>
      <c r="G214" s="132"/>
      <c r="H214" s="132">
        <v>299</v>
      </c>
      <c r="I214" s="134">
        <v>299</v>
      </c>
      <c r="J214" s="135" t="s">
        <v>631</v>
      </c>
      <c r="K214" s="136">
        <v>103</v>
      </c>
      <c r="L214" s="137">
        <v>0.52551020408163296</v>
      </c>
      <c r="M214" s="132" t="s">
        <v>547</v>
      </c>
      <c r="N214" s="138">
        <v>42620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55</v>
      </c>
      <c r="B215" s="130">
        <v>42473</v>
      </c>
      <c r="C215" s="130"/>
      <c r="D215" s="131" t="s">
        <v>649</v>
      </c>
      <c r="E215" s="132" t="s">
        <v>545</v>
      </c>
      <c r="F215" s="133">
        <v>88</v>
      </c>
      <c r="G215" s="132"/>
      <c r="H215" s="132">
        <v>103</v>
      </c>
      <c r="I215" s="134">
        <v>103</v>
      </c>
      <c r="J215" s="135" t="s">
        <v>631</v>
      </c>
      <c r="K215" s="136">
        <v>15</v>
      </c>
      <c r="L215" s="137">
        <v>0.170454545454545</v>
      </c>
      <c r="M215" s="132" t="s">
        <v>547</v>
      </c>
      <c r="N215" s="138">
        <v>42530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56</v>
      </c>
      <c r="B216" s="130">
        <v>42492</v>
      </c>
      <c r="C216" s="130"/>
      <c r="D216" s="131" t="s">
        <v>650</v>
      </c>
      <c r="E216" s="132" t="s">
        <v>545</v>
      </c>
      <c r="F216" s="133">
        <v>127.5</v>
      </c>
      <c r="G216" s="132"/>
      <c r="H216" s="132">
        <v>148</v>
      </c>
      <c r="I216" s="134" t="s">
        <v>651</v>
      </c>
      <c r="J216" s="135" t="s">
        <v>631</v>
      </c>
      <c r="K216" s="136">
        <f>H216-F216</f>
        <v>20.5</v>
      </c>
      <c r="L216" s="137">
        <f>K216/F216</f>
        <v>0.16078431372549021</v>
      </c>
      <c r="M216" s="132" t="s">
        <v>547</v>
      </c>
      <c r="N216" s="138">
        <v>42564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57</v>
      </c>
      <c r="B217" s="130">
        <v>42493</v>
      </c>
      <c r="C217" s="130"/>
      <c r="D217" s="131" t="s">
        <v>652</v>
      </c>
      <c r="E217" s="132" t="s">
        <v>545</v>
      </c>
      <c r="F217" s="133">
        <v>675</v>
      </c>
      <c r="G217" s="132"/>
      <c r="H217" s="132">
        <v>815</v>
      </c>
      <c r="I217" s="134" t="s">
        <v>653</v>
      </c>
      <c r="J217" s="135" t="s">
        <v>631</v>
      </c>
      <c r="K217" s="136">
        <f>H217-F217</f>
        <v>140</v>
      </c>
      <c r="L217" s="137">
        <f>K217/F217</f>
        <v>0.2074074074074074</v>
      </c>
      <c r="M217" s="132" t="s">
        <v>547</v>
      </c>
      <c r="N217" s="138">
        <v>43154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58</v>
      </c>
      <c r="B218" s="140">
        <v>42522</v>
      </c>
      <c r="C218" s="140"/>
      <c r="D218" s="141" t="s">
        <v>654</v>
      </c>
      <c r="E218" s="142" t="s">
        <v>545</v>
      </c>
      <c r="F218" s="143">
        <v>500</v>
      </c>
      <c r="G218" s="143"/>
      <c r="H218" s="144">
        <v>232.5</v>
      </c>
      <c r="I218" s="144" t="s">
        <v>655</v>
      </c>
      <c r="J218" s="145" t="s">
        <v>656</v>
      </c>
      <c r="K218" s="146">
        <f>H218-F218</f>
        <v>-267.5</v>
      </c>
      <c r="L218" s="147">
        <f>K218/F218</f>
        <v>-0.53500000000000003</v>
      </c>
      <c r="M218" s="143" t="s">
        <v>557</v>
      </c>
      <c r="N218" s="140">
        <v>43735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59</v>
      </c>
      <c r="B219" s="130">
        <v>42527</v>
      </c>
      <c r="C219" s="130"/>
      <c r="D219" s="131" t="s">
        <v>503</v>
      </c>
      <c r="E219" s="132" t="s">
        <v>545</v>
      </c>
      <c r="F219" s="133">
        <v>110</v>
      </c>
      <c r="G219" s="132"/>
      <c r="H219" s="132">
        <v>126.5</v>
      </c>
      <c r="I219" s="134">
        <v>125</v>
      </c>
      <c r="J219" s="135" t="s">
        <v>583</v>
      </c>
      <c r="K219" s="136">
        <f>H219-F219</f>
        <v>16.5</v>
      </c>
      <c r="L219" s="137">
        <f>K219/F219</f>
        <v>0.15</v>
      </c>
      <c r="M219" s="132" t="s">
        <v>547</v>
      </c>
      <c r="N219" s="138">
        <v>42552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60</v>
      </c>
      <c r="B220" s="130">
        <v>42538</v>
      </c>
      <c r="C220" s="130"/>
      <c r="D220" s="131" t="s">
        <v>657</v>
      </c>
      <c r="E220" s="132" t="s">
        <v>545</v>
      </c>
      <c r="F220" s="133">
        <v>44</v>
      </c>
      <c r="G220" s="132"/>
      <c r="H220" s="132">
        <v>69.5</v>
      </c>
      <c r="I220" s="134">
        <v>69.5</v>
      </c>
      <c r="J220" s="135" t="s">
        <v>658</v>
      </c>
      <c r="K220" s="136">
        <f>H220-F220</f>
        <v>25.5</v>
      </c>
      <c r="L220" s="137">
        <f>K220/F220</f>
        <v>0.57954545454545459</v>
      </c>
      <c r="M220" s="132" t="s">
        <v>547</v>
      </c>
      <c r="N220" s="138">
        <v>42977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61</v>
      </c>
      <c r="B221" s="130">
        <v>42549</v>
      </c>
      <c r="C221" s="130"/>
      <c r="D221" s="131" t="s">
        <v>659</v>
      </c>
      <c r="E221" s="132" t="s">
        <v>545</v>
      </c>
      <c r="F221" s="133">
        <v>262.5</v>
      </c>
      <c r="G221" s="132"/>
      <c r="H221" s="132">
        <v>340</v>
      </c>
      <c r="I221" s="134">
        <v>333</v>
      </c>
      <c r="J221" s="135" t="s">
        <v>660</v>
      </c>
      <c r="K221" s="136">
        <v>77.5</v>
      </c>
      <c r="L221" s="137">
        <v>0.29523809523809502</v>
      </c>
      <c r="M221" s="132" t="s">
        <v>547</v>
      </c>
      <c r="N221" s="138">
        <v>43017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62</v>
      </c>
      <c r="B222" s="130">
        <v>42549</v>
      </c>
      <c r="C222" s="130"/>
      <c r="D222" s="131" t="s">
        <v>661</v>
      </c>
      <c r="E222" s="132" t="s">
        <v>545</v>
      </c>
      <c r="F222" s="133">
        <v>840</v>
      </c>
      <c r="G222" s="132"/>
      <c r="H222" s="132">
        <v>1230</v>
      </c>
      <c r="I222" s="134">
        <v>1230</v>
      </c>
      <c r="J222" s="135" t="s">
        <v>631</v>
      </c>
      <c r="K222" s="136">
        <v>390</v>
      </c>
      <c r="L222" s="137">
        <v>0.46428571428571402</v>
      </c>
      <c r="M222" s="132" t="s">
        <v>547</v>
      </c>
      <c r="N222" s="138">
        <v>42649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2">
        <v>63</v>
      </c>
      <c r="B223" s="153">
        <v>42556</v>
      </c>
      <c r="C223" s="153"/>
      <c r="D223" s="154" t="s">
        <v>662</v>
      </c>
      <c r="E223" s="155" t="s">
        <v>545</v>
      </c>
      <c r="F223" s="155">
        <v>395</v>
      </c>
      <c r="G223" s="156"/>
      <c r="H223" s="156">
        <f>(468.5+342.5)/2</f>
        <v>405.5</v>
      </c>
      <c r="I223" s="156">
        <v>510</v>
      </c>
      <c r="J223" s="157" t="s">
        <v>663</v>
      </c>
      <c r="K223" s="158">
        <f t="shared" ref="K223:K229" si="132">H223-F223</f>
        <v>10.5</v>
      </c>
      <c r="L223" s="159">
        <f t="shared" ref="L223:L229" si="133">K223/F223</f>
        <v>2.6582278481012658E-2</v>
      </c>
      <c r="M223" s="155" t="s">
        <v>564</v>
      </c>
      <c r="N223" s="153">
        <v>43606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64</v>
      </c>
      <c r="B224" s="140">
        <v>42584</v>
      </c>
      <c r="C224" s="140"/>
      <c r="D224" s="141" t="s">
        <v>664</v>
      </c>
      <c r="E224" s="142" t="s">
        <v>556</v>
      </c>
      <c r="F224" s="143">
        <f>169.5-12.8</f>
        <v>156.69999999999999</v>
      </c>
      <c r="G224" s="143"/>
      <c r="H224" s="144">
        <v>77</v>
      </c>
      <c r="I224" s="144" t="s">
        <v>665</v>
      </c>
      <c r="J224" s="145" t="s">
        <v>666</v>
      </c>
      <c r="K224" s="146">
        <f t="shared" si="132"/>
        <v>-79.699999999999989</v>
      </c>
      <c r="L224" s="147">
        <f t="shared" si="133"/>
        <v>-0.50861518825781749</v>
      </c>
      <c r="M224" s="143" t="s">
        <v>557</v>
      </c>
      <c r="N224" s="140">
        <v>43522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65</v>
      </c>
      <c r="B225" s="140">
        <v>42586</v>
      </c>
      <c r="C225" s="140"/>
      <c r="D225" s="141" t="s">
        <v>667</v>
      </c>
      <c r="E225" s="142" t="s">
        <v>545</v>
      </c>
      <c r="F225" s="143">
        <v>400</v>
      </c>
      <c r="G225" s="143"/>
      <c r="H225" s="144">
        <v>305</v>
      </c>
      <c r="I225" s="144">
        <v>475</v>
      </c>
      <c r="J225" s="145" t="s">
        <v>668</v>
      </c>
      <c r="K225" s="146">
        <f t="shared" si="132"/>
        <v>-95</v>
      </c>
      <c r="L225" s="147">
        <f t="shared" si="133"/>
        <v>-0.23749999999999999</v>
      </c>
      <c r="M225" s="143" t="s">
        <v>557</v>
      </c>
      <c r="N225" s="140">
        <v>43606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66</v>
      </c>
      <c r="B226" s="130">
        <v>42593</v>
      </c>
      <c r="C226" s="130"/>
      <c r="D226" s="131" t="s">
        <v>669</v>
      </c>
      <c r="E226" s="132" t="s">
        <v>545</v>
      </c>
      <c r="F226" s="133">
        <v>86.5</v>
      </c>
      <c r="G226" s="132"/>
      <c r="H226" s="132">
        <v>130</v>
      </c>
      <c r="I226" s="134">
        <v>130</v>
      </c>
      <c r="J226" s="135" t="s">
        <v>670</v>
      </c>
      <c r="K226" s="136">
        <f t="shared" si="132"/>
        <v>43.5</v>
      </c>
      <c r="L226" s="137">
        <f t="shared" si="133"/>
        <v>0.50289017341040465</v>
      </c>
      <c r="M226" s="132" t="s">
        <v>547</v>
      </c>
      <c r="N226" s="138">
        <v>43091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39">
        <v>67</v>
      </c>
      <c r="B227" s="140">
        <v>42600</v>
      </c>
      <c r="C227" s="140"/>
      <c r="D227" s="141" t="s">
        <v>119</v>
      </c>
      <c r="E227" s="142" t="s">
        <v>545</v>
      </c>
      <c r="F227" s="143">
        <v>133.5</v>
      </c>
      <c r="G227" s="143"/>
      <c r="H227" s="144">
        <v>126.5</v>
      </c>
      <c r="I227" s="144">
        <v>178</v>
      </c>
      <c r="J227" s="145" t="s">
        <v>671</v>
      </c>
      <c r="K227" s="146">
        <f t="shared" si="132"/>
        <v>-7</v>
      </c>
      <c r="L227" s="147">
        <f t="shared" si="133"/>
        <v>-5.2434456928838954E-2</v>
      </c>
      <c r="M227" s="143" t="s">
        <v>557</v>
      </c>
      <c r="N227" s="140">
        <v>42615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68</v>
      </c>
      <c r="B228" s="130">
        <v>42613</v>
      </c>
      <c r="C228" s="130"/>
      <c r="D228" s="131" t="s">
        <v>672</v>
      </c>
      <c r="E228" s="132" t="s">
        <v>545</v>
      </c>
      <c r="F228" s="133">
        <v>560</v>
      </c>
      <c r="G228" s="132"/>
      <c r="H228" s="132">
        <v>725</v>
      </c>
      <c r="I228" s="134">
        <v>725</v>
      </c>
      <c r="J228" s="135" t="s">
        <v>577</v>
      </c>
      <c r="K228" s="136">
        <f t="shared" si="132"/>
        <v>165</v>
      </c>
      <c r="L228" s="137">
        <f t="shared" si="133"/>
        <v>0.29464285714285715</v>
      </c>
      <c r="M228" s="132" t="s">
        <v>547</v>
      </c>
      <c r="N228" s="138">
        <v>42456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69</v>
      </c>
      <c r="B229" s="130">
        <v>42614</v>
      </c>
      <c r="C229" s="130"/>
      <c r="D229" s="131" t="s">
        <v>673</v>
      </c>
      <c r="E229" s="132" t="s">
        <v>545</v>
      </c>
      <c r="F229" s="133">
        <v>160.5</v>
      </c>
      <c r="G229" s="132"/>
      <c r="H229" s="132">
        <v>210</v>
      </c>
      <c r="I229" s="134">
        <v>210</v>
      </c>
      <c r="J229" s="135" t="s">
        <v>577</v>
      </c>
      <c r="K229" s="136">
        <f t="shared" si="132"/>
        <v>49.5</v>
      </c>
      <c r="L229" s="137">
        <f t="shared" si="133"/>
        <v>0.30841121495327101</v>
      </c>
      <c r="M229" s="132" t="s">
        <v>547</v>
      </c>
      <c r="N229" s="138">
        <v>42871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70</v>
      </c>
      <c r="B230" s="130">
        <v>42646</v>
      </c>
      <c r="C230" s="130"/>
      <c r="D230" s="131" t="s">
        <v>396</v>
      </c>
      <c r="E230" s="132" t="s">
        <v>545</v>
      </c>
      <c r="F230" s="133">
        <v>430</v>
      </c>
      <c r="G230" s="132"/>
      <c r="H230" s="132">
        <v>596</v>
      </c>
      <c r="I230" s="134">
        <v>575</v>
      </c>
      <c r="J230" s="135" t="s">
        <v>674</v>
      </c>
      <c r="K230" s="136">
        <v>166</v>
      </c>
      <c r="L230" s="137">
        <v>0.38604651162790699</v>
      </c>
      <c r="M230" s="132" t="s">
        <v>547</v>
      </c>
      <c r="N230" s="138">
        <v>42769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71</v>
      </c>
      <c r="B231" s="130">
        <v>42657</v>
      </c>
      <c r="C231" s="130"/>
      <c r="D231" s="131" t="s">
        <v>675</v>
      </c>
      <c r="E231" s="132" t="s">
        <v>545</v>
      </c>
      <c r="F231" s="133">
        <v>280</v>
      </c>
      <c r="G231" s="132"/>
      <c r="H231" s="132">
        <v>345</v>
      </c>
      <c r="I231" s="134">
        <v>345</v>
      </c>
      <c r="J231" s="135" t="s">
        <v>577</v>
      </c>
      <c r="K231" s="136">
        <f t="shared" ref="K231:K236" si="134">H231-F231</f>
        <v>65</v>
      </c>
      <c r="L231" s="137">
        <f>K231/F231</f>
        <v>0.23214285714285715</v>
      </c>
      <c r="M231" s="132" t="s">
        <v>547</v>
      </c>
      <c r="N231" s="138">
        <v>42814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72</v>
      </c>
      <c r="B232" s="130">
        <v>42657</v>
      </c>
      <c r="C232" s="130"/>
      <c r="D232" s="131" t="s">
        <v>676</v>
      </c>
      <c r="E232" s="132" t="s">
        <v>545</v>
      </c>
      <c r="F232" s="133">
        <v>245</v>
      </c>
      <c r="G232" s="132"/>
      <c r="H232" s="132">
        <v>325.5</v>
      </c>
      <c r="I232" s="134">
        <v>330</v>
      </c>
      <c r="J232" s="135" t="s">
        <v>677</v>
      </c>
      <c r="K232" s="136">
        <f t="shared" si="134"/>
        <v>80.5</v>
      </c>
      <c r="L232" s="137">
        <f>K232/F232</f>
        <v>0.32857142857142857</v>
      </c>
      <c r="M232" s="132" t="s">
        <v>547</v>
      </c>
      <c r="N232" s="138">
        <v>42769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73</v>
      </c>
      <c r="B233" s="130">
        <v>42660</v>
      </c>
      <c r="C233" s="130"/>
      <c r="D233" s="131" t="s">
        <v>678</v>
      </c>
      <c r="E233" s="132" t="s">
        <v>545</v>
      </c>
      <c r="F233" s="133">
        <v>125</v>
      </c>
      <c r="G233" s="132"/>
      <c r="H233" s="132">
        <v>160</v>
      </c>
      <c r="I233" s="134">
        <v>160</v>
      </c>
      <c r="J233" s="135" t="s">
        <v>631</v>
      </c>
      <c r="K233" s="136">
        <f t="shared" si="134"/>
        <v>35</v>
      </c>
      <c r="L233" s="137">
        <v>0.28000000000000003</v>
      </c>
      <c r="M233" s="132" t="s">
        <v>547</v>
      </c>
      <c r="N233" s="138">
        <v>42803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74</v>
      </c>
      <c r="B234" s="130">
        <v>42660</v>
      </c>
      <c r="C234" s="130"/>
      <c r="D234" s="131" t="s">
        <v>679</v>
      </c>
      <c r="E234" s="132" t="s">
        <v>545</v>
      </c>
      <c r="F234" s="133">
        <v>114</v>
      </c>
      <c r="G234" s="132"/>
      <c r="H234" s="132">
        <v>145</v>
      </c>
      <c r="I234" s="134">
        <v>145</v>
      </c>
      <c r="J234" s="135" t="s">
        <v>631</v>
      </c>
      <c r="K234" s="136">
        <f t="shared" si="134"/>
        <v>31</v>
      </c>
      <c r="L234" s="137">
        <f>K234/F234</f>
        <v>0.27192982456140352</v>
      </c>
      <c r="M234" s="132" t="s">
        <v>547</v>
      </c>
      <c r="N234" s="138">
        <v>42859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75</v>
      </c>
      <c r="B235" s="130">
        <v>42660</v>
      </c>
      <c r="C235" s="130"/>
      <c r="D235" s="131" t="s">
        <v>680</v>
      </c>
      <c r="E235" s="132" t="s">
        <v>545</v>
      </c>
      <c r="F235" s="133">
        <v>212</v>
      </c>
      <c r="G235" s="132"/>
      <c r="H235" s="132">
        <v>280</v>
      </c>
      <c r="I235" s="134">
        <v>276</v>
      </c>
      <c r="J235" s="135" t="s">
        <v>681</v>
      </c>
      <c r="K235" s="136">
        <f t="shared" si="134"/>
        <v>68</v>
      </c>
      <c r="L235" s="137">
        <f>K235/F235</f>
        <v>0.32075471698113206</v>
      </c>
      <c r="M235" s="132" t="s">
        <v>547</v>
      </c>
      <c r="N235" s="138">
        <v>42858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76</v>
      </c>
      <c r="B236" s="130">
        <v>42678</v>
      </c>
      <c r="C236" s="130"/>
      <c r="D236" s="131" t="s">
        <v>439</v>
      </c>
      <c r="E236" s="132" t="s">
        <v>545</v>
      </c>
      <c r="F236" s="133">
        <v>155</v>
      </c>
      <c r="G236" s="132"/>
      <c r="H236" s="132">
        <v>210</v>
      </c>
      <c r="I236" s="134">
        <v>210</v>
      </c>
      <c r="J236" s="135" t="s">
        <v>682</v>
      </c>
      <c r="K236" s="136">
        <f t="shared" si="134"/>
        <v>55</v>
      </c>
      <c r="L236" s="137">
        <f>K236/F236</f>
        <v>0.35483870967741937</v>
      </c>
      <c r="M236" s="132" t="s">
        <v>547</v>
      </c>
      <c r="N236" s="138">
        <v>42944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39">
        <v>77</v>
      </c>
      <c r="B237" s="140">
        <v>42710</v>
      </c>
      <c r="C237" s="140"/>
      <c r="D237" s="141" t="s">
        <v>683</v>
      </c>
      <c r="E237" s="142" t="s">
        <v>545</v>
      </c>
      <c r="F237" s="143">
        <v>150.5</v>
      </c>
      <c r="G237" s="143"/>
      <c r="H237" s="144">
        <v>72.5</v>
      </c>
      <c r="I237" s="144">
        <v>174</v>
      </c>
      <c r="J237" s="145" t="s">
        <v>684</v>
      </c>
      <c r="K237" s="146">
        <v>-78</v>
      </c>
      <c r="L237" s="147">
        <v>-0.51827242524916906</v>
      </c>
      <c r="M237" s="143" t="s">
        <v>557</v>
      </c>
      <c r="N237" s="140">
        <v>43333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78</v>
      </c>
      <c r="B238" s="130">
        <v>42712</v>
      </c>
      <c r="C238" s="130"/>
      <c r="D238" s="131" t="s">
        <v>685</v>
      </c>
      <c r="E238" s="132" t="s">
        <v>545</v>
      </c>
      <c r="F238" s="133">
        <v>380</v>
      </c>
      <c r="G238" s="132"/>
      <c r="H238" s="132">
        <v>478</v>
      </c>
      <c r="I238" s="134">
        <v>468</v>
      </c>
      <c r="J238" s="135" t="s">
        <v>631</v>
      </c>
      <c r="K238" s="136">
        <f>H238-F238</f>
        <v>98</v>
      </c>
      <c r="L238" s="137">
        <f>K238/F238</f>
        <v>0.25789473684210529</v>
      </c>
      <c r="M238" s="132" t="s">
        <v>547</v>
      </c>
      <c r="N238" s="138">
        <v>43025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79</v>
      </c>
      <c r="B239" s="130">
        <v>42734</v>
      </c>
      <c r="C239" s="130"/>
      <c r="D239" s="131" t="s">
        <v>118</v>
      </c>
      <c r="E239" s="132" t="s">
        <v>545</v>
      </c>
      <c r="F239" s="133">
        <v>305</v>
      </c>
      <c r="G239" s="132"/>
      <c r="H239" s="132">
        <v>375</v>
      </c>
      <c r="I239" s="134">
        <v>375</v>
      </c>
      <c r="J239" s="135" t="s">
        <v>631</v>
      </c>
      <c r="K239" s="136">
        <f>H239-F239</f>
        <v>70</v>
      </c>
      <c r="L239" s="137">
        <f>K239/F239</f>
        <v>0.22950819672131148</v>
      </c>
      <c r="M239" s="132" t="s">
        <v>547</v>
      </c>
      <c r="N239" s="138">
        <v>42768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80</v>
      </c>
      <c r="B240" s="130">
        <v>42739</v>
      </c>
      <c r="C240" s="130"/>
      <c r="D240" s="131" t="s">
        <v>102</v>
      </c>
      <c r="E240" s="132" t="s">
        <v>545</v>
      </c>
      <c r="F240" s="133">
        <v>99.5</v>
      </c>
      <c r="G240" s="132"/>
      <c r="H240" s="132">
        <v>158</v>
      </c>
      <c r="I240" s="134">
        <v>158</v>
      </c>
      <c r="J240" s="135" t="s">
        <v>631</v>
      </c>
      <c r="K240" s="136">
        <f>H240-F240</f>
        <v>58.5</v>
      </c>
      <c r="L240" s="137">
        <f>K240/F240</f>
        <v>0.5879396984924623</v>
      </c>
      <c r="M240" s="132" t="s">
        <v>547</v>
      </c>
      <c r="N240" s="138">
        <v>42898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81</v>
      </c>
      <c r="B241" s="130">
        <v>42739</v>
      </c>
      <c r="C241" s="130"/>
      <c r="D241" s="131" t="s">
        <v>102</v>
      </c>
      <c r="E241" s="132" t="s">
        <v>545</v>
      </c>
      <c r="F241" s="133">
        <v>99.5</v>
      </c>
      <c r="G241" s="132"/>
      <c r="H241" s="132">
        <v>158</v>
      </c>
      <c r="I241" s="134">
        <v>158</v>
      </c>
      <c r="J241" s="135" t="s">
        <v>631</v>
      </c>
      <c r="K241" s="136">
        <v>58.5</v>
      </c>
      <c r="L241" s="137">
        <v>0.58793969849246197</v>
      </c>
      <c r="M241" s="132" t="s">
        <v>547</v>
      </c>
      <c r="N241" s="138">
        <v>42898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82</v>
      </c>
      <c r="B242" s="130">
        <v>42786</v>
      </c>
      <c r="C242" s="130"/>
      <c r="D242" s="131" t="s">
        <v>205</v>
      </c>
      <c r="E242" s="132" t="s">
        <v>545</v>
      </c>
      <c r="F242" s="133">
        <v>140.5</v>
      </c>
      <c r="G242" s="132"/>
      <c r="H242" s="132">
        <v>220</v>
      </c>
      <c r="I242" s="134">
        <v>220</v>
      </c>
      <c r="J242" s="135" t="s">
        <v>631</v>
      </c>
      <c r="K242" s="136">
        <f>H242-F242</f>
        <v>79.5</v>
      </c>
      <c r="L242" s="137">
        <f>K242/F242</f>
        <v>0.5658362989323843</v>
      </c>
      <c r="M242" s="132" t="s">
        <v>547</v>
      </c>
      <c r="N242" s="138">
        <v>42864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83</v>
      </c>
      <c r="B243" s="130">
        <v>42786</v>
      </c>
      <c r="C243" s="130"/>
      <c r="D243" s="131" t="s">
        <v>686</v>
      </c>
      <c r="E243" s="132" t="s">
        <v>545</v>
      </c>
      <c r="F243" s="133">
        <v>202.5</v>
      </c>
      <c r="G243" s="132"/>
      <c r="H243" s="132">
        <v>234</v>
      </c>
      <c r="I243" s="134">
        <v>234</v>
      </c>
      <c r="J243" s="135" t="s">
        <v>631</v>
      </c>
      <c r="K243" s="136">
        <v>31.5</v>
      </c>
      <c r="L243" s="137">
        <v>0.155555555555556</v>
      </c>
      <c r="M243" s="132" t="s">
        <v>547</v>
      </c>
      <c r="N243" s="138">
        <v>42836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84</v>
      </c>
      <c r="B244" s="130">
        <v>42818</v>
      </c>
      <c r="C244" s="130"/>
      <c r="D244" s="131" t="s">
        <v>687</v>
      </c>
      <c r="E244" s="132" t="s">
        <v>545</v>
      </c>
      <c r="F244" s="133">
        <v>300.5</v>
      </c>
      <c r="G244" s="132"/>
      <c r="H244" s="132">
        <v>417.5</v>
      </c>
      <c r="I244" s="134">
        <v>420</v>
      </c>
      <c r="J244" s="135" t="s">
        <v>688</v>
      </c>
      <c r="K244" s="136">
        <f>H244-F244</f>
        <v>117</v>
      </c>
      <c r="L244" s="137">
        <f>K244/F244</f>
        <v>0.38935108153078202</v>
      </c>
      <c r="M244" s="132" t="s">
        <v>547</v>
      </c>
      <c r="N244" s="138">
        <v>43070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85</v>
      </c>
      <c r="B245" s="130">
        <v>42818</v>
      </c>
      <c r="C245" s="130"/>
      <c r="D245" s="131" t="s">
        <v>661</v>
      </c>
      <c r="E245" s="132" t="s">
        <v>545</v>
      </c>
      <c r="F245" s="133">
        <v>850</v>
      </c>
      <c r="G245" s="132"/>
      <c r="H245" s="132">
        <v>1042.5</v>
      </c>
      <c r="I245" s="134">
        <v>1023</v>
      </c>
      <c r="J245" s="135" t="s">
        <v>689</v>
      </c>
      <c r="K245" s="136">
        <v>192.5</v>
      </c>
      <c r="L245" s="137">
        <v>0.22647058823529401</v>
      </c>
      <c r="M245" s="132" t="s">
        <v>547</v>
      </c>
      <c r="N245" s="138">
        <v>42830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86</v>
      </c>
      <c r="B246" s="130">
        <v>42830</v>
      </c>
      <c r="C246" s="130"/>
      <c r="D246" s="131" t="s">
        <v>465</v>
      </c>
      <c r="E246" s="132" t="s">
        <v>545</v>
      </c>
      <c r="F246" s="133">
        <v>785</v>
      </c>
      <c r="G246" s="132"/>
      <c r="H246" s="132">
        <v>930</v>
      </c>
      <c r="I246" s="134">
        <v>920</v>
      </c>
      <c r="J246" s="135" t="s">
        <v>690</v>
      </c>
      <c r="K246" s="136">
        <f>H246-F246</f>
        <v>145</v>
      </c>
      <c r="L246" s="137">
        <f>K246/F246</f>
        <v>0.18471337579617833</v>
      </c>
      <c r="M246" s="132" t="s">
        <v>547</v>
      </c>
      <c r="N246" s="138">
        <v>42976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39">
        <v>87</v>
      </c>
      <c r="B247" s="140">
        <v>42831</v>
      </c>
      <c r="C247" s="140"/>
      <c r="D247" s="141" t="s">
        <v>691</v>
      </c>
      <c r="E247" s="142" t="s">
        <v>545</v>
      </c>
      <c r="F247" s="143">
        <v>40</v>
      </c>
      <c r="G247" s="143"/>
      <c r="H247" s="144">
        <v>13.1</v>
      </c>
      <c r="I247" s="144">
        <v>60</v>
      </c>
      <c r="J247" s="145" t="s">
        <v>692</v>
      </c>
      <c r="K247" s="146">
        <v>-26.9</v>
      </c>
      <c r="L247" s="147">
        <v>-0.67249999999999999</v>
      </c>
      <c r="M247" s="143" t="s">
        <v>557</v>
      </c>
      <c r="N247" s="140">
        <v>43138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88</v>
      </c>
      <c r="B248" s="130">
        <v>42837</v>
      </c>
      <c r="C248" s="130"/>
      <c r="D248" s="131" t="s">
        <v>100</v>
      </c>
      <c r="E248" s="132" t="s">
        <v>545</v>
      </c>
      <c r="F248" s="133">
        <v>289.5</v>
      </c>
      <c r="G248" s="132"/>
      <c r="H248" s="132">
        <v>354</v>
      </c>
      <c r="I248" s="134">
        <v>360</v>
      </c>
      <c r="J248" s="135" t="s">
        <v>693</v>
      </c>
      <c r="K248" s="136">
        <f t="shared" ref="K248:K256" si="135">H248-F248</f>
        <v>64.5</v>
      </c>
      <c r="L248" s="137">
        <f t="shared" ref="L248:L256" si="136">K248/F248</f>
        <v>0.22279792746113988</v>
      </c>
      <c r="M248" s="132" t="s">
        <v>547</v>
      </c>
      <c r="N248" s="138">
        <v>43040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89</v>
      </c>
      <c r="B249" s="130">
        <v>42845</v>
      </c>
      <c r="C249" s="130"/>
      <c r="D249" s="131" t="s">
        <v>413</v>
      </c>
      <c r="E249" s="132" t="s">
        <v>545</v>
      </c>
      <c r="F249" s="133">
        <v>700</v>
      </c>
      <c r="G249" s="132"/>
      <c r="H249" s="132">
        <v>840</v>
      </c>
      <c r="I249" s="134">
        <v>840</v>
      </c>
      <c r="J249" s="135" t="s">
        <v>694</v>
      </c>
      <c r="K249" s="136">
        <f t="shared" si="135"/>
        <v>140</v>
      </c>
      <c r="L249" s="137">
        <f t="shared" si="136"/>
        <v>0.2</v>
      </c>
      <c r="M249" s="132" t="s">
        <v>547</v>
      </c>
      <c r="N249" s="138">
        <v>42893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90</v>
      </c>
      <c r="B250" s="130">
        <v>42887</v>
      </c>
      <c r="C250" s="130"/>
      <c r="D250" s="131" t="s">
        <v>695</v>
      </c>
      <c r="E250" s="132" t="s">
        <v>545</v>
      </c>
      <c r="F250" s="133">
        <v>130</v>
      </c>
      <c r="G250" s="132"/>
      <c r="H250" s="132">
        <v>144.25</v>
      </c>
      <c r="I250" s="134">
        <v>170</v>
      </c>
      <c r="J250" s="135" t="s">
        <v>696</v>
      </c>
      <c r="K250" s="136">
        <f t="shared" si="135"/>
        <v>14.25</v>
      </c>
      <c r="L250" s="137">
        <f t="shared" si="136"/>
        <v>0.10961538461538461</v>
      </c>
      <c r="M250" s="132" t="s">
        <v>547</v>
      </c>
      <c r="N250" s="138">
        <v>43675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91</v>
      </c>
      <c r="B251" s="130">
        <v>42901</v>
      </c>
      <c r="C251" s="130"/>
      <c r="D251" s="131" t="s">
        <v>697</v>
      </c>
      <c r="E251" s="132" t="s">
        <v>545</v>
      </c>
      <c r="F251" s="133">
        <v>214.5</v>
      </c>
      <c r="G251" s="132"/>
      <c r="H251" s="132">
        <v>262</v>
      </c>
      <c r="I251" s="134">
        <v>262</v>
      </c>
      <c r="J251" s="135" t="s">
        <v>566</v>
      </c>
      <c r="K251" s="136">
        <f t="shared" si="135"/>
        <v>47.5</v>
      </c>
      <c r="L251" s="137">
        <f t="shared" si="136"/>
        <v>0.22144522144522144</v>
      </c>
      <c r="M251" s="132" t="s">
        <v>547</v>
      </c>
      <c r="N251" s="138">
        <v>42977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92</v>
      </c>
      <c r="B252" s="161">
        <v>42933</v>
      </c>
      <c r="C252" s="161"/>
      <c r="D252" s="162" t="s">
        <v>698</v>
      </c>
      <c r="E252" s="163" t="s">
        <v>545</v>
      </c>
      <c r="F252" s="164">
        <v>370</v>
      </c>
      <c r="G252" s="163"/>
      <c r="H252" s="163">
        <v>447.5</v>
      </c>
      <c r="I252" s="165">
        <v>450</v>
      </c>
      <c r="J252" s="166" t="s">
        <v>631</v>
      </c>
      <c r="K252" s="136">
        <f t="shared" si="135"/>
        <v>77.5</v>
      </c>
      <c r="L252" s="167">
        <f t="shared" si="136"/>
        <v>0.20945945945945946</v>
      </c>
      <c r="M252" s="163" t="s">
        <v>547</v>
      </c>
      <c r="N252" s="168">
        <v>43035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93</v>
      </c>
      <c r="B253" s="161">
        <v>42943</v>
      </c>
      <c r="C253" s="161"/>
      <c r="D253" s="162" t="s">
        <v>203</v>
      </c>
      <c r="E253" s="163" t="s">
        <v>545</v>
      </c>
      <c r="F253" s="164">
        <v>657.5</v>
      </c>
      <c r="G253" s="163"/>
      <c r="H253" s="163">
        <v>825</v>
      </c>
      <c r="I253" s="165">
        <v>820</v>
      </c>
      <c r="J253" s="166" t="s">
        <v>631</v>
      </c>
      <c r="K253" s="136">
        <f t="shared" si="135"/>
        <v>167.5</v>
      </c>
      <c r="L253" s="167">
        <f t="shared" si="136"/>
        <v>0.25475285171102663</v>
      </c>
      <c r="M253" s="163" t="s">
        <v>547</v>
      </c>
      <c r="N253" s="168">
        <v>43090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94</v>
      </c>
      <c r="B254" s="130">
        <v>42964</v>
      </c>
      <c r="C254" s="130"/>
      <c r="D254" s="131" t="s">
        <v>374</v>
      </c>
      <c r="E254" s="132" t="s">
        <v>545</v>
      </c>
      <c r="F254" s="133">
        <v>605</v>
      </c>
      <c r="G254" s="132"/>
      <c r="H254" s="132">
        <v>750</v>
      </c>
      <c r="I254" s="134">
        <v>750</v>
      </c>
      <c r="J254" s="135" t="s">
        <v>690</v>
      </c>
      <c r="K254" s="136">
        <f t="shared" si="135"/>
        <v>145</v>
      </c>
      <c r="L254" s="137">
        <f t="shared" si="136"/>
        <v>0.23966942148760331</v>
      </c>
      <c r="M254" s="132" t="s">
        <v>547</v>
      </c>
      <c r="N254" s="138">
        <v>43027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39">
        <v>95</v>
      </c>
      <c r="B255" s="140">
        <v>42979</v>
      </c>
      <c r="C255" s="140"/>
      <c r="D255" s="148" t="s">
        <v>699</v>
      </c>
      <c r="E255" s="143" t="s">
        <v>545</v>
      </c>
      <c r="F255" s="143">
        <v>255</v>
      </c>
      <c r="G255" s="144"/>
      <c r="H255" s="144">
        <v>217.25</v>
      </c>
      <c r="I255" s="144">
        <v>320</v>
      </c>
      <c r="J255" s="145" t="s">
        <v>700</v>
      </c>
      <c r="K255" s="146">
        <f t="shared" si="135"/>
        <v>-37.75</v>
      </c>
      <c r="L255" s="149">
        <f t="shared" si="136"/>
        <v>-0.14803921568627451</v>
      </c>
      <c r="M255" s="143" t="s">
        <v>557</v>
      </c>
      <c r="N255" s="140">
        <v>43661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96</v>
      </c>
      <c r="B256" s="130">
        <v>42997</v>
      </c>
      <c r="C256" s="130"/>
      <c r="D256" s="131" t="s">
        <v>701</v>
      </c>
      <c r="E256" s="132" t="s">
        <v>545</v>
      </c>
      <c r="F256" s="133">
        <v>215</v>
      </c>
      <c r="G256" s="132"/>
      <c r="H256" s="132">
        <v>258</v>
      </c>
      <c r="I256" s="134">
        <v>258</v>
      </c>
      <c r="J256" s="135" t="s">
        <v>631</v>
      </c>
      <c r="K256" s="136">
        <f t="shared" si="135"/>
        <v>43</v>
      </c>
      <c r="L256" s="137">
        <f t="shared" si="136"/>
        <v>0.2</v>
      </c>
      <c r="M256" s="132" t="s">
        <v>547</v>
      </c>
      <c r="N256" s="138">
        <v>43040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97</v>
      </c>
      <c r="B257" s="130">
        <v>42997</v>
      </c>
      <c r="C257" s="130"/>
      <c r="D257" s="131" t="s">
        <v>701</v>
      </c>
      <c r="E257" s="132" t="s">
        <v>545</v>
      </c>
      <c r="F257" s="133">
        <v>215</v>
      </c>
      <c r="G257" s="132"/>
      <c r="H257" s="132">
        <v>258</v>
      </c>
      <c r="I257" s="134">
        <v>258</v>
      </c>
      <c r="J257" s="166" t="s">
        <v>631</v>
      </c>
      <c r="K257" s="136">
        <v>43</v>
      </c>
      <c r="L257" s="137">
        <v>0.2</v>
      </c>
      <c r="M257" s="132" t="s">
        <v>547</v>
      </c>
      <c r="N257" s="138">
        <v>43040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98</v>
      </c>
      <c r="B258" s="161">
        <v>42998</v>
      </c>
      <c r="C258" s="161"/>
      <c r="D258" s="162" t="s">
        <v>702</v>
      </c>
      <c r="E258" s="163" t="s">
        <v>545</v>
      </c>
      <c r="F258" s="133">
        <v>75</v>
      </c>
      <c r="G258" s="163"/>
      <c r="H258" s="163">
        <v>90</v>
      </c>
      <c r="I258" s="165">
        <v>90</v>
      </c>
      <c r="J258" s="135" t="s">
        <v>703</v>
      </c>
      <c r="K258" s="136">
        <f t="shared" ref="K258:K263" si="137">H258-F258</f>
        <v>15</v>
      </c>
      <c r="L258" s="137">
        <f t="shared" ref="L258:L263" si="138">K258/F258</f>
        <v>0.2</v>
      </c>
      <c r="M258" s="132" t="s">
        <v>547</v>
      </c>
      <c r="N258" s="138">
        <v>43019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99</v>
      </c>
      <c r="B259" s="161">
        <v>43011</v>
      </c>
      <c r="C259" s="161"/>
      <c r="D259" s="162" t="s">
        <v>704</v>
      </c>
      <c r="E259" s="163" t="s">
        <v>545</v>
      </c>
      <c r="F259" s="164">
        <v>315</v>
      </c>
      <c r="G259" s="163"/>
      <c r="H259" s="163">
        <v>392</v>
      </c>
      <c r="I259" s="165">
        <v>384</v>
      </c>
      <c r="J259" s="166" t="s">
        <v>705</v>
      </c>
      <c r="K259" s="136">
        <f t="shared" si="137"/>
        <v>77</v>
      </c>
      <c r="L259" s="167">
        <f t="shared" si="138"/>
        <v>0.24444444444444444</v>
      </c>
      <c r="M259" s="163" t="s">
        <v>547</v>
      </c>
      <c r="N259" s="168">
        <v>43017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100</v>
      </c>
      <c r="B260" s="161">
        <v>43013</v>
      </c>
      <c r="C260" s="161"/>
      <c r="D260" s="162" t="s">
        <v>443</v>
      </c>
      <c r="E260" s="163" t="s">
        <v>545</v>
      </c>
      <c r="F260" s="164">
        <v>145</v>
      </c>
      <c r="G260" s="163"/>
      <c r="H260" s="163">
        <v>179</v>
      </c>
      <c r="I260" s="165">
        <v>180</v>
      </c>
      <c r="J260" s="166" t="s">
        <v>706</v>
      </c>
      <c r="K260" s="136">
        <f t="shared" si="137"/>
        <v>34</v>
      </c>
      <c r="L260" s="167">
        <f t="shared" si="138"/>
        <v>0.23448275862068965</v>
      </c>
      <c r="M260" s="163" t="s">
        <v>547</v>
      </c>
      <c r="N260" s="168">
        <v>43025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101</v>
      </c>
      <c r="B261" s="161">
        <v>43014</v>
      </c>
      <c r="C261" s="161"/>
      <c r="D261" s="162" t="s">
        <v>349</v>
      </c>
      <c r="E261" s="163" t="s">
        <v>545</v>
      </c>
      <c r="F261" s="164">
        <v>256</v>
      </c>
      <c r="G261" s="163"/>
      <c r="H261" s="163">
        <v>323</v>
      </c>
      <c r="I261" s="165">
        <v>320</v>
      </c>
      <c r="J261" s="166" t="s">
        <v>631</v>
      </c>
      <c r="K261" s="136">
        <f t="shared" si="137"/>
        <v>67</v>
      </c>
      <c r="L261" s="167">
        <f t="shared" si="138"/>
        <v>0.26171875</v>
      </c>
      <c r="M261" s="163" t="s">
        <v>547</v>
      </c>
      <c r="N261" s="168">
        <v>43067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102</v>
      </c>
      <c r="B262" s="161">
        <v>43017</v>
      </c>
      <c r="C262" s="161"/>
      <c r="D262" s="162" t="s">
        <v>363</v>
      </c>
      <c r="E262" s="163" t="s">
        <v>545</v>
      </c>
      <c r="F262" s="164">
        <v>137.5</v>
      </c>
      <c r="G262" s="163"/>
      <c r="H262" s="163">
        <v>184</v>
      </c>
      <c r="I262" s="165">
        <v>183</v>
      </c>
      <c r="J262" s="166" t="s">
        <v>707</v>
      </c>
      <c r="K262" s="136">
        <f t="shared" si="137"/>
        <v>46.5</v>
      </c>
      <c r="L262" s="167">
        <f t="shared" si="138"/>
        <v>0.33818181818181819</v>
      </c>
      <c r="M262" s="163" t="s">
        <v>547</v>
      </c>
      <c r="N262" s="168">
        <v>43108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103</v>
      </c>
      <c r="B263" s="161">
        <v>43018</v>
      </c>
      <c r="C263" s="161"/>
      <c r="D263" s="162" t="s">
        <v>708</v>
      </c>
      <c r="E263" s="163" t="s">
        <v>545</v>
      </c>
      <c r="F263" s="164">
        <v>125.5</v>
      </c>
      <c r="G263" s="163"/>
      <c r="H263" s="163">
        <v>158</v>
      </c>
      <c r="I263" s="165">
        <v>155</v>
      </c>
      <c r="J263" s="166" t="s">
        <v>709</v>
      </c>
      <c r="K263" s="136">
        <f t="shared" si="137"/>
        <v>32.5</v>
      </c>
      <c r="L263" s="167">
        <f t="shared" si="138"/>
        <v>0.25896414342629481</v>
      </c>
      <c r="M263" s="163" t="s">
        <v>547</v>
      </c>
      <c r="N263" s="168">
        <v>43067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104</v>
      </c>
      <c r="B264" s="161">
        <v>43018</v>
      </c>
      <c r="C264" s="161"/>
      <c r="D264" s="162" t="s">
        <v>710</v>
      </c>
      <c r="E264" s="163" t="s">
        <v>545</v>
      </c>
      <c r="F264" s="164">
        <v>895</v>
      </c>
      <c r="G264" s="163"/>
      <c r="H264" s="163">
        <v>1122.5</v>
      </c>
      <c r="I264" s="165">
        <v>1078</v>
      </c>
      <c r="J264" s="166" t="s">
        <v>711</v>
      </c>
      <c r="K264" s="136">
        <v>227.5</v>
      </c>
      <c r="L264" s="167">
        <v>0.25418994413407803</v>
      </c>
      <c r="M264" s="163" t="s">
        <v>547</v>
      </c>
      <c r="N264" s="168">
        <v>43117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105</v>
      </c>
      <c r="B265" s="161">
        <v>43020</v>
      </c>
      <c r="C265" s="161"/>
      <c r="D265" s="162" t="s">
        <v>358</v>
      </c>
      <c r="E265" s="163" t="s">
        <v>545</v>
      </c>
      <c r="F265" s="164">
        <v>525</v>
      </c>
      <c r="G265" s="163"/>
      <c r="H265" s="163">
        <v>629</v>
      </c>
      <c r="I265" s="165">
        <v>629</v>
      </c>
      <c r="J265" s="166" t="s">
        <v>631</v>
      </c>
      <c r="K265" s="136">
        <v>104</v>
      </c>
      <c r="L265" s="167">
        <v>0.19809523809523799</v>
      </c>
      <c r="M265" s="163" t="s">
        <v>547</v>
      </c>
      <c r="N265" s="168">
        <v>43119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106</v>
      </c>
      <c r="B266" s="161">
        <v>43046</v>
      </c>
      <c r="C266" s="161"/>
      <c r="D266" s="162" t="s">
        <v>391</v>
      </c>
      <c r="E266" s="163" t="s">
        <v>545</v>
      </c>
      <c r="F266" s="164">
        <v>740</v>
      </c>
      <c r="G266" s="163"/>
      <c r="H266" s="163">
        <v>892.5</v>
      </c>
      <c r="I266" s="165">
        <v>900</v>
      </c>
      <c r="J266" s="166" t="s">
        <v>712</v>
      </c>
      <c r="K266" s="136">
        <f>H266-F266</f>
        <v>152.5</v>
      </c>
      <c r="L266" s="167">
        <f>K266/F266</f>
        <v>0.20608108108108109</v>
      </c>
      <c r="M266" s="163" t="s">
        <v>547</v>
      </c>
      <c r="N266" s="168">
        <v>43052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107</v>
      </c>
      <c r="B267" s="130">
        <v>43073</v>
      </c>
      <c r="C267" s="130"/>
      <c r="D267" s="131" t="s">
        <v>713</v>
      </c>
      <c r="E267" s="132" t="s">
        <v>545</v>
      </c>
      <c r="F267" s="133">
        <v>118.5</v>
      </c>
      <c r="G267" s="132"/>
      <c r="H267" s="132">
        <v>143.5</v>
      </c>
      <c r="I267" s="134">
        <v>145</v>
      </c>
      <c r="J267" s="135" t="s">
        <v>714</v>
      </c>
      <c r="K267" s="136">
        <f>H267-F267</f>
        <v>25</v>
      </c>
      <c r="L267" s="137">
        <f>K267/F267</f>
        <v>0.2109704641350211</v>
      </c>
      <c r="M267" s="132" t="s">
        <v>547</v>
      </c>
      <c r="N267" s="138">
        <v>43097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39">
        <v>108</v>
      </c>
      <c r="B268" s="140">
        <v>43090</v>
      </c>
      <c r="C268" s="140"/>
      <c r="D268" s="141" t="s">
        <v>418</v>
      </c>
      <c r="E268" s="142" t="s">
        <v>545</v>
      </c>
      <c r="F268" s="143">
        <v>715</v>
      </c>
      <c r="G268" s="143"/>
      <c r="H268" s="144">
        <v>500</v>
      </c>
      <c r="I268" s="144">
        <v>872</v>
      </c>
      <c r="J268" s="145" t="s">
        <v>715</v>
      </c>
      <c r="K268" s="146">
        <f>H268-F268</f>
        <v>-215</v>
      </c>
      <c r="L268" s="147">
        <f>K268/F268</f>
        <v>-0.30069930069930068</v>
      </c>
      <c r="M268" s="143" t="s">
        <v>557</v>
      </c>
      <c r="N268" s="140">
        <v>43670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29">
        <v>109</v>
      </c>
      <c r="B269" s="130">
        <v>43098</v>
      </c>
      <c r="C269" s="130"/>
      <c r="D269" s="131" t="s">
        <v>704</v>
      </c>
      <c r="E269" s="132" t="s">
        <v>545</v>
      </c>
      <c r="F269" s="133">
        <v>435</v>
      </c>
      <c r="G269" s="132"/>
      <c r="H269" s="132">
        <v>542.5</v>
      </c>
      <c r="I269" s="134">
        <v>539</v>
      </c>
      <c r="J269" s="135" t="s">
        <v>631</v>
      </c>
      <c r="K269" s="136">
        <v>107.5</v>
      </c>
      <c r="L269" s="137">
        <v>0.247126436781609</v>
      </c>
      <c r="M269" s="132" t="s">
        <v>547</v>
      </c>
      <c r="N269" s="138">
        <v>43206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29">
        <v>110</v>
      </c>
      <c r="B270" s="130">
        <v>43098</v>
      </c>
      <c r="C270" s="130"/>
      <c r="D270" s="131" t="s">
        <v>517</v>
      </c>
      <c r="E270" s="132" t="s">
        <v>545</v>
      </c>
      <c r="F270" s="133">
        <v>885</v>
      </c>
      <c r="G270" s="132"/>
      <c r="H270" s="132">
        <v>1090</v>
      </c>
      <c r="I270" s="134">
        <v>1084</v>
      </c>
      <c r="J270" s="135" t="s">
        <v>631</v>
      </c>
      <c r="K270" s="136">
        <v>205</v>
      </c>
      <c r="L270" s="137">
        <v>0.23163841807909599</v>
      </c>
      <c r="M270" s="132" t="s">
        <v>547</v>
      </c>
      <c r="N270" s="138">
        <v>43213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9">
        <v>111</v>
      </c>
      <c r="B271" s="170">
        <v>43192</v>
      </c>
      <c r="C271" s="170"/>
      <c r="D271" s="148" t="s">
        <v>716</v>
      </c>
      <c r="E271" s="143" t="s">
        <v>545</v>
      </c>
      <c r="F271" s="171">
        <v>478.5</v>
      </c>
      <c r="G271" s="143"/>
      <c r="H271" s="143">
        <v>442</v>
      </c>
      <c r="I271" s="144">
        <v>613</v>
      </c>
      <c r="J271" s="145" t="s">
        <v>717</v>
      </c>
      <c r="K271" s="146">
        <f>H271-F271</f>
        <v>-36.5</v>
      </c>
      <c r="L271" s="147">
        <f>K271/F271</f>
        <v>-7.6280041797283177E-2</v>
      </c>
      <c r="M271" s="143" t="s">
        <v>557</v>
      </c>
      <c r="N271" s="140">
        <v>43762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39">
        <v>112</v>
      </c>
      <c r="B272" s="140">
        <v>43194</v>
      </c>
      <c r="C272" s="140"/>
      <c r="D272" s="141" t="s">
        <v>718</v>
      </c>
      <c r="E272" s="142" t="s">
        <v>545</v>
      </c>
      <c r="F272" s="143">
        <f>141.5-7.3</f>
        <v>134.19999999999999</v>
      </c>
      <c r="G272" s="143"/>
      <c r="H272" s="144">
        <v>77</v>
      </c>
      <c r="I272" s="144">
        <v>180</v>
      </c>
      <c r="J272" s="145" t="s">
        <v>719</v>
      </c>
      <c r="K272" s="146">
        <f>H272-F272</f>
        <v>-57.199999999999989</v>
      </c>
      <c r="L272" s="147">
        <f>K272/F272</f>
        <v>-0.42622950819672129</v>
      </c>
      <c r="M272" s="143" t="s">
        <v>557</v>
      </c>
      <c r="N272" s="140">
        <v>43522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39">
        <v>113</v>
      </c>
      <c r="B273" s="140">
        <v>43209</v>
      </c>
      <c r="C273" s="140"/>
      <c r="D273" s="141" t="s">
        <v>720</v>
      </c>
      <c r="E273" s="142" t="s">
        <v>545</v>
      </c>
      <c r="F273" s="143">
        <v>430</v>
      </c>
      <c r="G273" s="143"/>
      <c r="H273" s="144">
        <v>220</v>
      </c>
      <c r="I273" s="144">
        <v>537</v>
      </c>
      <c r="J273" s="145" t="s">
        <v>721</v>
      </c>
      <c r="K273" s="146">
        <f>H273-F273</f>
        <v>-210</v>
      </c>
      <c r="L273" s="147">
        <f>K273/F273</f>
        <v>-0.48837209302325579</v>
      </c>
      <c r="M273" s="143" t="s">
        <v>557</v>
      </c>
      <c r="N273" s="140">
        <v>43252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114</v>
      </c>
      <c r="B274" s="161">
        <v>43220</v>
      </c>
      <c r="C274" s="161"/>
      <c r="D274" s="162" t="s">
        <v>722</v>
      </c>
      <c r="E274" s="163" t="s">
        <v>545</v>
      </c>
      <c r="F274" s="163">
        <v>153.5</v>
      </c>
      <c r="G274" s="163"/>
      <c r="H274" s="163">
        <v>196</v>
      </c>
      <c r="I274" s="165">
        <v>196</v>
      </c>
      <c r="J274" s="135" t="s">
        <v>723</v>
      </c>
      <c r="K274" s="136">
        <f>H274-F274</f>
        <v>42.5</v>
      </c>
      <c r="L274" s="137">
        <f>K274/F274</f>
        <v>0.27687296416938112</v>
      </c>
      <c r="M274" s="132" t="s">
        <v>547</v>
      </c>
      <c r="N274" s="138">
        <v>43605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39">
        <v>115</v>
      </c>
      <c r="B275" s="140">
        <v>43306</v>
      </c>
      <c r="C275" s="140"/>
      <c r="D275" s="141" t="s">
        <v>691</v>
      </c>
      <c r="E275" s="142" t="s">
        <v>545</v>
      </c>
      <c r="F275" s="143">
        <v>27.5</v>
      </c>
      <c r="G275" s="143"/>
      <c r="H275" s="144">
        <v>13.1</v>
      </c>
      <c r="I275" s="144">
        <v>60</v>
      </c>
      <c r="J275" s="145" t="s">
        <v>724</v>
      </c>
      <c r="K275" s="146">
        <v>-14.4</v>
      </c>
      <c r="L275" s="147">
        <v>-0.52363636363636401</v>
      </c>
      <c r="M275" s="143" t="s">
        <v>557</v>
      </c>
      <c r="N275" s="140">
        <v>43138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9">
        <v>116</v>
      </c>
      <c r="B276" s="170">
        <v>43318</v>
      </c>
      <c r="C276" s="170"/>
      <c r="D276" s="148" t="s">
        <v>725</v>
      </c>
      <c r="E276" s="143" t="s">
        <v>545</v>
      </c>
      <c r="F276" s="143">
        <v>148.5</v>
      </c>
      <c r="G276" s="143"/>
      <c r="H276" s="143">
        <v>102</v>
      </c>
      <c r="I276" s="144">
        <v>182</v>
      </c>
      <c r="J276" s="145" t="s">
        <v>726</v>
      </c>
      <c r="K276" s="146">
        <f>H276-F276</f>
        <v>-46.5</v>
      </c>
      <c r="L276" s="147">
        <f>K276/F276</f>
        <v>-0.31313131313131315</v>
      </c>
      <c r="M276" s="143" t="s">
        <v>557</v>
      </c>
      <c r="N276" s="140">
        <v>43661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29">
        <v>117</v>
      </c>
      <c r="B277" s="130">
        <v>43335</v>
      </c>
      <c r="C277" s="130"/>
      <c r="D277" s="131" t="s">
        <v>727</v>
      </c>
      <c r="E277" s="132" t="s">
        <v>545</v>
      </c>
      <c r="F277" s="163">
        <v>285</v>
      </c>
      <c r="G277" s="132"/>
      <c r="H277" s="132">
        <v>355</v>
      </c>
      <c r="I277" s="134">
        <v>364</v>
      </c>
      <c r="J277" s="135" t="s">
        <v>728</v>
      </c>
      <c r="K277" s="136">
        <v>70</v>
      </c>
      <c r="L277" s="137">
        <v>0.24561403508771901</v>
      </c>
      <c r="M277" s="132" t="s">
        <v>547</v>
      </c>
      <c r="N277" s="138">
        <v>43455</v>
      </c>
      <c r="O277" s="54"/>
      <c r="P277" s="54"/>
      <c r="Q277" s="198"/>
      <c r="R277" s="54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29">
        <v>118</v>
      </c>
      <c r="B278" s="130">
        <v>43341</v>
      </c>
      <c r="C278" s="130"/>
      <c r="D278" s="131" t="s">
        <v>383</v>
      </c>
      <c r="E278" s="132" t="s">
        <v>545</v>
      </c>
      <c r="F278" s="163">
        <v>525</v>
      </c>
      <c r="G278" s="132"/>
      <c r="H278" s="132">
        <v>585</v>
      </c>
      <c r="I278" s="134">
        <v>635</v>
      </c>
      <c r="J278" s="135" t="s">
        <v>729</v>
      </c>
      <c r="K278" s="136">
        <f t="shared" ref="K278:K309" si="139">H278-F278</f>
        <v>60</v>
      </c>
      <c r="L278" s="137">
        <f t="shared" ref="L278:L309" si="140">K278/F278</f>
        <v>0.11428571428571428</v>
      </c>
      <c r="M278" s="132" t="s">
        <v>547</v>
      </c>
      <c r="N278" s="138">
        <v>43662</v>
      </c>
      <c r="O278" s="54"/>
      <c r="P278" s="54"/>
      <c r="Q278" s="198"/>
      <c r="R278" s="54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29">
        <v>119</v>
      </c>
      <c r="B279" s="130">
        <v>43395</v>
      </c>
      <c r="C279" s="130"/>
      <c r="D279" s="131" t="s">
        <v>374</v>
      </c>
      <c r="E279" s="132" t="s">
        <v>545</v>
      </c>
      <c r="F279" s="163">
        <v>475</v>
      </c>
      <c r="G279" s="132"/>
      <c r="H279" s="132">
        <v>574</v>
      </c>
      <c r="I279" s="134">
        <v>570</v>
      </c>
      <c r="J279" s="135" t="s">
        <v>631</v>
      </c>
      <c r="K279" s="136">
        <f t="shared" si="139"/>
        <v>99</v>
      </c>
      <c r="L279" s="137">
        <f t="shared" si="140"/>
        <v>0.20842105263157895</v>
      </c>
      <c r="M279" s="132" t="s">
        <v>547</v>
      </c>
      <c r="N279" s="138">
        <v>43403</v>
      </c>
      <c r="O279" s="54"/>
      <c r="P279" s="54"/>
      <c r="Q279" s="198"/>
      <c r="R279" s="54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120</v>
      </c>
      <c r="B280" s="161">
        <v>43397</v>
      </c>
      <c r="C280" s="161"/>
      <c r="D280" s="162" t="s">
        <v>730</v>
      </c>
      <c r="E280" s="163" t="s">
        <v>545</v>
      </c>
      <c r="F280" s="163">
        <v>707.5</v>
      </c>
      <c r="G280" s="163"/>
      <c r="H280" s="163">
        <v>872</v>
      </c>
      <c r="I280" s="165">
        <v>872</v>
      </c>
      <c r="J280" s="166" t="s">
        <v>631</v>
      </c>
      <c r="K280" s="136">
        <f t="shared" si="139"/>
        <v>164.5</v>
      </c>
      <c r="L280" s="167">
        <f t="shared" si="140"/>
        <v>0.23250883392226149</v>
      </c>
      <c r="M280" s="163" t="s">
        <v>547</v>
      </c>
      <c r="N280" s="168">
        <v>43482</v>
      </c>
      <c r="O280" s="54"/>
      <c r="P280" s="54"/>
      <c r="Q280" s="198"/>
      <c r="R280" s="54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121</v>
      </c>
      <c r="B281" s="161">
        <v>43398</v>
      </c>
      <c r="C281" s="161"/>
      <c r="D281" s="162" t="s">
        <v>731</v>
      </c>
      <c r="E281" s="163" t="s">
        <v>545</v>
      </c>
      <c r="F281" s="163">
        <v>162</v>
      </c>
      <c r="G281" s="163"/>
      <c r="H281" s="163">
        <v>204</v>
      </c>
      <c r="I281" s="165">
        <v>209</v>
      </c>
      <c r="J281" s="166" t="s">
        <v>732</v>
      </c>
      <c r="K281" s="136">
        <f t="shared" si="139"/>
        <v>42</v>
      </c>
      <c r="L281" s="167">
        <f t="shared" si="140"/>
        <v>0.25925925925925924</v>
      </c>
      <c r="M281" s="163" t="s">
        <v>547</v>
      </c>
      <c r="N281" s="168">
        <v>43539</v>
      </c>
      <c r="O281" s="54"/>
      <c r="P281" s="54"/>
      <c r="Q281" s="198"/>
      <c r="R281" s="54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122</v>
      </c>
      <c r="B282" s="161">
        <v>43399</v>
      </c>
      <c r="C282" s="161"/>
      <c r="D282" s="162" t="s">
        <v>459</v>
      </c>
      <c r="E282" s="163" t="s">
        <v>545</v>
      </c>
      <c r="F282" s="163">
        <v>240</v>
      </c>
      <c r="G282" s="163"/>
      <c r="H282" s="163">
        <v>297</v>
      </c>
      <c r="I282" s="165">
        <v>297</v>
      </c>
      <c r="J282" s="166" t="s">
        <v>631</v>
      </c>
      <c r="K282" s="172">
        <f t="shared" si="139"/>
        <v>57</v>
      </c>
      <c r="L282" s="167">
        <f t="shared" si="140"/>
        <v>0.23749999999999999</v>
      </c>
      <c r="M282" s="163" t="s">
        <v>547</v>
      </c>
      <c r="N282" s="168">
        <v>43417</v>
      </c>
      <c r="O282" s="54"/>
      <c r="P282" s="54"/>
      <c r="Q282" s="198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123</v>
      </c>
      <c r="B283" s="130">
        <v>43439</v>
      </c>
      <c r="C283" s="130"/>
      <c r="D283" s="131" t="s">
        <v>733</v>
      </c>
      <c r="E283" s="132" t="s">
        <v>545</v>
      </c>
      <c r="F283" s="132">
        <v>202.5</v>
      </c>
      <c r="G283" s="132"/>
      <c r="H283" s="132">
        <v>255</v>
      </c>
      <c r="I283" s="134">
        <v>252</v>
      </c>
      <c r="J283" s="135" t="s">
        <v>631</v>
      </c>
      <c r="K283" s="136">
        <f t="shared" si="139"/>
        <v>52.5</v>
      </c>
      <c r="L283" s="137">
        <f t="shared" si="140"/>
        <v>0.25925925925925924</v>
      </c>
      <c r="M283" s="132" t="s">
        <v>547</v>
      </c>
      <c r="N283" s="138">
        <v>43542</v>
      </c>
      <c r="O283" s="54"/>
      <c r="P283" s="54"/>
      <c r="Q283" s="198"/>
      <c r="R283" s="37" t="s">
        <v>856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124</v>
      </c>
      <c r="B284" s="161">
        <v>43465</v>
      </c>
      <c r="C284" s="130"/>
      <c r="D284" s="162" t="s">
        <v>156</v>
      </c>
      <c r="E284" s="163" t="s">
        <v>545</v>
      </c>
      <c r="F284" s="163">
        <v>710</v>
      </c>
      <c r="G284" s="163"/>
      <c r="H284" s="163">
        <v>866</v>
      </c>
      <c r="I284" s="165">
        <v>866</v>
      </c>
      <c r="J284" s="166" t="s">
        <v>631</v>
      </c>
      <c r="K284" s="136">
        <f t="shared" si="139"/>
        <v>156</v>
      </c>
      <c r="L284" s="137">
        <f t="shared" si="140"/>
        <v>0.21971830985915494</v>
      </c>
      <c r="M284" s="132" t="s">
        <v>547</v>
      </c>
      <c r="N284" s="138">
        <v>43553</v>
      </c>
      <c r="O284" s="54"/>
      <c r="P284" s="54"/>
      <c r="Q284" s="198"/>
      <c r="R284" s="37" t="s">
        <v>856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125</v>
      </c>
      <c r="B285" s="161">
        <v>43522</v>
      </c>
      <c r="C285" s="161"/>
      <c r="D285" s="162" t="s">
        <v>170</v>
      </c>
      <c r="E285" s="163" t="s">
        <v>545</v>
      </c>
      <c r="F285" s="163">
        <v>337.25</v>
      </c>
      <c r="G285" s="163"/>
      <c r="H285" s="163">
        <v>398.5</v>
      </c>
      <c r="I285" s="165">
        <v>411</v>
      </c>
      <c r="J285" s="135" t="s">
        <v>734</v>
      </c>
      <c r="K285" s="136">
        <f t="shared" si="139"/>
        <v>61.25</v>
      </c>
      <c r="L285" s="137">
        <f t="shared" si="140"/>
        <v>0.1816160118606375</v>
      </c>
      <c r="M285" s="132" t="s">
        <v>547</v>
      </c>
      <c r="N285" s="138">
        <v>43760</v>
      </c>
      <c r="O285" s="54"/>
      <c r="P285" s="54"/>
      <c r="Q285" s="198"/>
      <c r="R285" s="37" t="s">
        <v>856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73">
        <v>126</v>
      </c>
      <c r="B286" s="174">
        <v>43559</v>
      </c>
      <c r="C286" s="174"/>
      <c r="D286" s="175" t="s">
        <v>735</v>
      </c>
      <c r="E286" s="176" t="s">
        <v>545</v>
      </c>
      <c r="F286" s="176">
        <v>130</v>
      </c>
      <c r="G286" s="176"/>
      <c r="H286" s="176">
        <v>65</v>
      </c>
      <c r="I286" s="177">
        <v>158</v>
      </c>
      <c r="J286" s="145" t="s">
        <v>736</v>
      </c>
      <c r="K286" s="146">
        <f t="shared" si="139"/>
        <v>-65</v>
      </c>
      <c r="L286" s="147">
        <f t="shared" si="140"/>
        <v>-0.5</v>
      </c>
      <c r="M286" s="143" t="s">
        <v>557</v>
      </c>
      <c r="N286" s="140">
        <v>43726</v>
      </c>
      <c r="O286" s="54"/>
      <c r="P286" s="54"/>
      <c r="Q286" s="198"/>
      <c r="R286" s="37" t="s">
        <v>854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127</v>
      </c>
      <c r="B287" s="161">
        <v>43017</v>
      </c>
      <c r="C287" s="161"/>
      <c r="D287" s="162" t="s">
        <v>205</v>
      </c>
      <c r="E287" s="163" t="s">
        <v>545</v>
      </c>
      <c r="F287" s="163">
        <v>141.5</v>
      </c>
      <c r="G287" s="163"/>
      <c r="H287" s="163">
        <v>183.5</v>
      </c>
      <c r="I287" s="165">
        <v>210</v>
      </c>
      <c r="J287" s="135" t="s">
        <v>732</v>
      </c>
      <c r="K287" s="136">
        <f t="shared" si="139"/>
        <v>42</v>
      </c>
      <c r="L287" s="137">
        <f t="shared" si="140"/>
        <v>0.29681978798586572</v>
      </c>
      <c r="M287" s="132" t="s">
        <v>547</v>
      </c>
      <c r="N287" s="138">
        <v>43042</v>
      </c>
      <c r="O287" s="54"/>
      <c r="P287" s="54"/>
      <c r="Q287" s="198"/>
      <c r="R287" s="37" t="s">
        <v>854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73">
        <v>128</v>
      </c>
      <c r="B288" s="174">
        <v>43074</v>
      </c>
      <c r="C288" s="174"/>
      <c r="D288" s="175" t="s">
        <v>737</v>
      </c>
      <c r="E288" s="176" t="s">
        <v>545</v>
      </c>
      <c r="F288" s="171">
        <v>172</v>
      </c>
      <c r="G288" s="176"/>
      <c r="H288" s="176">
        <v>155.25</v>
      </c>
      <c r="I288" s="177">
        <v>230</v>
      </c>
      <c r="J288" s="145" t="s">
        <v>738</v>
      </c>
      <c r="K288" s="146">
        <f t="shared" si="139"/>
        <v>-16.75</v>
      </c>
      <c r="L288" s="147">
        <f t="shared" si="140"/>
        <v>-9.7383720930232565E-2</v>
      </c>
      <c r="M288" s="143" t="s">
        <v>557</v>
      </c>
      <c r="N288" s="140">
        <v>43787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129</v>
      </c>
      <c r="B289" s="161">
        <v>43398</v>
      </c>
      <c r="C289" s="161"/>
      <c r="D289" s="162" t="s">
        <v>117</v>
      </c>
      <c r="E289" s="163" t="s">
        <v>545</v>
      </c>
      <c r="F289" s="163">
        <v>698.5</v>
      </c>
      <c r="G289" s="163"/>
      <c r="H289" s="163">
        <v>890</v>
      </c>
      <c r="I289" s="165">
        <v>890</v>
      </c>
      <c r="J289" s="135" t="s">
        <v>739</v>
      </c>
      <c r="K289" s="136">
        <f t="shared" si="139"/>
        <v>191.5</v>
      </c>
      <c r="L289" s="137">
        <f t="shared" si="140"/>
        <v>0.27415891195418757</v>
      </c>
      <c r="M289" s="132" t="s">
        <v>547</v>
      </c>
      <c r="N289" s="138">
        <v>44328</v>
      </c>
      <c r="O289" s="54"/>
      <c r="P289" s="54"/>
      <c r="Q289" s="198"/>
      <c r="R289" s="37" t="s">
        <v>856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130</v>
      </c>
      <c r="B290" s="161">
        <v>42877</v>
      </c>
      <c r="C290" s="161"/>
      <c r="D290" s="162" t="s">
        <v>740</v>
      </c>
      <c r="E290" s="163" t="s">
        <v>545</v>
      </c>
      <c r="F290" s="163">
        <v>127.6</v>
      </c>
      <c r="G290" s="163"/>
      <c r="H290" s="163">
        <v>138</v>
      </c>
      <c r="I290" s="165">
        <v>190</v>
      </c>
      <c r="J290" s="135" t="s">
        <v>741</v>
      </c>
      <c r="K290" s="136">
        <f t="shared" si="139"/>
        <v>10.400000000000006</v>
      </c>
      <c r="L290" s="137">
        <f t="shared" si="140"/>
        <v>8.1504702194357417E-2</v>
      </c>
      <c r="M290" s="132" t="s">
        <v>547</v>
      </c>
      <c r="N290" s="138">
        <v>43774</v>
      </c>
      <c r="O290" s="54"/>
      <c r="P290" s="54"/>
      <c r="Q290" s="198"/>
      <c r="R290" s="37" t="s">
        <v>854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131</v>
      </c>
      <c r="B291" s="161">
        <v>43158</v>
      </c>
      <c r="C291" s="161"/>
      <c r="D291" s="162" t="s">
        <v>742</v>
      </c>
      <c r="E291" s="163" t="s">
        <v>545</v>
      </c>
      <c r="F291" s="163">
        <v>317</v>
      </c>
      <c r="G291" s="163"/>
      <c r="H291" s="163">
        <v>382.5</v>
      </c>
      <c r="I291" s="165">
        <v>398</v>
      </c>
      <c r="J291" s="135" t="s">
        <v>743</v>
      </c>
      <c r="K291" s="136">
        <f t="shared" si="139"/>
        <v>65.5</v>
      </c>
      <c r="L291" s="137">
        <f t="shared" si="140"/>
        <v>0.20662460567823343</v>
      </c>
      <c r="M291" s="132" t="s">
        <v>547</v>
      </c>
      <c r="N291" s="138">
        <v>44238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73">
        <v>132</v>
      </c>
      <c r="B292" s="174">
        <v>43164</v>
      </c>
      <c r="C292" s="174"/>
      <c r="D292" s="175" t="s">
        <v>162</v>
      </c>
      <c r="E292" s="176" t="s">
        <v>545</v>
      </c>
      <c r="F292" s="171">
        <f>510-14.4</f>
        <v>495.6</v>
      </c>
      <c r="G292" s="176"/>
      <c r="H292" s="176">
        <v>350</v>
      </c>
      <c r="I292" s="177">
        <v>672</v>
      </c>
      <c r="J292" s="145" t="s">
        <v>744</v>
      </c>
      <c r="K292" s="146">
        <f t="shared" si="139"/>
        <v>-145.60000000000002</v>
      </c>
      <c r="L292" s="147">
        <f t="shared" si="140"/>
        <v>-0.29378531073446329</v>
      </c>
      <c r="M292" s="143" t="s">
        <v>557</v>
      </c>
      <c r="N292" s="140">
        <v>43887</v>
      </c>
      <c r="O292" s="54"/>
      <c r="P292" s="54"/>
      <c r="Q292" s="198"/>
      <c r="R292" s="37" t="s">
        <v>856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73">
        <v>133</v>
      </c>
      <c r="B293" s="174">
        <v>43237</v>
      </c>
      <c r="C293" s="174"/>
      <c r="D293" s="175" t="s">
        <v>745</v>
      </c>
      <c r="E293" s="176" t="s">
        <v>545</v>
      </c>
      <c r="F293" s="171">
        <v>230.3</v>
      </c>
      <c r="G293" s="176"/>
      <c r="H293" s="176">
        <v>102.5</v>
      </c>
      <c r="I293" s="177">
        <v>348</v>
      </c>
      <c r="J293" s="145" t="s">
        <v>746</v>
      </c>
      <c r="K293" s="146">
        <f t="shared" si="139"/>
        <v>-127.80000000000001</v>
      </c>
      <c r="L293" s="147">
        <f t="shared" si="140"/>
        <v>-0.55492835432045162</v>
      </c>
      <c r="M293" s="143" t="s">
        <v>557</v>
      </c>
      <c r="N293" s="140">
        <v>43896</v>
      </c>
      <c r="O293" s="54"/>
      <c r="P293" s="54"/>
      <c r="Q293" s="198"/>
      <c r="R293" s="37" t="s">
        <v>856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134</v>
      </c>
      <c r="B294" s="161">
        <v>43258</v>
      </c>
      <c r="C294" s="161"/>
      <c r="D294" s="162" t="s">
        <v>422</v>
      </c>
      <c r="E294" s="163" t="s">
        <v>545</v>
      </c>
      <c r="F294" s="163">
        <f>342.5-5.1</f>
        <v>337.4</v>
      </c>
      <c r="G294" s="163"/>
      <c r="H294" s="163">
        <v>412.5</v>
      </c>
      <c r="I294" s="165">
        <v>439</v>
      </c>
      <c r="J294" s="135" t="s">
        <v>747</v>
      </c>
      <c r="K294" s="136">
        <f t="shared" si="139"/>
        <v>75.100000000000023</v>
      </c>
      <c r="L294" s="137">
        <f t="shared" si="140"/>
        <v>0.22258446947243635</v>
      </c>
      <c r="M294" s="132" t="s">
        <v>547</v>
      </c>
      <c r="N294" s="138">
        <v>44230</v>
      </c>
      <c r="O294" s="54"/>
      <c r="P294" s="54"/>
      <c r="Q294" s="198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54">
        <v>135</v>
      </c>
      <c r="B295" s="153">
        <v>43285</v>
      </c>
      <c r="C295" s="153"/>
      <c r="D295" s="154" t="s">
        <v>56</v>
      </c>
      <c r="E295" s="155" t="s">
        <v>545</v>
      </c>
      <c r="F295" s="155">
        <f>127.5-5.53</f>
        <v>121.97</v>
      </c>
      <c r="G295" s="156"/>
      <c r="H295" s="156">
        <v>122.5</v>
      </c>
      <c r="I295" s="156">
        <v>170</v>
      </c>
      <c r="J295" s="157" t="s">
        <v>748</v>
      </c>
      <c r="K295" s="158">
        <f t="shared" si="139"/>
        <v>0.53000000000000114</v>
      </c>
      <c r="L295" s="159">
        <f t="shared" si="140"/>
        <v>4.3453308190538747E-3</v>
      </c>
      <c r="M295" s="155" t="s">
        <v>564</v>
      </c>
      <c r="N295" s="153">
        <v>44431</v>
      </c>
      <c r="O295" s="54"/>
      <c r="P295" s="54"/>
      <c r="Q295" s="198"/>
      <c r="R295" s="37" t="s">
        <v>856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73">
        <v>136</v>
      </c>
      <c r="B296" s="174">
        <v>43294</v>
      </c>
      <c r="C296" s="174"/>
      <c r="D296" s="175" t="s">
        <v>749</v>
      </c>
      <c r="E296" s="176" t="s">
        <v>545</v>
      </c>
      <c r="F296" s="171">
        <v>46.5</v>
      </c>
      <c r="G296" s="176"/>
      <c r="H296" s="176">
        <v>17</v>
      </c>
      <c r="I296" s="177">
        <v>59</v>
      </c>
      <c r="J296" s="145" t="s">
        <v>750</v>
      </c>
      <c r="K296" s="146">
        <f t="shared" si="139"/>
        <v>-29.5</v>
      </c>
      <c r="L296" s="147">
        <f t="shared" si="140"/>
        <v>-0.63440860215053763</v>
      </c>
      <c r="M296" s="143" t="s">
        <v>557</v>
      </c>
      <c r="N296" s="140">
        <v>43887</v>
      </c>
      <c r="O296" s="54"/>
      <c r="P296" s="54"/>
      <c r="Q296" s="198"/>
      <c r="R296" s="37" t="s">
        <v>856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137</v>
      </c>
      <c r="B297" s="161">
        <v>43396</v>
      </c>
      <c r="C297" s="161"/>
      <c r="D297" s="162" t="s">
        <v>406</v>
      </c>
      <c r="E297" s="163" t="s">
        <v>545</v>
      </c>
      <c r="F297" s="163">
        <v>156.5</v>
      </c>
      <c r="G297" s="163"/>
      <c r="H297" s="163">
        <v>207.5</v>
      </c>
      <c r="I297" s="165">
        <v>191</v>
      </c>
      <c r="J297" s="135" t="s">
        <v>631</v>
      </c>
      <c r="K297" s="136">
        <f t="shared" si="139"/>
        <v>51</v>
      </c>
      <c r="L297" s="137">
        <f t="shared" si="140"/>
        <v>0.32587859424920129</v>
      </c>
      <c r="M297" s="132" t="s">
        <v>547</v>
      </c>
      <c r="N297" s="138">
        <v>44369</v>
      </c>
      <c r="O297" s="54"/>
      <c r="P297" s="54"/>
      <c r="Q297" s="198"/>
      <c r="R297" s="37" t="s">
        <v>856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138</v>
      </c>
      <c r="B298" s="161">
        <v>43439</v>
      </c>
      <c r="C298" s="161"/>
      <c r="D298" s="162" t="s">
        <v>337</v>
      </c>
      <c r="E298" s="163" t="s">
        <v>545</v>
      </c>
      <c r="F298" s="163">
        <v>259.5</v>
      </c>
      <c r="G298" s="163"/>
      <c r="H298" s="163">
        <v>320</v>
      </c>
      <c r="I298" s="165">
        <v>320</v>
      </c>
      <c r="J298" s="135" t="s">
        <v>631</v>
      </c>
      <c r="K298" s="136">
        <f t="shared" si="139"/>
        <v>60.5</v>
      </c>
      <c r="L298" s="137">
        <f t="shared" si="140"/>
        <v>0.23314065510597304</v>
      </c>
      <c r="M298" s="132" t="s">
        <v>547</v>
      </c>
      <c r="N298" s="138">
        <v>44323</v>
      </c>
      <c r="O298" s="54"/>
      <c r="P298" s="54"/>
      <c r="Q298" s="198"/>
      <c r="R298" s="37" t="s">
        <v>856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73">
        <v>139</v>
      </c>
      <c r="B299" s="174">
        <v>43439</v>
      </c>
      <c r="C299" s="174"/>
      <c r="D299" s="175" t="s">
        <v>751</v>
      </c>
      <c r="E299" s="176" t="s">
        <v>545</v>
      </c>
      <c r="F299" s="176">
        <v>715</v>
      </c>
      <c r="G299" s="176"/>
      <c r="H299" s="176">
        <v>445</v>
      </c>
      <c r="I299" s="177">
        <v>840</v>
      </c>
      <c r="J299" s="145" t="s">
        <v>752</v>
      </c>
      <c r="K299" s="146">
        <f t="shared" si="139"/>
        <v>-270</v>
      </c>
      <c r="L299" s="147">
        <f t="shared" si="140"/>
        <v>-0.3776223776223776</v>
      </c>
      <c r="M299" s="143" t="s">
        <v>557</v>
      </c>
      <c r="N299" s="140">
        <v>43800</v>
      </c>
      <c r="O299" s="54"/>
      <c r="P299" s="54"/>
      <c r="Q299" s="198"/>
      <c r="R299" s="37" t="s">
        <v>856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140</v>
      </c>
      <c r="B300" s="161">
        <v>43469</v>
      </c>
      <c r="C300" s="161"/>
      <c r="D300" s="162" t="s">
        <v>176</v>
      </c>
      <c r="E300" s="163" t="s">
        <v>545</v>
      </c>
      <c r="F300" s="163">
        <v>875</v>
      </c>
      <c r="G300" s="163"/>
      <c r="H300" s="163">
        <v>1165</v>
      </c>
      <c r="I300" s="165">
        <v>1185</v>
      </c>
      <c r="J300" s="135" t="s">
        <v>753</v>
      </c>
      <c r="K300" s="136">
        <f t="shared" si="139"/>
        <v>290</v>
      </c>
      <c r="L300" s="137">
        <f t="shared" si="140"/>
        <v>0.33142857142857141</v>
      </c>
      <c r="M300" s="132" t="s">
        <v>547</v>
      </c>
      <c r="N300" s="138">
        <v>43847</v>
      </c>
      <c r="O300" s="54"/>
      <c r="P300" s="54"/>
      <c r="Q300" s="198"/>
      <c r="R300" s="37" t="s">
        <v>856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141</v>
      </c>
      <c r="B301" s="161">
        <v>43559</v>
      </c>
      <c r="C301" s="161"/>
      <c r="D301" s="162" t="s">
        <v>355</v>
      </c>
      <c r="E301" s="163" t="s">
        <v>545</v>
      </c>
      <c r="F301" s="163">
        <f>387-14.63</f>
        <v>372.37</v>
      </c>
      <c r="G301" s="163"/>
      <c r="H301" s="163">
        <v>490</v>
      </c>
      <c r="I301" s="165">
        <v>490</v>
      </c>
      <c r="J301" s="135" t="s">
        <v>631</v>
      </c>
      <c r="K301" s="136">
        <f t="shared" si="139"/>
        <v>117.63</v>
      </c>
      <c r="L301" s="137">
        <f t="shared" si="140"/>
        <v>0.31589548030185027</v>
      </c>
      <c r="M301" s="132" t="s">
        <v>547</v>
      </c>
      <c r="N301" s="138">
        <v>43850</v>
      </c>
      <c r="O301" s="54"/>
      <c r="P301" s="54"/>
      <c r="Q301" s="198"/>
      <c r="R301" s="37" t="s">
        <v>856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73">
        <v>142</v>
      </c>
      <c r="B302" s="174">
        <v>43578</v>
      </c>
      <c r="C302" s="174"/>
      <c r="D302" s="175" t="s">
        <v>754</v>
      </c>
      <c r="E302" s="176" t="s">
        <v>556</v>
      </c>
      <c r="F302" s="176">
        <v>220</v>
      </c>
      <c r="G302" s="176"/>
      <c r="H302" s="176">
        <v>127.5</v>
      </c>
      <c r="I302" s="177">
        <v>284</v>
      </c>
      <c r="J302" s="145" t="s">
        <v>755</v>
      </c>
      <c r="K302" s="146">
        <f t="shared" si="139"/>
        <v>-92.5</v>
      </c>
      <c r="L302" s="147">
        <f t="shared" si="140"/>
        <v>-0.42045454545454547</v>
      </c>
      <c r="M302" s="143" t="s">
        <v>557</v>
      </c>
      <c r="N302" s="140">
        <v>43896</v>
      </c>
      <c r="O302" s="54"/>
      <c r="P302" s="54"/>
      <c r="Q302" s="198"/>
      <c r="R302" s="37" t="s">
        <v>856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143</v>
      </c>
      <c r="B303" s="161">
        <v>43622</v>
      </c>
      <c r="C303" s="161"/>
      <c r="D303" s="162" t="s">
        <v>460</v>
      </c>
      <c r="E303" s="163" t="s">
        <v>556</v>
      </c>
      <c r="F303" s="163">
        <v>332.8</v>
      </c>
      <c r="G303" s="163"/>
      <c r="H303" s="163">
        <v>405</v>
      </c>
      <c r="I303" s="165">
        <v>419</v>
      </c>
      <c r="J303" s="135" t="s">
        <v>756</v>
      </c>
      <c r="K303" s="136">
        <f t="shared" si="139"/>
        <v>72.199999999999989</v>
      </c>
      <c r="L303" s="137">
        <f t="shared" si="140"/>
        <v>0.21694711538461534</v>
      </c>
      <c r="M303" s="132" t="s">
        <v>547</v>
      </c>
      <c r="N303" s="138">
        <v>43860</v>
      </c>
      <c r="O303" s="54"/>
      <c r="P303" s="54"/>
      <c r="Q303" s="198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54">
        <v>144</v>
      </c>
      <c r="B304" s="153">
        <v>43641</v>
      </c>
      <c r="C304" s="153"/>
      <c r="D304" s="154" t="s">
        <v>168</v>
      </c>
      <c r="E304" s="155" t="s">
        <v>545</v>
      </c>
      <c r="F304" s="155">
        <v>386</v>
      </c>
      <c r="G304" s="156"/>
      <c r="H304" s="156">
        <v>395</v>
      </c>
      <c r="I304" s="156">
        <v>452</v>
      </c>
      <c r="J304" s="157" t="s">
        <v>757</v>
      </c>
      <c r="K304" s="158">
        <f t="shared" si="139"/>
        <v>9</v>
      </c>
      <c r="L304" s="159">
        <f t="shared" si="140"/>
        <v>2.3316062176165803E-2</v>
      </c>
      <c r="M304" s="155" t="s">
        <v>564</v>
      </c>
      <c r="N304" s="153">
        <v>43868</v>
      </c>
      <c r="O304" s="54"/>
      <c r="P304" s="54"/>
      <c r="Q304" s="198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54">
        <v>145</v>
      </c>
      <c r="B305" s="153">
        <v>43707</v>
      </c>
      <c r="C305" s="153"/>
      <c r="D305" s="154" t="s">
        <v>143</v>
      </c>
      <c r="E305" s="155" t="s">
        <v>545</v>
      </c>
      <c r="F305" s="155">
        <v>137.5</v>
      </c>
      <c r="G305" s="156"/>
      <c r="H305" s="156">
        <v>138.5</v>
      </c>
      <c r="I305" s="156">
        <v>190</v>
      </c>
      <c r="J305" s="157" t="s">
        <v>758</v>
      </c>
      <c r="K305" s="158">
        <f t="shared" si="139"/>
        <v>1</v>
      </c>
      <c r="L305" s="159">
        <f t="shared" si="140"/>
        <v>7.2727272727272727E-3</v>
      </c>
      <c r="M305" s="155" t="s">
        <v>564</v>
      </c>
      <c r="N305" s="153">
        <v>44432</v>
      </c>
      <c r="O305" s="54"/>
      <c r="P305" s="54"/>
      <c r="Q305" s="198"/>
      <c r="R305" s="37" t="s">
        <v>856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146</v>
      </c>
      <c r="B306" s="161">
        <v>43731</v>
      </c>
      <c r="C306" s="161"/>
      <c r="D306" s="162" t="s">
        <v>415</v>
      </c>
      <c r="E306" s="163" t="s">
        <v>545</v>
      </c>
      <c r="F306" s="163">
        <v>235</v>
      </c>
      <c r="G306" s="163"/>
      <c r="H306" s="163">
        <v>295</v>
      </c>
      <c r="I306" s="165">
        <v>296</v>
      </c>
      <c r="J306" s="135" t="s">
        <v>759</v>
      </c>
      <c r="K306" s="136">
        <f t="shared" si="139"/>
        <v>60</v>
      </c>
      <c r="L306" s="137">
        <f t="shared" si="140"/>
        <v>0.25531914893617019</v>
      </c>
      <c r="M306" s="132" t="s">
        <v>547</v>
      </c>
      <c r="N306" s="138">
        <v>43844</v>
      </c>
      <c r="O306" s="54"/>
      <c r="P306" s="54"/>
      <c r="Q306" s="198"/>
      <c r="R306" s="37" t="s">
        <v>854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147</v>
      </c>
      <c r="B307" s="161">
        <v>43752</v>
      </c>
      <c r="C307" s="161"/>
      <c r="D307" s="162" t="s">
        <v>760</v>
      </c>
      <c r="E307" s="163" t="s">
        <v>545</v>
      </c>
      <c r="F307" s="163">
        <v>277.5</v>
      </c>
      <c r="G307" s="163"/>
      <c r="H307" s="163">
        <v>333</v>
      </c>
      <c r="I307" s="165">
        <v>333</v>
      </c>
      <c r="J307" s="135" t="s">
        <v>761</v>
      </c>
      <c r="K307" s="136">
        <f t="shared" si="139"/>
        <v>55.5</v>
      </c>
      <c r="L307" s="137">
        <f t="shared" si="140"/>
        <v>0.2</v>
      </c>
      <c r="M307" s="132" t="s">
        <v>547</v>
      </c>
      <c r="N307" s="138">
        <v>43846</v>
      </c>
      <c r="O307" s="54"/>
      <c r="P307" s="54"/>
      <c r="Q307" s="198"/>
      <c r="R307" s="37" t="s">
        <v>856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148</v>
      </c>
      <c r="B308" s="161">
        <v>43752</v>
      </c>
      <c r="C308" s="161"/>
      <c r="D308" s="162" t="s">
        <v>762</v>
      </c>
      <c r="E308" s="163" t="s">
        <v>545</v>
      </c>
      <c r="F308" s="163">
        <v>930</v>
      </c>
      <c r="G308" s="163"/>
      <c r="H308" s="163">
        <v>1165</v>
      </c>
      <c r="I308" s="165">
        <v>1200</v>
      </c>
      <c r="J308" s="135" t="s">
        <v>763</v>
      </c>
      <c r="K308" s="136">
        <f t="shared" si="139"/>
        <v>235</v>
      </c>
      <c r="L308" s="137">
        <f t="shared" si="140"/>
        <v>0.25268817204301075</v>
      </c>
      <c r="M308" s="132" t="s">
        <v>547</v>
      </c>
      <c r="N308" s="138">
        <v>43847</v>
      </c>
      <c r="O308" s="54"/>
      <c r="P308" s="54"/>
      <c r="Q308" s="198"/>
      <c r="R308" s="37" t="s">
        <v>854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149</v>
      </c>
      <c r="B309" s="161">
        <v>43753</v>
      </c>
      <c r="C309" s="161"/>
      <c r="D309" s="162" t="s">
        <v>764</v>
      </c>
      <c r="E309" s="163" t="s">
        <v>545</v>
      </c>
      <c r="F309" s="133">
        <v>111</v>
      </c>
      <c r="G309" s="163"/>
      <c r="H309" s="163">
        <v>141</v>
      </c>
      <c r="I309" s="165">
        <v>141</v>
      </c>
      <c r="J309" s="135" t="s">
        <v>765</v>
      </c>
      <c r="K309" s="136">
        <f t="shared" si="139"/>
        <v>30</v>
      </c>
      <c r="L309" s="137">
        <f t="shared" si="140"/>
        <v>0.27027027027027029</v>
      </c>
      <c r="M309" s="132" t="s">
        <v>547</v>
      </c>
      <c r="N309" s="138">
        <v>44328</v>
      </c>
      <c r="O309" s="54"/>
      <c r="P309" s="54"/>
      <c r="Q309" s="198"/>
      <c r="R309" s="37" t="s">
        <v>854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150</v>
      </c>
      <c r="B310" s="161">
        <v>43753</v>
      </c>
      <c r="C310" s="161"/>
      <c r="D310" s="162" t="s">
        <v>766</v>
      </c>
      <c r="E310" s="163" t="s">
        <v>545</v>
      </c>
      <c r="F310" s="133">
        <v>296</v>
      </c>
      <c r="G310" s="163"/>
      <c r="H310" s="163">
        <v>370</v>
      </c>
      <c r="I310" s="165">
        <v>370</v>
      </c>
      <c r="J310" s="135" t="s">
        <v>631</v>
      </c>
      <c r="K310" s="136">
        <f t="shared" ref="K310:K335" si="141">H310-F310</f>
        <v>74</v>
      </c>
      <c r="L310" s="137">
        <f t="shared" ref="L310:L335" si="142">K310/F310</f>
        <v>0.25</v>
      </c>
      <c r="M310" s="132" t="s">
        <v>547</v>
      </c>
      <c r="N310" s="138">
        <v>43853</v>
      </c>
      <c r="O310" s="54"/>
      <c r="P310" s="54"/>
      <c r="Q310" s="198"/>
      <c r="R310" s="37" t="s">
        <v>854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151</v>
      </c>
      <c r="B311" s="161">
        <v>43754</v>
      </c>
      <c r="C311" s="161"/>
      <c r="D311" s="162" t="s">
        <v>767</v>
      </c>
      <c r="E311" s="163" t="s">
        <v>545</v>
      </c>
      <c r="F311" s="133">
        <v>300</v>
      </c>
      <c r="G311" s="163"/>
      <c r="H311" s="163">
        <v>382.5</v>
      </c>
      <c r="I311" s="165">
        <v>344</v>
      </c>
      <c r="J311" s="135" t="s">
        <v>768</v>
      </c>
      <c r="K311" s="136">
        <f t="shared" si="141"/>
        <v>82.5</v>
      </c>
      <c r="L311" s="137">
        <f t="shared" si="142"/>
        <v>0.27500000000000002</v>
      </c>
      <c r="M311" s="132" t="s">
        <v>547</v>
      </c>
      <c r="N311" s="138">
        <v>44238</v>
      </c>
      <c r="O311" s="54"/>
      <c r="P311" s="54"/>
      <c r="Q311" s="198"/>
      <c r="R311" s="37" t="s">
        <v>854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152</v>
      </c>
      <c r="B312" s="161">
        <v>43832</v>
      </c>
      <c r="C312" s="161"/>
      <c r="D312" s="162" t="s">
        <v>769</v>
      </c>
      <c r="E312" s="163" t="s">
        <v>545</v>
      </c>
      <c r="F312" s="133">
        <v>495</v>
      </c>
      <c r="G312" s="163"/>
      <c r="H312" s="163">
        <v>595</v>
      </c>
      <c r="I312" s="165">
        <v>590</v>
      </c>
      <c r="J312" s="135" t="s">
        <v>567</v>
      </c>
      <c r="K312" s="136">
        <f t="shared" si="141"/>
        <v>100</v>
      </c>
      <c r="L312" s="137">
        <f t="shared" si="142"/>
        <v>0.20202020202020202</v>
      </c>
      <c r="M312" s="132" t="s">
        <v>547</v>
      </c>
      <c r="N312" s="138">
        <v>44589</v>
      </c>
      <c r="O312" s="54"/>
      <c r="P312" s="54"/>
      <c r="Q312" s="198"/>
      <c r="R312" s="37" t="s">
        <v>854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153</v>
      </c>
      <c r="B313" s="161">
        <v>43966</v>
      </c>
      <c r="C313" s="161"/>
      <c r="D313" s="162" t="s">
        <v>74</v>
      </c>
      <c r="E313" s="163" t="s">
        <v>545</v>
      </c>
      <c r="F313" s="133">
        <v>67.5</v>
      </c>
      <c r="G313" s="163"/>
      <c r="H313" s="163">
        <v>86</v>
      </c>
      <c r="I313" s="165">
        <v>86</v>
      </c>
      <c r="J313" s="135" t="s">
        <v>770</v>
      </c>
      <c r="K313" s="136">
        <f t="shared" si="141"/>
        <v>18.5</v>
      </c>
      <c r="L313" s="137">
        <f t="shared" si="142"/>
        <v>0.27407407407407408</v>
      </c>
      <c r="M313" s="132" t="s">
        <v>547</v>
      </c>
      <c r="N313" s="138">
        <v>44008</v>
      </c>
      <c r="O313" s="54"/>
      <c r="P313" s="54"/>
      <c r="Q313" s="198"/>
      <c r="R313" s="37" t="s">
        <v>854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154</v>
      </c>
      <c r="B314" s="161">
        <v>44035</v>
      </c>
      <c r="C314" s="161"/>
      <c r="D314" s="162" t="s">
        <v>459</v>
      </c>
      <c r="E314" s="163" t="s">
        <v>545</v>
      </c>
      <c r="F314" s="133">
        <v>231</v>
      </c>
      <c r="G314" s="163"/>
      <c r="H314" s="163">
        <v>281</v>
      </c>
      <c r="I314" s="165">
        <v>281</v>
      </c>
      <c r="J314" s="135" t="s">
        <v>631</v>
      </c>
      <c r="K314" s="136">
        <f t="shared" si="141"/>
        <v>50</v>
      </c>
      <c r="L314" s="137">
        <f t="shared" si="142"/>
        <v>0.21645021645021645</v>
      </c>
      <c r="M314" s="132" t="s">
        <v>547</v>
      </c>
      <c r="N314" s="138">
        <v>44358</v>
      </c>
      <c r="O314" s="54"/>
      <c r="P314" s="54"/>
      <c r="Q314" s="198"/>
      <c r="R314" s="37" t="s">
        <v>854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155</v>
      </c>
      <c r="B315" s="161">
        <v>44092</v>
      </c>
      <c r="C315" s="161"/>
      <c r="D315" s="162" t="s">
        <v>141</v>
      </c>
      <c r="E315" s="163" t="s">
        <v>545</v>
      </c>
      <c r="F315" s="163">
        <v>206</v>
      </c>
      <c r="G315" s="163"/>
      <c r="H315" s="163">
        <v>248</v>
      </c>
      <c r="I315" s="165">
        <v>248</v>
      </c>
      <c r="J315" s="135" t="s">
        <v>631</v>
      </c>
      <c r="K315" s="136">
        <f t="shared" si="141"/>
        <v>42</v>
      </c>
      <c r="L315" s="137">
        <f t="shared" si="142"/>
        <v>0.20388349514563106</v>
      </c>
      <c r="M315" s="132" t="s">
        <v>547</v>
      </c>
      <c r="N315" s="138">
        <v>44214</v>
      </c>
      <c r="O315" s="54"/>
      <c r="P315" s="54"/>
      <c r="Q315" s="198"/>
      <c r="R315" s="37" t="s">
        <v>854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156</v>
      </c>
      <c r="B316" s="161">
        <v>44140</v>
      </c>
      <c r="C316" s="161"/>
      <c r="D316" s="162" t="s">
        <v>141</v>
      </c>
      <c r="E316" s="163" t="s">
        <v>545</v>
      </c>
      <c r="F316" s="163">
        <v>182.5</v>
      </c>
      <c r="G316" s="163"/>
      <c r="H316" s="163">
        <v>248</v>
      </c>
      <c r="I316" s="165">
        <v>248</v>
      </c>
      <c r="J316" s="135" t="s">
        <v>631</v>
      </c>
      <c r="K316" s="136">
        <f t="shared" si="141"/>
        <v>65.5</v>
      </c>
      <c r="L316" s="137">
        <f t="shared" si="142"/>
        <v>0.35890410958904112</v>
      </c>
      <c r="M316" s="132" t="s">
        <v>547</v>
      </c>
      <c r="N316" s="138">
        <v>44214</v>
      </c>
      <c r="O316" s="54"/>
      <c r="P316" s="54"/>
      <c r="Q316" s="198"/>
      <c r="R316" s="37" t="s">
        <v>854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157</v>
      </c>
      <c r="B317" s="161">
        <v>44140</v>
      </c>
      <c r="C317" s="161"/>
      <c r="D317" s="162" t="s">
        <v>337</v>
      </c>
      <c r="E317" s="163" t="s">
        <v>545</v>
      </c>
      <c r="F317" s="163">
        <v>247.5</v>
      </c>
      <c r="G317" s="163"/>
      <c r="H317" s="163">
        <v>320</v>
      </c>
      <c r="I317" s="165">
        <v>320</v>
      </c>
      <c r="J317" s="135" t="s">
        <v>631</v>
      </c>
      <c r="K317" s="136">
        <f t="shared" si="141"/>
        <v>72.5</v>
      </c>
      <c r="L317" s="137">
        <f t="shared" si="142"/>
        <v>0.29292929292929293</v>
      </c>
      <c r="M317" s="132" t="s">
        <v>547</v>
      </c>
      <c r="N317" s="138">
        <v>44323</v>
      </c>
      <c r="O317" s="54"/>
      <c r="P317" s="54"/>
      <c r="Q317" s="198"/>
      <c r="R317" s="37" t="s">
        <v>854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158</v>
      </c>
      <c r="B318" s="161">
        <v>44140</v>
      </c>
      <c r="C318" s="161"/>
      <c r="D318" s="162" t="s">
        <v>199</v>
      </c>
      <c r="E318" s="163" t="s">
        <v>545</v>
      </c>
      <c r="F318" s="133">
        <v>925</v>
      </c>
      <c r="G318" s="163"/>
      <c r="H318" s="163">
        <v>1095</v>
      </c>
      <c r="I318" s="165">
        <v>1093</v>
      </c>
      <c r="J318" s="135" t="s">
        <v>771</v>
      </c>
      <c r="K318" s="136">
        <f t="shared" si="141"/>
        <v>170</v>
      </c>
      <c r="L318" s="137">
        <f t="shared" si="142"/>
        <v>0.18378378378378379</v>
      </c>
      <c r="M318" s="132" t="s">
        <v>547</v>
      </c>
      <c r="N318" s="138">
        <v>44201</v>
      </c>
      <c r="O318" s="54"/>
      <c r="P318" s="54"/>
      <c r="Q318" s="198"/>
      <c r="R318" s="37" t="s">
        <v>854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159</v>
      </c>
      <c r="B319" s="161">
        <v>44140</v>
      </c>
      <c r="C319" s="161"/>
      <c r="D319" s="162" t="s">
        <v>355</v>
      </c>
      <c r="E319" s="163" t="s">
        <v>545</v>
      </c>
      <c r="F319" s="133">
        <v>332.5</v>
      </c>
      <c r="G319" s="163"/>
      <c r="H319" s="163">
        <v>393</v>
      </c>
      <c r="I319" s="165">
        <v>406</v>
      </c>
      <c r="J319" s="135" t="s">
        <v>772</v>
      </c>
      <c r="K319" s="136">
        <f t="shared" si="141"/>
        <v>60.5</v>
      </c>
      <c r="L319" s="137">
        <f t="shared" si="142"/>
        <v>0.18195488721804512</v>
      </c>
      <c r="M319" s="132" t="s">
        <v>547</v>
      </c>
      <c r="N319" s="138">
        <v>44256</v>
      </c>
      <c r="O319" s="54"/>
      <c r="P319" s="54"/>
      <c r="Q319" s="198"/>
      <c r="R319" s="37" t="s">
        <v>854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160</v>
      </c>
      <c r="B320" s="161">
        <v>44141</v>
      </c>
      <c r="C320" s="161"/>
      <c r="D320" s="162" t="s">
        <v>459</v>
      </c>
      <c r="E320" s="163" t="s">
        <v>545</v>
      </c>
      <c r="F320" s="133">
        <v>231</v>
      </c>
      <c r="G320" s="163"/>
      <c r="H320" s="163">
        <v>281</v>
      </c>
      <c r="I320" s="165">
        <v>281</v>
      </c>
      <c r="J320" s="135" t="s">
        <v>631</v>
      </c>
      <c r="K320" s="136">
        <f t="shared" si="141"/>
        <v>50</v>
      </c>
      <c r="L320" s="137">
        <f t="shared" si="142"/>
        <v>0.21645021645021645</v>
      </c>
      <c r="M320" s="132" t="s">
        <v>547</v>
      </c>
      <c r="N320" s="138">
        <v>44358</v>
      </c>
      <c r="O320" s="54"/>
      <c r="P320" s="54"/>
      <c r="Q320" s="198"/>
      <c r="R320" s="37" t="s">
        <v>854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161</v>
      </c>
      <c r="B321" s="161">
        <v>44187</v>
      </c>
      <c r="C321" s="161"/>
      <c r="D321" s="162" t="s">
        <v>773</v>
      </c>
      <c r="E321" s="163" t="s">
        <v>545</v>
      </c>
      <c r="F321" s="133">
        <v>190</v>
      </c>
      <c r="G321" s="163"/>
      <c r="H321" s="163">
        <v>239</v>
      </c>
      <c r="I321" s="165">
        <v>239</v>
      </c>
      <c r="J321" s="135" t="s">
        <v>774</v>
      </c>
      <c r="K321" s="136">
        <f t="shared" si="141"/>
        <v>49</v>
      </c>
      <c r="L321" s="137">
        <f t="shared" si="142"/>
        <v>0.25789473684210529</v>
      </c>
      <c r="M321" s="132" t="s">
        <v>547</v>
      </c>
      <c r="N321" s="138">
        <v>44844</v>
      </c>
      <c r="O321" s="54"/>
      <c r="P321" s="54"/>
      <c r="Q321" s="198"/>
      <c r="R321" s="37" t="s">
        <v>854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162</v>
      </c>
      <c r="B322" s="161">
        <v>44258</v>
      </c>
      <c r="C322" s="161"/>
      <c r="D322" s="162" t="s">
        <v>769</v>
      </c>
      <c r="E322" s="163" t="s">
        <v>545</v>
      </c>
      <c r="F322" s="133">
        <v>495</v>
      </c>
      <c r="G322" s="163"/>
      <c r="H322" s="163">
        <v>595</v>
      </c>
      <c r="I322" s="165">
        <v>590</v>
      </c>
      <c r="J322" s="135" t="s">
        <v>567</v>
      </c>
      <c r="K322" s="136">
        <f t="shared" si="141"/>
        <v>100</v>
      </c>
      <c r="L322" s="137">
        <f t="shared" si="142"/>
        <v>0.20202020202020202</v>
      </c>
      <c r="M322" s="132" t="s">
        <v>547</v>
      </c>
      <c r="N322" s="138">
        <v>44589</v>
      </c>
      <c r="O322" s="54"/>
      <c r="P322" s="54"/>
      <c r="Q322" s="198"/>
      <c r="R322" s="37" t="s">
        <v>854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60">
        <v>163</v>
      </c>
      <c r="B323" s="161">
        <v>44274</v>
      </c>
      <c r="C323" s="161"/>
      <c r="D323" s="162" t="s">
        <v>355</v>
      </c>
      <c r="E323" s="163" t="s">
        <v>545</v>
      </c>
      <c r="F323" s="133">
        <v>355</v>
      </c>
      <c r="G323" s="163"/>
      <c r="H323" s="163">
        <v>422.5</v>
      </c>
      <c r="I323" s="165">
        <v>420</v>
      </c>
      <c r="J323" s="135" t="s">
        <v>775</v>
      </c>
      <c r="K323" s="136">
        <f t="shared" si="141"/>
        <v>67.5</v>
      </c>
      <c r="L323" s="137">
        <f t="shared" si="142"/>
        <v>0.19014084507042253</v>
      </c>
      <c r="M323" s="132" t="s">
        <v>547</v>
      </c>
      <c r="N323" s="138">
        <v>44361</v>
      </c>
      <c r="O323" s="54"/>
      <c r="P323" s="54"/>
      <c r="R323" s="37" t="s">
        <v>854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60">
        <v>164</v>
      </c>
      <c r="B324" s="161">
        <v>44295</v>
      </c>
      <c r="C324" s="161"/>
      <c r="D324" s="162" t="s">
        <v>319</v>
      </c>
      <c r="E324" s="163" t="s">
        <v>545</v>
      </c>
      <c r="F324" s="133">
        <v>555</v>
      </c>
      <c r="G324" s="163"/>
      <c r="H324" s="163">
        <v>663</v>
      </c>
      <c r="I324" s="165">
        <v>663</v>
      </c>
      <c r="J324" s="135" t="s">
        <v>776</v>
      </c>
      <c r="K324" s="136">
        <f t="shared" si="141"/>
        <v>108</v>
      </c>
      <c r="L324" s="137">
        <f t="shared" si="142"/>
        <v>0.19459459459459461</v>
      </c>
      <c r="M324" s="132" t="s">
        <v>547</v>
      </c>
      <c r="N324" s="138">
        <v>44321</v>
      </c>
      <c r="O324" s="54"/>
      <c r="P324" s="54"/>
      <c r="Q324" s="198"/>
      <c r="R324" s="37" t="s">
        <v>854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60">
        <v>165</v>
      </c>
      <c r="B325" s="161">
        <v>44308</v>
      </c>
      <c r="C325" s="161"/>
      <c r="D325" s="162" t="s">
        <v>740</v>
      </c>
      <c r="E325" s="163" t="s">
        <v>545</v>
      </c>
      <c r="F325" s="133">
        <v>126.5</v>
      </c>
      <c r="G325" s="163"/>
      <c r="H325" s="163">
        <v>155</v>
      </c>
      <c r="I325" s="165">
        <v>155</v>
      </c>
      <c r="J325" s="135" t="s">
        <v>631</v>
      </c>
      <c r="K325" s="136">
        <f t="shared" si="141"/>
        <v>28.5</v>
      </c>
      <c r="L325" s="137">
        <f t="shared" si="142"/>
        <v>0.22529644268774704</v>
      </c>
      <c r="M325" s="132" t="s">
        <v>547</v>
      </c>
      <c r="N325" s="138">
        <v>44362</v>
      </c>
      <c r="O325" s="54"/>
      <c r="P325" s="54"/>
      <c r="R325" s="37" t="s">
        <v>854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39">
        <v>166</v>
      </c>
      <c r="B326" s="170">
        <v>44368</v>
      </c>
      <c r="C326" s="170"/>
      <c r="D326" s="141" t="s">
        <v>777</v>
      </c>
      <c r="E326" s="143" t="s">
        <v>545</v>
      </c>
      <c r="F326" s="171">
        <v>287.5</v>
      </c>
      <c r="G326" s="143"/>
      <c r="H326" s="143">
        <v>245</v>
      </c>
      <c r="I326" s="144">
        <v>344</v>
      </c>
      <c r="J326" s="145" t="s">
        <v>778</v>
      </c>
      <c r="K326" s="146">
        <f t="shared" si="141"/>
        <v>-42.5</v>
      </c>
      <c r="L326" s="147">
        <f t="shared" si="142"/>
        <v>-0.14782608695652175</v>
      </c>
      <c r="M326" s="143" t="s">
        <v>557</v>
      </c>
      <c r="N326" s="140">
        <v>44508</v>
      </c>
      <c r="O326" s="54"/>
      <c r="P326" s="54"/>
      <c r="R326" s="37" t="s">
        <v>854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60">
        <v>167</v>
      </c>
      <c r="B327" s="161">
        <v>44368</v>
      </c>
      <c r="C327" s="161"/>
      <c r="D327" s="162" t="s">
        <v>459</v>
      </c>
      <c r="E327" s="163" t="s">
        <v>545</v>
      </c>
      <c r="F327" s="133">
        <v>241</v>
      </c>
      <c r="G327" s="163"/>
      <c r="H327" s="163">
        <v>298</v>
      </c>
      <c r="I327" s="165">
        <v>320</v>
      </c>
      <c r="J327" s="135" t="s">
        <v>631</v>
      </c>
      <c r="K327" s="136">
        <f t="shared" si="141"/>
        <v>57</v>
      </c>
      <c r="L327" s="137">
        <f t="shared" si="142"/>
        <v>0.23651452282157676</v>
      </c>
      <c r="M327" s="132" t="s">
        <v>547</v>
      </c>
      <c r="N327" s="138">
        <v>44802</v>
      </c>
      <c r="O327" s="54"/>
      <c r="P327" s="54"/>
      <c r="R327" s="37" t="s">
        <v>854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60">
        <v>168</v>
      </c>
      <c r="B328" s="161">
        <v>44406</v>
      </c>
      <c r="C328" s="161"/>
      <c r="D328" s="162" t="s">
        <v>740</v>
      </c>
      <c r="E328" s="163" t="s">
        <v>545</v>
      </c>
      <c r="F328" s="133">
        <v>162.5</v>
      </c>
      <c r="G328" s="163"/>
      <c r="H328" s="163">
        <v>200</v>
      </c>
      <c r="I328" s="165">
        <v>200</v>
      </c>
      <c r="J328" s="135" t="s">
        <v>631</v>
      </c>
      <c r="K328" s="136">
        <f t="shared" si="141"/>
        <v>37.5</v>
      </c>
      <c r="L328" s="137">
        <f t="shared" si="142"/>
        <v>0.23076923076923078</v>
      </c>
      <c r="M328" s="132" t="s">
        <v>547</v>
      </c>
      <c r="N328" s="138">
        <v>44802</v>
      </c>
      <c r="O328" s="54"/>
      <c r="P328" s="54"/>
      <c r="R328" s="37" t="s">
        <v>854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160">
        <v>169</v>
      </c>
      <c r="B329" s="161">
        <v>44462</v>
      </c>
      <c r="C329" s="161"/>
      <c r="D329" s="162" t="s">
        <v>423</v>
      </c>
      <c r="E329" s="163" t="s">
        <v>545</v>
      </c>
      <c r="F329" s="133">
        <v>1235</v>
      </c>
      <c r="G329" s="163"/>
      <c r="H329" s="163">
        <v>1505</v>
      </c>
      <c r="I329" s="165">
        <v>1500</v>
      </c>
      <c r="J329" s="135" t="s">
        <v>631</v>
      </c>
      <c r="K329" s="136">
        <f t="shared" si="141"/>
        <v>270</v>
      </c>
      <c r="L329" s="137">
        <f t="shared" si="142"/>
        <v>0.21862348178137653</v>
      </c>
      <c r="M329" s="132" t="s">
        <v>547</v>
      </c>
      <c r="N329" s="138">
        <v>44564</v>
      </c>
      <c r="O329" s="54"/>
      <c r="P329" s="54"/>
      <c r="R329" s="37" t="s">
        <v>854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160">
        <v>170</v>
      </c>
      <c r="B330" s="161">
        <v>44480</v>
      </c>
      <c r="C330" s="161"/>
      <c r="D330" s="162" t="s">
        <v>779</v>
      </c>
      <c r="E330" s="163" t="s">
        <v>545</v>
      </c>
      <c r="F330" s="133">
        <v>58.75</v>
      </c>
      <c r="G330" s="163"/>
      <c r="H330" s="163">
        <v>64.25</v>
      </c>
      <c r="I330" s="165"/>
      <c r="J330" s="135" t="s">
        <v>631</v>
      </c>
      <c r="K330" s="136">
        <f t="shared" si="141"/>
        <v>5.5</v>
      </c>
      <c r="L330" s="137">
        <f t="shared" si="142"/>
        <v>9.3617021276595741E-2</v>
      </c>
      <c r="M330" s="132" t="s">
        <v>547</v>
      </c>
      <c r="N330" s="138">
        <v>45322</v>
      </c>
      <c r="O330" s="54"/>
      <c r="P330" s="54"/>
      <c r="R330" s="37" t="s">
        <v>854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29">
        <v>171</v>
      </c>
      <c r="B331" s="130">
        <v>44481</v>
      </c>
      <c r="C331" s="130"/>
      <c r="D331" s="131" t="s">
        <v>273</v>
      </c>
      <c r="E331" s="132" t="s">
        <v>545</v>
      </c>
      <c r="F331" s="133">
        <v>315</v>
      </c>
      <c r="G331" s="132"/>
      <c r="H331" s="132">
        <v>335</v>
      </c>
      <c r="I331" s="134">
        <v>380</v>
      </c>
      <c r="J331" s="135" t="s">
        <v>822</v>
      </c>
      <c r="K331" s="136">
        <f t="shared" si="141"/>
        <v>20</v>
      </c>
      <c r="L331" s="137">
        <f t="shared" si="142"/>
        <v>6.3492063492063489E-2</v>
      </c>
      <c r="M331" s="132" t="s">
        <v>547</v>
      </c>
      <c r="N331" s="138">
        <v>45297</v>
      </c>
      <c r="O331" s="54"/>
      <c r="P331" s="54"/>
      <c r="R331" s="37" t="s">
        <v>854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29">
        <v>172</v>
      </c>
      <c r="B332" s="130">
        <v>44481</v>
      </c>
      <c r="C332" s="130"/>
      <c r="D332" s="131" t="s">
        <v>780</v>
      </c>
      <c r="E332" s="132" t="s">
        <v>545</v>
      </c>
      <c r="F332" s="133">
        <v>45.5</v>
      </c>
      <c r="G332" s="132"/>
      <c r="H332" s="132">
        <v>56.5</v>
      </c>
      <c r="I332" s="134">
        <v>56</v>
      </c>
      <c r="J332" s="135" t="s">
        <v>631</v>
      </c>
      <c r="K332" s="136">
        <f t="shared" si="141"/>
        <v>11</v>
      </c>
      <c r="L332" s="137">
        <f t="shared" si="142"/>
        <v>0.24175824175824176</v>
      </c>
      <c r="M332" s="132" t="s">
        <v>547</v>
      </c>
      <c r="N332" s="138">
        <v>44881</v>
      </c>
      <c r="O332" s="54"/>
      <c r="P332" s="54"/>
      <c r="R332" s="37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129">
        <v>173</v>
      </c>
      <c r="B333" s="130">
        <v>44551</v>
      </c>
      <c r="C333" s="130"/>
      <c r="D333" s="131" t="s">
        <v>128</v>
      </c>
      <c r="E333" s="132" t="s">
        <v>545</v>
      </c>
      <c r="F333" s="133">
        <v>2300</v>
      </c>
      <c r="G333" s="132"/>
      <c r="H333" s="132">
        <f>(2820+2200)/2</f>
        <v>2510</v>
      </c>
      <c r="I333" s="134">
        <v>3000</v>
      </c>
      <c r="J333" s="135" t="s">
        <v>781</v>
      </c>
      <c r="K333" s="136">
        <f t="shared" si="141"/>
        <v>210</v>
      </c>
      <c r="L333" s="137">
        <f t="shared" si="142"/>
        <v>9.1304347826086957E-2</v>
      </c>
      <c r="M333" s="132" t="s">
        <v>547</v>
      </c>
      <c r="N333" s="138">
        <v>44649</v>
      </c>
      <c r="O333" s="54"/>
      <c r="P333" s="54"/>
      <c r="R333" s="37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29">
        <v>174</v>
      </c>
      <c r="B334" s="130">
        <v>44606</v>
      </c>
      <c r="C334" s="130"/>
      <c r="D334" s="131" t="s">
        <v>413</v>
      </c>
      <c r="E334" s="132" t="s">
        <v>545</v>
      </c>
      <c r="F334" s="133">
        <v>635</v>
      </c>
      <c r="G334" s="132"/>
      <c r="H334" s="132">
        <v>700</v>
      </c>
      <c r="I334" s="134">
        <v>764</v>
      </c>
      <c r="J334" s="135" t="s">
        <v>806</v>
      </c>
      <c r="K334" s="136">
        <f t="shared" si="141"/>
        <v>65</v>
      </c>
      <c r="L334" s="137">
        <f t="shared" si="142"/>
        <v>0.10236220472440945</v>
      </c>
      <c r="M334" s="132" t="s">
        <v>547</v>
      </c>
      <c r="N334" s="138">
        <v>45159</v>
      </c>
      <c r="O334" s="54"/>
      <c r="P334" s="54"/>
      <c r="R334" s="37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29">
        <v>175</v>
      </c>
      <c r="B335" s="130">
        <v>44613</v>
      </c>
      <c r="C335" s="130"/>
      <c r="D335" s="131" t="s">
        <v>423</v>
      </c>
      <c r="E335" s="132" t="s">
        <v>545</v>
      </c>
      <c r="F335" s="133">
        <v>1255</v>
      </c>
      <c r="G335" s="132"/>
      <c r="H335" s="132">
        <v>1515</v>
      </c>
      <c r="I335" s="134">
        <v>1510</v>
      </c>
      <c r="J335" s="135" t="s">
        <v>631</v>
      </c>
      <c r="K335" s="136">
        <f t="shared" si="141"/>
        <v>260</v>
      </c>
      <c r="L335" s="137">
        <f t="shared" si="142"/>
        <v>0.20717131474103587</v>
      </c>
      <c r="M335" s="132" t="s">
        <v>547</v>
      </c>
      <c r="N335" s="138">
        <v>44834</v>
      </c>
      <c r="O335" s="54"/>
      <c r="P335" s="54"/>
      <c r="R335" s="37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259">
        <v>176</v>
      </c>
      <c r="B336" s="250">
        <v>44670</v>
      </c>
      <c r="C336" s="250"/>
      <c r="D336" s="251" t="s">
        <v>510</v>
      </c>
      <c r="E336" s="252" t="s">
        <v>545</v>
      </c>
      <c r="F336" s="253">
        <v>445</v>
      </c>
      <c r="G336" s="253"/>
      <c r="H336" s="253">
        <v>460</v>
      </c>
      <c r="I336" s="253">
        <v>553</v>
      </c>
      <c r="J336" s="254" t="s">
        <v>844</v>
      </c>
      <c r="K336" s="255">
        <f t="shared" ref="K336" si="143">H336-F336</f>
        <v>15</v>
      </c>
      <c r="L336" s="256">
        <f t="shared" ref="L336" si="144">K336/F336</f>
        <v>3.3707865168539325E-2</v>
      </c>
      <c r="M336" s="257" t="s">
        <v>564</v>
      </c>
      <c r="N336" s="258">
        <v>45397</v>
      </c>
      <c r="O336" s="54"/>
      <c r="P336" s="54"/>
      <c r="R336" s="37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A337" s="160">
        <v>177</v>
      </c>
      <c r="B337" s="161">
        <v>44746</v>
      </c>
      <c r="C337" s="161"/>
      <c r="D337" s="162" t="s">
        <v>782</v>
      </c>
      <c r="E337" s="163" t="s">
        <v>545</v>
      </c>
      <c r="F337" s="163">
        <v>207.5</v>
      </c>
      <c r="G337" s="163"/>
      <c r="H337" s="163">
        <v>254</v>
      </c>
      <c r="I337" s="165">
        <v>254</v>
      </c>
      <c r="J337" s="135" t="s">
        <v>631</v>
      </c>
      <c r="K337" s="136">
        <f t="shared" ref="K337:K347" si="145">H337-F337</f>
        <v>46.5</v>
      </c>
      <c r="L337" s="137">
        <f t="shared" ref="L337:L347" si="146">K337/F337</f>
        <v>0.22409638554216868</v>
      </c>
      <c r="M337" s="132" t="s">
        <v>547</v>
      </c>
      <c r="N337" s="138">
        <v>44792</v>
      </c>
      <c r="O337" s="54"/>
      <c r="P337" s="54"/>
      <c r="R337" s="37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8" ht="12.75" customHeight="1">
      <c r="A338" s="160">
        <v>178</v>
      </c>
      <c r="B338" s="161">
        <v>44775</v>
      </c>
      <c r="C338" s="161"/>
      <c r="D338" s="162" t="s">
        <v>461</v>
      </c>
      <c r="E338" s="163" t="s">
        <v>545</v>
      </c>
      <c r="F338" s="163">
        <v>31.25</v>
      </c>
      <c r="G338" s="163"/>
      <c r="H338" s="163">
        <v>38.75</v>
      </c>
      <c r="I338" s="165">
        <v>38</v>
      </c>
      <c r="J338" s="135" t="s">
        <v>631</v>
      </c>
      <c r="K338" s="136">
        <f t="shared" si="145"/>
        <v>7.5</v>
      </c>
      <c r="L338" s="137">
        <f t="shared" si="146"/>
        <v>0.24</v>
      </c>
      <c r="M338" s="132" t="s">
        <v>547</v>
      </c>
      <c r="N338" s="138">
        <v>44844</v>
      </c>
      <c r="O338" s="54"/>
      <c r="P338" s="54"/>
      <c r="R338" s="37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8" ht="12.75" customHeight="1">
      <c r="A339" s="160">
        <v>179</v>
      </c>
      <c r="B339" s="161">
        <v>44841</v>
      </c>
      <c r="C339" s="161"/>
      <c r="D339" s="162" t="s">
        <v>783</v>
      </c>
      <c r="E339" s="163" t="s">
        <v>545</v>
      </c>
      <c r="F339" s="133">
        <v>665</v>
      </c>
      <c r="G339" s="163"/>
      <c r="H339" s="163">
        <v>807.5</v>
      </c>
      <c r="I339" s="165">
        <v>840</v>
      </c>
      <c r="J339" s="135" t="s">
        <v>781</v>
      </c>
      <c r="K339" s="136">
        <f t="shared" si="145"/>
        <v>142.5</v>
      </c>
      <c r="L339" s="137">
        <f t="shared" si="146"/>
        <v>0.21428571428571427</v>
      </c>
      <c r="M339" s="132" t="s">
        <v>547</v>
      </c>
      <c r="N339" s="138">
        <v>45097</v>
      </c>
      <c r="O339" s="54"/>
      <c r="P339" s="54"/>
      <c r="R339" s="37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160">
        <v>180</v>
      </c>
      <c r="B340" s="161">
        <v>44844</v>
      </c>
      <c r="C340" s="161"/>
      <c r="D340" s="162" t="s">
        <v>415</v>
      </c>
      <c r="E340" s="163" t="s">
        <v>545</v>
      </c>
      <c r="F340" s="133">
        <v>227.5</v>
      </c>
      <c r="G340" s="163"/>
      <c r="H340" s="163">
        <v>270</v>
      </c>
      <c r="I340" s="165">
        <v>291</v>
      </c>
      <c r="J340" s="135" t="s">
        <v>808</v>
      </c>
      <c r="K340" s="136">
        <f t="shared" si="145"/>
        <v>42.5</v>
      </c>
      <c r="L340" s="137">
        <f t="shared" si="146"/>
        <v>0.18681318681318682</v>
      </c>
      <c r="M340" s="132" t="s">
        <v>547</v>
      </c>
      <c r="N340" s="138">
        <v>45160</v>
      </c>
      <c r="O340" s="54"/>
      <c r="P340" s="54"/>
      <c r="R340" s="37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8" ht="12.75" customHeight="1">
      <c r="A341" s="160">
        <v>181</v>
      </c>
      <c r="B341" s="161">
        <v>44845</v>
      </c>
      <c r="C341" s="161"/>
      <c r="D341" s="162" t="s">
        <v>413</v>
      </c>
      <c r="E341" s="163" t="s">
        <v>545</v>
      </c>
      <c r="F341" s="133">
        <v>555</v>
      </c>
      <c r="G341" s="163"/>
      <c r="H341" s="163">
        <v>700</v>
      </c>
      <c r="I341" s="165">
        <v>765</v>
      </c>
      <c r="J341" s="135" t="s">
        <v>807</v>
      </c>
      <c r="K341" s="136">
        <f t="shared" si="145"/>
        <v>145</v>
      </c>
      <c r="L341" s="137">
        <f t="shared" si="146"/>
        <v>0.26126126126126126</v>
      </c>
      <c r="M341" s="132" t="s">
        <v>547</v>
      </c>
      <c r="N341" s="138">
        <v>45159</v>
      </c>
      <c r="O341" s="54"/>
      <c r="P341" s="54"/>
      <c r="R341" s="37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A342" s="160">
        <v>182</v>
      </c>
      <c r="B342" s="161">
        <v>44981</v>
      </c>
      <c r="C342" s="161"/>
      <c r="D342" s="162" t="s">
        <v>428</v>
      </c>
      <c r="E342" s="163" t="s">
        <v>545</v>
      </c>
      <c r="F342" s="133">
        <v>1675</v>
      </c>
      <c r="G342" s="163"/>
      <c r="H342" s="163">
        <v>2080</v>
      </c>
      <c r="I342" s="165">
        <v>2080</v>
      </c>
      <c r="J342" s="135" t="s">
        <v>631</v>
      </c>
      <c r="K342" s="136">
        <f t="shared" si="145"/>
        <v>405</v>
      </c>
      <c r="L342" s="137">
        <f t="shared" si="146"/>
        <v>0.2417910447761194</v>
      </c>
      <c r="M342" s="132" t="s">
        <v>547</v>
      </c>
      <c r="N342" s="138">
        <v>45119</v>
      </c>
      <c r="O342" s="54"/>
      <c r="P342" s="54"/>
      <c r="R342" s="37" t="s">
        <v>857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A343" s="160">
        <v>183</v>
      </c>
      <c r="B343" s="161">
        <v>44986</v>
      </c>
      <c r="C343" s="161"/>
      <c r="D343" s="162" t="s">
        <v>461</v>
      </c>
      <c r="E343" s="163" t="s">
        <v>545</v>
      </c>
      <c r="F343" s="133">
        <v>57.5</v>
      </c>
      <c r="G343" s="163"/>
      <c r="H343" s="163">
        <v>120</v>
      </c>
      <c r="I343" s="165">
        <v>120</v>
      </c>
      <c r="J343" s="135" t="s">
        <v>631</v>
      </c>
      <c r="K343" s="136">
        <f t="shared" si="145"/>
        <v>62.5</v>
      </c>
      <c r="L343" s="137">
        <f t="shared" si="146"/>
        <v>1.0869565217391304</v>
      </c>
      <c r="M343" s="132" t="s">
        <v>547</v>
      </c>
      <c r="N343" s="138">
        <v>45049</v>
      </c>
      <c r="O343" s="54"/>
      <c r="P343" s="54"/>
      <c r="R343" s="37" t="s">
        <v>857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A344" s="160">
        <v>184</v>
      </c>
      <c r="B344" s="161">
        <v>45008</v>
      </c>
      <c r="C344" s="161"/>
      <c r="D344" s="162" t="s">
        <v>475</v>
      </c>
      <c r="E344" s="163" t="s">
        <v>545</v>
      </c>
      <c r="F344" s="133">
        <v>2765</v>
      </c>
      <c r="G344" s="163"/>
      <c r="H344" s="163">
        <v>3547.5</v>
      </c>
      <c r="I344" s="165">
        <v>3523</v>
      </c>
      <c r="J344" s="135" t="s">
        <v>631</v>
      </c>
      <c r="K344" s="136">
        <f t="shared" si="145"/>
        <v>782.5</v>
      </c>
      <c r="L344" s="137">
        <f t="shared" si="146"/>
        <v>0.28300180831826399</v>
      </c>
      <c r="M344" s="132" t="s">
        <v>547</v>
      </c>
      <c r="N344" s="138">
        <v>45177</v>
      </c>
      <c r="O344" s="54"/>
      <c r="P344" s="54"/>
      <c r="R344" s="37" t="s">
        <v>857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A345" s="160">
        <v>185</v>
      </c>
      <c r="B345" s="161">
        <v>45027</v>
      </c>
      <c r="C345" s="161"/>
      <c r="D345" s="162" t="s">
        <v>784</v>
      </c>
      <c r="E345" s="163" t="s">
        <v>545</v>
      </c>
      <c r="F345" s="163">
        <v>460</v>
      </c>
      <c r="G345" s="163"/>
      <c r="H345" s="163">
        <v>825</v>
      </c>
      <c r="I345" s="165">
        <v>810</v>
      </c>
      <c r="J345" s="135" t="s">
        <v>631</v>
      </c>
      <c r="K345" s="136">
        <f t="shared" si="145"/>
        <v>365</v>
      </c>
      <c r="L345" s="137">
        <f t="shared" si="146"/>
        <v>0.79347826086956519</v>
      </c>
      <c r="M345" s="132" t="s">
        <v>547</v>
      </c>
      <c r="N345" s="138">
        <v>45155</v>
      </c>
      <c r="O345" s="54"/>
      <c r="P345" s="54"/>
      <c r="R345" s="37" t="s">
        <v>857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A346" s="160">
        <v>186</v>
      </c>
      <c r="B346" s="161">
        <v>45050</v>
      </c>
      <c r="C346" s="161"/>
      <c r="D346" s="162" t="s">
        <v>41</v>
      </c>
      <c r="E346" s="163" t="s">
        <v>545</v>
      </c>
      <c r="F346" s="163">
        <v>3630</v>
      </c>
      <c r="G346" s="163"/>
      <c r="H346" s="163">
        <v>5150</v>
      </c>
      <c r="I346" s="165">
        <v>5040</v>
      </c>
      <c r="J346" s="135" t="s">
        <v>631</v>
      </c>
      <c r="K346" s="136">
        <f t="shared" si="145"/>
        <v>1520</v>
      </c>
      <c r="L346" s="137">
        <f t="shared" si="146"/>
        <v>0.41873278236914602</v>
      </c>
      <c r="M346" s="132" t="s">
        <v>547</v>
      </c>
      <c r="N346" s="138">
        <v>45344</v>
      </c>
      <c r="O346" s="54"/>
      <c r="P346" s="54"/>
      <c r="R346" s="37" t="s">
        <v>857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A347" s="160">
        <v>187</v>
      </c>
      <c r="B347" s="161">
        <v>45075</v>
      </c>
      <c r="C347" s="161"/>
      <c r="D347" s="162" t="s">
        <v>785</v>
      </c>
      <c r="E347" s="163" t="s">
        <v>545</v>
      </c>
      <c r="F347" s="133">
        <v>585</v>
      </c>
      <c r="G347" s="163"/>
      <c r="H347" s="163">
        <v>732</v>
      </c>
      <c r="I347" s="165">
        <v>732</v>
      </c>
      <c r="J347" s="135" t="s">
        <v>631</v>
      </c>
      <c r="K347" s="136">
        <f t="shared" si="145"/>
        <v>147</v>
      </c>
      <c r="L347" s="137">
        <f t="shared" si="146"/>
        <v>0.25128205128205128</v>
      </c>
      <c r="M347" s="132" t="s">
        <v>547</v>
      </c>
      <c r="N347" s="138">
        <v>45152</v>
      </c>
      <c r="O347" s="54"/>
      <c r="P347" s="54"/>
      <c r="R347" s="37" t="s">
        <v>857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F347" s="37"/>
      <c r="AG347" s="54"/>
      <c r="AI347" s="37"/>
      <c r="AK347" s="37"/>
      <c r="AL347" s="54"/>
    </row>
    <row r="348" spans="1:38" ht="12.75" customHeight="1">
      <c r="A348" s="160">
        <v>188</v>
      </c>
      <c r="B348" s="161">
        <v>45078</v>
      </c>
      <c r="C348" s="161"/>
      <c r="D348" s="162" t="s">
        <v>500</v>
      </c>
      <c r="E348" s="163" t="s">
        <v>545</v>
      </c>
      <c r="F348" s="133">
        <v>3310</v>
      </c>
      <c r="G348" s="163"/>
      <c r="H348" s="163">
        <v>4300</v>
      </c>
      <c r="I348" s="165">
        <v>4300</v>
      </c>
      <c r="J348" s="135" t="s">
        <v>631</v>
      </c>
      <c r="K348" s="136">
        <f t="shared" ref="K348" si="147">H348-F348</f>
        <v>990</v>
      </c>
      <c r="L348" s="137">
        <f t="shared" ref="L348" si="148">K348/F348</f>
        <v>0.29909365558912387</v>
      </c>
      <c r="M348" s="132" t="s">
        <v>547</v>
      </c>
      <c r="N348" s="138">
        <v>45436</v>
      </c>
      <c r="O348" s="54"/>
      <c r="P348" s="54"/>
      <c r="R348" s="37" t="s">
        <v>857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F348" s="37"/>
      <c r="AG348" s="54"/>
      <c r="AI348" s="37"/>
      <c r="AK348" s="37"/>
      <c r="AL348" s="54"/>
    </row>
    <row r="349" spans="1:38" ht="12.75" customHeight="1">
      <c r="A349" s="160">
        <v>189</v>
      </c>
      <c r="B349" s="161">
        <v>45103</v>
      </c>
      <c r="C349" s="161"/>
      <c r="D349" s="162" t="s">
        <v>803</v>
      </c>
      <c r="E349" s="163" t="s">
        <v>545</v>
      </c>
      <c r="F349" s="133">
        <v>282.5</v>
      </c>
      <c r="G349" s="163"/>
      <c r="H349" s="163">
        <v>383</v>
      </c>
      <c r="I349" s="165">
        <v>383</v>
      </c>
      <c r="J349" s="135" t="s">
        <v>631</v>
      </c>
      <c r="K349" s="136">
        <f>H349-F349</f>
        <v>100.5</v>
      </c>
      <c r="L349" s="137">
        <f>K349/F349</f>
        <v>0.35575221238938054</v>
      </c>
      <c r="M349" s="132" t="s">
        <v>547</v>
      </c>
      <c r="N349" s="138">
        <v>45265</v>
      </c>
      <c r="O349" s="54"/>
      <c r="P349" s="54"/>
      <c r="R349" s="37" t="s">
        <v>857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F349" s="37"/>
      <c r="AG349" s="54"/>
      <c r="AI349" s="37"/>
      <c r="AK349" s="37"/>
      <c r="AL349" s="54"/>
    </row>
    <row r="350" spans="1:38" ht="12.75" customHeight="1">
      <c r="A350" s="160">
        <v>190</v>
      </c>
      <c r="B350" s="161">
        <v>45120</v>
      </c>
      <c r="C350" s="161"/>
      <c r="D350" s="162" t="s">
        <v>499</v>
      </c>
      <c r="E350" s="163" t="s">
        <v>545</v>
      </c>
      <c r="F350" s="133">
        <v>2312.5</v>
      </c>
      <c r="G350" s="163"/>
      <c r="H350" s="163">
        <v>2935</v>
      </c>
      <c r="I350" s="165">
        <v>2935</v>
      </c>
      <c r="J350" s="135" t="s">
        <v>631</v>
      </c>
      <c r="K350" s="136">
        <f>H350-F350</f>
        <v>622.5</v>
      </c>
      <c r="L350" s="137">
        <f>K350/F350</f>
        <v>0.26918918918918922</v>
      </c>
      <c r="M350" s="132" t="s">
        <v>547</v>
      </c>
      <c r="N350" s="138">
        <v>45177</v>
      </c>
      <c r="O350" s="54"/>
      <c r="P350" s="54"/>
      <c r="R350" s="37" t="s">
        <v>857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F350" s="37"/>
      <c r="AG350" s="54"/>
      <c r="AI350" s="37"/>
      <c r="AK350" s="37"/>
      <c r="AL350" s="54"/>
    </row>
    <row r="351" spans="1:38" ht="12.75" customHeight="1">
      <c r="A351" s="160">
        <v>191</v>
      </c>
      <c r="B351" s="161">
        <v>45125</v>
      </c>
      <c r="C351" s="161"/>
      <c r="D351" s="162" t="s">
        <v>199</v>
      </c>
      <c r="E351" s="163" t="s">
        <v>545</v>
      </c>
      <c r="F351" s="133">
        <v>3980</v>
      </c>
      <c r="G351" s="163"/>
      <c r="H351" s="163">
        <v>4895</v>
      </c>
      <c r="I351" s="165">
        <v>4895</v>
      </c>
      <c r="J351" s="135" t="s">
        <v>631</v>
      </c>
      <c r="K351" s="136">
        <f>H351-F351</f>
        <v>915</v>
      </c>
      <c r="L351" s="137">
        <f>K351/F351</f>
        <v>0.22989949748743718</v>
      </c>
      <c r="M351" s="132" t="s">
        <v>547</v>
      </c>
      <c r="N351" s="138">
        <v>45155</v>
      </c>
      <c r="O351" s="54"/>
      <c r="P351" s="54"/>
      <c r="R351" s="37" t="s">
        <v>857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60">
        <v>192</v>
      </c>
      <c r="B352" s="161">
        <v>45145</v>
      </c>
      <c r="C352" s="161"/>
      <c r="D352" s="162" t="s">
        <v>805</v>
      </c>
      <c r="E352" s="163" t="s">
        <v>545</v>
      </c>
      <c r="F352" s="133">
        <v>565</v>
      </c>
      <c r="G352" s="163"/>
      <c r="H352" s="163">
        <v>725</v>
      </c>
      <c r="I352" s="165">
        <v>725</v>
      </c>
      <c r="J352" s="135" t="s">
        <v>631</v>
      </c>
      <c r="K352" s="136">
        <f>H352-F352</f>
        <v>160</v>
      </c>
      <c r="L352" s="137">
        <f>K352/F352</f>
        <v>0.2831858407079646</v>
      </c>
      <c r="M352" s="132" t="s">
        <v>547</v>
      </c>
      <c r="N352" s="138">
        <v>45169</v>
      </c>
      <c r="O352" s="54"/>
      <c r="P352" s="54"/>
      <c r="R352" s="37" t="s">
        <v>857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232">
        <v>193</v>
      </c>
      <c r="B353" s="233">
        <v>45167</v>
      </c>
      <c r="C353" s="233"/>
      <c r="D353" s="234" t="s">
        <v>809</v>
      </c>
      <c r="E353" s="235" t="s">
        <v>545</v>
      </c>
      <c r="F353" s="133">
        <v>700</v>
      </c>
      <c r="G353" s="235"/>
      <c r="H353" s="235">
        <v>950</v>
      </c>
      <c r="I353" s="236">
        <v>950</v>
      </c>
      <c r="J353" s="237" t="s">
        <v>631</v>
      </c>
      <c r="K353" s="136">
        <f>H353-F353</f>
        <v>250</v>
      </c>
      <c r="L353" s="137">
        <f>K353/F353</f>
        <v>0.35714285714285715</v>
      </c>
      <c r="M353" s="132" t="s">
        <v>547</v>
      </c>
      <c r="N353" s="138">
        <v>45261</v>
      </c>
      <c r="O353" s="54"/>
      <c r="P353" s="54"/>
      <c r="R353" s="37" t="s">
        <v>857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178">
        <v>194</v>
      </c>
      <c r="B354" s="179">
        <v>45184</v>
      </c>
      <c r="C354" s="53"/>
      <c r="D354" s="53" t="s">
        <v>502</v>
      </c>
      <c r="E354" s="180" t="s">
        <v>545</v>
      </c>
      <c r="F354" s="51" t="s">
        <v>810</v>
      </c>
      <c r="G354" s="51"/>
      <c r="H354" s="51"/>
      <c r="I354" s="51">
        <v>480</v>
      </c>
      <c r="J354" s="51" t="s">
        <v>546</v>
      </c>
      <c r="K354" s="51"/>
      <c r="L354" s="51"/>
      <c r="M354" s="51"/>
      <c r="N354" s="51"/>
      <c r="O354" s="54"/>
      <c r="P354" s="54"/>
      <c r="R354" s="37" t="s">
        <v>857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195</v>
      </c>
      <c r="B355" s="233">
        <v>45203</v>
      </c>
      <c r="C355" s="233"/>
      <c r="D355" s="234" t="s">
        <v>172</v>
      </c>
      <c r="E355" s="235" t="s">
        <v>545</v>
      </c>
      <c r="F355" s="133">
        <v>992.5</v>
      </c>
      <c r="G355" s="235"/>
      <c r="H355" s="235">
        <v>1198</v>
      </c>
      <c r="I355" s="236">
        <v>1198</v>
      </c>
      <c r="J355" s="237" t="s">
        <v>631</v>
      </c>
      <c r="K355" s="136">
        <f>H355-F355</f>
        <v>205.5</v>
      </c>
      <c r="L355" s="137">
        <f>K355/F355</f>
        <v>0.2070528967254408</v>
      </c>
      <c r="M355" s="132" t="s">
        <v>547</v>
      </c>
      <c r="N355" s="138">
        <v>45392</v>
      </c>
      <c r="O355" s="54"/>
      <c r="P355" s="54"/>
      <c r="R355" s="37" t="s">
        <v>858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232">
        <v>196</v>
      </c>
      <c r="B356" s="233">
        <v>45216</v>
      </c>
      <c r="C356" s="233"/>
      <c r="D356" s="234" t="s">
        <v>104</v>
      </c>
      <c r="E356" s="235" t="s">
        <v>545</v>
      </c>
      <c r="F356" s="133">
        <v>5425</v>
      </c>
      <c r="G356" s="235"/>
      <c r="H356" s="235">
        <v>6880</v>
      </c>
      <c r="I356" s="236">
        <v>6870</v>
      </c>
      <c r="J356" s="237" t="s">
        <v>631</v>
      </c>
      <c r="K356" s="136">
        <f>H356-F356</f>
        <v>1455</v>
      </c>
      <c r="L356" s="137">
        <f>K356/F356</f>
        <v>0.26820276497695855</v>
      </c>
      <c r="M356" s="132" t="s">
        <v>547</v>
      </c>
      <c r="N356" s="138">
        <v>45342</v>
      </c>
      <c r="O356" s="54"/>
      <c r="P356" s="54"/>
      <c r="R356" s="37" t="s">
        <v>858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232">
        <v>197</v>
      </c>
      <c r="B357" s="233">
        <v>45216</v>
      </c>
      <c r="C357" s="233"/>
      <c r="D357" s="234" t="s">
        <v>811</v>
      </c>
      <c r="E357" s="235" t="s">
        <v>545</v>
      </c>
      <c r="F357" s="133">
        <v>1090</v>
      </c>
      <c r="G357" s="235"/>
      <c r="H357" s="235">
        <v>1415</v>
      </c>
      <c r="I357" s="236">
        <v>1415</v>
      </c>
      <c r="J357" s="237" t="s">
        <v>631</v>
      </c>
      <c r="K357" s="136">
        <f>H357-F357</f>
        <v>325</v>
      </c>
      <c r="L357" s="137">
        <f>K357/F357</f>
        <v>0.29816513761467889</v>
      </c>
      <c r="M357" s="132" t="s">
        <v>547</v>
      </c>
      <c r="N357" s="138">
        <v>45282</v>
      </c>
      <c r="O357" s="54"/>
      <c r="P357" s="54"/>
      <c r="R357" s="37" t="s">
        <v>857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232">
        <v>198</v>
      </c>
      <c r="B358" s="233">
        <v>45236</v>
      </c>
      <c r="C358" s="233"/>
      <c r="D358" s="234" t="s">
        <v>814</v>
      </c>
      <c r="E358" s="235" t="s">
        <v>545</v>
      </c>
      <c r="F358" s="133">
        <v>1270</v>
      </c>
      <c r="G358" s="235"/>
      <c r="H358" s="235">
        <v>1613</v>
      </c>
      <c r="I358" s="236">
        <v>1613</v>
      </c>
      <c r="J358" s="237" t="s">
        <v>631</v>
      </c>
      <c r="K358" s="136">
        <f>H358-F358</f>
        <v>343</v>
      </c>
      <c r="L358" s="137">
        <f>K358/F358</f>
        <v>0.27007874015748029</v>
      </c>
      <c r="M358" s="132" t="s">
        <v>547</v>
      </c>
      <c r="N358" s="138">
        <v>45246</v>
      </c>
      <c r="O358" s="54"/>
      <c r="P358" s="54"/>
      <c r="R358" s="37" t="s">
        <v>858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>
        <v>199</v>
      </c>
      <c r="B359" s="179">
        <v>45251</v>
      </c>
      <c r="C359" s="53"/>
      <c r="D359" s="53" t="s">
        <v>815</v>
      </c>
      <c r="E359" s="180" t="s">
        <v>545</v>
      </c>
      <c r="F359" s="51" t="s">
        <v>816</v>
      </c>
      <c r="G359" s="51"/>
      <c r="H359" s="51"/>
      <c r="I359" s="51">
        <v>1490</v>
      </c>
      <c r="J359" s="51" t="s">
        <v>546</v>
      </c>
      <c r="K359" s="51"/>
      <c r="L359" s="51"/>
      <c r="M359" s="51"/>
      <c r="N359" s="51"/>
      <c r="O359" s="54"/>
      <c r="P359" s="54"/>
      <c r="R359" s="37" t="s">
        <v>857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78">
        <v>200</v>
      </c>
      <c r="B360" s="179">
        <v>45254</v>
      </c>
      <c r="C360" s="53"/>
      <c r="D360" s="53" t="s">
        <v>814</v>
      </c>
      <c r="E360" s="180" t="s">
        <v>545</v>
      </c>
      <c r="F360" s="51" t="s">
        <v>817</v>
      </c>
      <c r="G360" s="51"/>
      <c r="H360" s="51"/>
      <c r="I360" s="51">
        <v>1806</v>
      </c>
      <c r="J360" s="51" t="s">
        <v>546</v>
      </c>
      <c r="K360" s="51"/>
      <c r="L360" s="51"/>
      <c r="M360" s="51"/>
      <c r="N360" s="51"/>
      <c r="O360" s="54"/>
      <c r="P360" s="54"/>
      <c r="R360" s="37" t="s">
        <v>858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232">
        <v>201</v>
      </c>
      <c r="B361" s="233">
        <v>45265</v>
      </c>
      <c r="C361" s="233"/>
      <c r="D361" s="234" t="s">
        <v>503</v>
      </c>
      <c r="E361" s="235" t="s">
        <v>545</v>
      </c>
      <c r="F361" s="133">
        <v>435</v>
      </c>
      <c r="G361" s="235"/>
      <c r="H361" s="235">
        <v>558</v>
      </c>
      <c r="I361" s="236">
        <v>558</v>
      </c>
      <c r="J361" s="237" t="s">
        <v>631</v>
      </c>
      <c r="K361" s="136">
        <f>H361-F361</f>
        <v>123</v>
      </c>
      <c r="L361" s="137">
        <f>K361/F361</f>
        <v>0.28275862068965518</v>
      </c>
      <c r="M361" s="132" t="s">
        <v>547</v>
      </c>
      <c r="N361" s="138">
        <v>45378</v>
      </c>
      <c r="O361" s="54"/>
      <c r="P361" s="54"/>
      <c r="R361" s="37" t="s">
        <v>857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232">
        <v>202</v>
      </c>
      <c r="B362" s="233">
        <v>45272</v>
      </c>
      <c r="C362" s="233"/>
      <c r="D362" s="234" t="s">
        <v>819</v>
      </c>
      <c r="E362" s="235" t="s">
        <v>545</v>
      </c>
      <c r="F362" s="133">
        <v>4225</v>
      </c>
      <c r="G362" s="235"/>
      <c r="H362" s="235">
        <v>5512</v>
      </c>
      <c r="I362" s="236">
        <v>5512</v>
      </c>
      <c r="J362" s="237" t="s">
        <v>631</v>
      </c>
      <c r="K362" s="136">
        <f>H362-F362</f>
        <v>1287</v>
      </c>
      <c r="L362" s="137">
        <f>K362/F362</f>
        <v>0.30461538461538462</v>
      </c>
      <c r="M362" s="132" t="s">
        <v>547</v>
      </c>
      <c r="N362" s="138">
        <v>45329</v>
      </c>
      <c r="O362" s="54"/>
      <c r="P362" s="54"/>
      <c r="R362" s="37" t="s">
        <v>858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178">
        <v>203</v>
      </c>
      <c r="B363" s="179">
        <v>45292</v>
      </c>
      <c r="C363" s="53"/>
      <c r="D363" s="53" t="s">
        <v>309</v>
      </c>
      <c r="E363" s="180" t="s">
        <v>545</v>
      </c>
      <c r="F363" s="51" t="s">
        <v>820</v>
      </c>
      <c r="G363" s="51"/>
      <c r="H363" s="51"/>
      <c r="I363" s="51">
        <v>4909</v>
      </c>
      <c r="J363" s="51" t="s">
        <v>546</v>
      </c>
      <c r="K363" s="51"/>
      <c r="L363" s="51"/>
      <c r="M363" s="51"/>
      <c r="N363" s="51"/>
      <c r="O363" s="54"/>
      <c r="P363" s="54"/>
      <c r="R363" s="37" t="s">
        <v>858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178">
        <v>204</v>
      </c>
      <c r="B364" s="179">
        <v>45294</v>
      </c>
      <c r="C364" s="53"/>
      <c r="D364" s="53" t="s">
        <v>501</v>
      </c>
      <c r="E364" s="180" t="s">
        <v>545</v>
      </c>
      <c r="F364" s="51" t="s">
        <v>821</v>
      </c>
      <c r="G364" s="51"/>
      <c r="H364" s="51"/>
      <c r="I364" s="51">
        <v>1080</v>
      </c>
      <c r="J364" s="51" t="s">
        <v>546</v>
      </c>
      <c r="K364" s="51"/>
      <c r="L364" s="51"/>
      <c r="M364" s="51"/>
      <c r="N364" s="51"/>
      <c r="O364" s="54"/>
      <c r="P364" s="54"/>
      <c r="R364" s="37" t="s">
        <v>857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78">
        <v>205</v>
      </c>
      <c r="B365" s="179">
        <v>45315</v>
      </c>
      <c r="C365" s="53"/>
      <c r="D365" s="53" t="s">
        <v>310</v>
      </c>
      <c r="E365" s="180" t="s">
        <v>545</v>
      </c>
      <c r="F365" s="51" t="s">
        <v>823</v>
      </c>
      <c r="G365" s="51"/>
      <c r="H365" s="51"/>
      <c r="I365" s="51">
        <v>2077</v>
      </c>
      <c r="J365" s="51" t="s">
        <v>546</v>
      </c>
      <c r="K365" s="51"/>
      <c r="L365" s="51"/>
      <c r="M365" s="51"/>
      <c r="N365" s="51"/>
      <c r="O365" s="54"/>
      <c r="P365" s="54"/>
      <c r="R365" s="37" t="s">
        <v>858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178">
        <v>206</v>
      </c>
      <c r="B366" s="179">
        <v>45320</v>
      </c>
      <c r="C366" s="53"/>
      <c r="D366" s="53" t="s">
        <v>824</v>
      </c>
      <c r="E366" s="180" t="s">
        <v>545</v>
      </c>
      <c r="F366" s="51" t="s">
        <v>825</v>
      </c>
      <c r="G366" s="51"/>
      <c r="H366" s="51"/>
      <c r="I366" s="51">
        <v>2906</v>
      </c>
      <c r="J366" s="51" t="s">
        <v>546</v>
      </c>
      <c r="K366" s="51"/>
      <c r="L366" s="51"/>
      <c r="M366" s="51"/>
      <c r="N366" s="51"/>
      <c r="O366" s="54"/>
      <c r="P366" s="54"/>
      <c r="R366" s="37" t="s">
        <v>857</v>
      </c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232">
        <v>207</v>
      </c>
      <c r="B367" s="233">
        <v>45331</v>
      </c>
      <c r="C367" s="233"/>
      <c r="D367" s="234" t="s">
        <v>499</v>
      </c>
      <c r="E367" s="235" t="s">
        <v>545</v>
      </c>
      <c r="F367" s="133">
        <v>3270</v>
      </c>
      <c r="G367" s="235"/>
      <c r="H367" s="235">
        <v>4096</v>
      </c>
      <c r="I367" s="236">
        <v>4096</v>
      </c>
      <c r="J367" s="237" t="s">
        <v>631</v>
      </c>
      <c r="K367" s="136">
        <f>H367-F367</f>
        <v>826</v>
      </c>
      <c r="L367" s="137">
        <f>K367/F367</f>
        <v>0.25259938837920487</v>
      </c>
      <c r="M367" s="132" t="s">
        <v>547</v>
      </c>
      <c r="N367" s="138">
        <v>45377</v>
      </c>
      <c r="O367" s="54"/>
      <c r="P367" s="54"/>
      <c r="R367" s="37" t="s">
        <v>857</v>
      </c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2.75" customHeight="1">
      <c r="A368" s="178">
        <v>208</v>
      </c>
      <c r="B368" s="179">
        <v>45345</v>
      </c>
      <c r="C368" s="53"/>
      <c r="D368" s="53" t="s">
        <v>59</v>
      </c>
      <c r="E368" s="180" t="s">
        <v>545</v>
      </c>
      <c r="F368" s="51" t="s">
        <v>840</v>
      </c>
      <c r="G368" s="51"/>
      <c r="H368" s="51"/>
      <c r="I368" s="51">
        <v>2627</v>
      </c>
      <c r="J368" s="51" t="s">
        <v>546</v>
      </c>
      <c r="K368" s="51"/>
      <c r="L368" s="51"/>
      <c r="M368" s="51"/>
      <c r="N368" s="53"/>
      <c r="O368" s="54"/>
      <c r="P368" s="54"/>
      <c r="R368" s="37" t="s">
        <v>858</v>
      </c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  <c r="AG368" s="54"/>
      <c r="AI368" s="37"/>
      <c r="AL368" s="54"/>
    </row>
    <row r="369" spans="1:38" ht="12.75" customHeight="1">
      <c r="A369" s="232">
        <v>209</v>
      </c>
      <c r="B369" s="233">
        <v>45356</v>
      </c>
      <c r="C369" s="233"/>
      <c r="D369" s="234" t="s">
        <v>809</v>
      </c>
      <c r="E369" s="235" t="s">
        <v>545</v>
      </c>
      <c r="F369" s="133">
        <v>925</v>
      </c>
      <c r="G369" s="235"/>
      <c r="H369" s="235">
        <v>1170</v>
      </c>
      <c r="I369" s="236">
        <v>1170</v>
      </c>
      <c r="J369" s="237" t="s">
        <v>631</v>
      </c>
      <c r="K369" s="136">
        <f>H369-F369</f>
        <v>245</v>
      </c>
      <c r="L369" s="137">
        <f>K369/F369</f>
        <v>0.26486486486486488</v>
      </c>
      <c r="M369" s="132" t="s">
        <v>547</v>
      </c>
      <c r="N369" s="138">
        <v>45435</v>
      </c>
      <c r="O369" s="54"/>
      <c r="P369" s="54"/>
      <c r="R369" s="37" t="s">
        <v>859</v>
      </c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232">
        <v>210</v>
      </c>
      <c r="B370" s="233">
        <v>45372</v>
      </c>
      <c r="C370" s="233"/>
      <c r="D370" s="234" t="s">
        <v>475</v>
      </c>
      <c r="E370" s="235" t="s">
        <v>545</v>
      </c>
      <c r="F370" s="133">
        <v>2910</v>
      </c>
      <c r="G370" s="235"/>
      <c r="H370" s="235">
        <v>3696</v>
      </c>
      <c r="I370" s="236">
        <v>3696</v>
      </c>
      <c r="J370" s="237" t="s">
        <v>631</v>
      </c>
      <c r="K370" s="136">
        <f>H370-F370</f>
        <v>786</v>
      </c>
      <c r="L370" s="137">
        <f>K370/F370</f>
        <v>0.27010309278350514</v>
      </c>
      <c r="M370" s="132" t="s">
        <v>547</v>
      </c>
      <c r="N370" s="138">
        <v>45412</v>
      </c>
      <c r="O370" s="54"/>
      <c r="P370" s="54"/>
      <c r="R370" s="37" t="s">
        <v>859</v>
      </c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2.75" customHeight="1">
      <c r="A371" s="232">
        <v>211</v>
      </c>
      <c r="B371" s="233">
        <v>45387</v>
      </c>
      <c r="C371" s="233"/>
      <c r="D371" s="234" t="s">
        <v>505</v>
      </c>
      <c r="E371" s="235" t="s">
        <v>545</v>
      </c>
      <c r="F371" s="133">
        <v>735</v>
      </c>
      <c r="G371" s="235"/>
      <c r="H371" s="235">
        <v>938</v>
      </c>
      <c r="I371" s="236">
        <v>938</v>
      </c>
      <c r="J371" s="237" t="s">
        <v>631</v>
      </c>
      <c r="K371" s="136">
        <f>H371-F371</f>
        <v>203</v>
      </c>
      <c r="L371" s="137">
        <f>K371/F371</f>
        <v>0.27619047619047621</v>
      </c>
      <c r="M371" s="132" t="s">
        <v>547</v>
      </c>
      <c r="N371" s="138">
        <v>45449</v>
      </c>
      <c r="O371" s="54"/>
      <c r="P371" s="54"/>
      <c r="R371" s="43" t="s">
        <v>858</v>
      </c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  <c r="AG371" s="54"/>
      <c r="AI371" s="37"/>
      <c r="AL371" s="54"/>
    </row>
    <row r="372" spans="1:38" ht="12.75" customHeight="1">
      <c r="A372" s="178">
        <v>212</v>
      </c>
      <c r="B372" s="179">
        <v>45407</v>
      </c>
      <c r="C372" s="53"/>
      <c r="D372" s="53" t="s">
        <v>811</v>
      </c>
      <c r="E372" s="180" t="s">
        <v>545</v>
      </c>
      <c r="F372" s="51" t="s">
        <v>845</v>
      </c>
      <c r="G372" s="51"/>
      <c r="H372" s="51"/>
      <c r="I372" s="51">
        <v>1675</v>
      </c>
      <c r="J372" s="51" t="s">
        <v>546</v>
      </c>
      <c r="K372" s="51"/>
      <c r="L372" s="51"/>
      <c r="M372" s="51"/>
      <c r="N372" s="53"/>
      <c r="O372" s="54"/>
      <c r="P372" s="54"/>
      <c r="R372" s="43" t="s">
        <v>858</v>
      </c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  <c r="AG372" s="54"/>
      <c r="AI372" s="37"/>
      <c r="AL372" s="54"/>
    </row>
    <row r="373" spans="1:38" ht="12.75" customHeight="1">
      <c r="A373" s="178">
        <v>213</v>
      </c>
      <c r="B373" s="179">
        <v>45426</v>
      </c>
      <c r="C373" s="53"/>
      <c r="D373" s="53" t="s">
        <v>788</v>
      </c>
      <c r="E373" s="180" t="s">
        <v>545</v>
      </c>
      <c r="F373" s="51" t="s">
        <v>849</v>
      </c>
      <c r="G373" s="51"/>
      <c r="H373" s="51"/>
      <c r="I373" s="51">
        <v>617</v>
      </c>
      <c r="J373" s="51" t="s">
        <v>546</v>
      </c>
      <c r="K373" s="51"/>
      <c r="L373" s="51"/>
      <c r="M373" s="51"/>
      <c r="N373" s="53"/>
      <c r="O373" s="54"/>
      <c r="P373" s="54"/>
      <c r="R373" s="43" t="s">
        <v>858</v>
      </c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  <c r="AG373" s="54"/>
      <c r="AI373" s="37"/>
      <c r="AL373" s="54"/>
    </row>
    <row r="374" spans="1:38" ht="12.75" customHeight="1">
      <c r="A374" s="232">
        <v>214</v>
      </c>
      <c r="B374" s="233">
        <v>45448</v>
      </c>
      <c r="C374" s="233"/>
      <c r="D374" s="234" t="s">
        <v>735</v>
      </c>
      <c r="E374" s="235" t="s">
        <v>545</v>
      </c>
      <c r="F374" s="133">
        <v>385</v>
      </c>
      <c r="G374" s="235"/>
      <c r="H374" s="235">
        <v>505</v>
      </c>
      <c r="I374" s="236">
        <v>505</v>
      </c>
      <c r="J374" s="237" t="s">
        <v>631</v>
      </c>
      <c r="K374" s="136">
        <f>H374-F374</f>
        <v>120</v>
      </c>
      <c r="L374" s="137">
        <f>K374/F374</f>
        <v>0.31168831168831168</v>
      </c>
      <c r="M374" s="132" t="s">
        <v>547</v>
      </c>
      <c r="N374" s="138">
        <v>45469</v>
      </c>
      <c r="O374" s="54"/>
      <c r="P374" s="54"/>
      <c r="R374" s="43" t="s">
        <v>858</v>
      </c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  <c r="AG374" s="54"/>
      <c r="AI374" s="37"/>
      <c r="AL374" s="54"/>
    </row>
    <row r="375" spans="1:38" ht="12.75" customHeight="1">
      <c r="A375" s="178">
        <v>215</v>
      </c>
      <c r="B375" s="179">
        <v>45464</v>
      </c>
      <c r="C375" s="53"/>
      <c r="D375" s="53" t="s">
        <v>1102</v>
      </c>
      <c r="E375" s="180" t="s">
        <v>545</v>
      </c>
      <c r="F375" s="51" t="s">
        <v>1103</v>
      </c>
      <c r="G375" s="51"/>
      <c r="H375" s="51"/>
      <c r="I375" s="51">
        <v>4120</v>
      </c>
      <c r="J375" s="51" t="s">
        <v>546</v>
      </c>
      <c r="K375" s="51"/>
      <c r="L375" s="51"/>
      <c r="M375" s="51"/>
      <c r="N375" s="53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  <c r="AG375" s="54"/>
      <c r="AI375" s="37"/>
      <c r="AL375" s="54"/>
    </row>
    <row r="376" spans="1:38" ht="12.75" customHeight="1">
      <c r="A376" s="178"/>
      <c r="B376" s="179"/>
      <c r="C376" s="53"/>
      <c r="D376" s="53"/>
      <c r="E376" s="180"/>
      <c r="F376" s="51"/>
      <c r="G376" s="51"/>
      <c r="H376" s="51"/>
      <c r="I376" s="51"/>
      <c r="J376" s="51"/>
      <c r="K376" s="51"/>
      <c r="L376" s="51"/>
      <c r="M376" s="51"/>
      <c r="N376" s="53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  <c r="AG376" s="54"/>
      <c r="AI376" s="37"/>
      <c r="AL376" s="54"/>
    </row>
    <row r="377" spans="1:38" ht="15" customHeight="1">
      <c r="A377" s="178"/>
      <c r="B377" s="179"/>
      <c r="C377" s="53"/>
      <c r="D377" s="53"/>
      <c r="E377" s="180"/>
      <c r="F377" s="51"/>
      <c r="G377" s="51"/>
      <c r="H377" s="51"/>
      <c r="I377" s="51"/>
      <c r="J377" s="51"/>
      <c r="K377" s="51"/>
      <c r="L377" s="51"/>
      <c r="M377" s="51"/>
      <c r="N377" s="53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1:38" ht="12.75" customHeight="1">
      <c r="B378" s="181" t="s">
        <v>786</v>
      </c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  <c r="AG378" s="54"/>
      <c r="AI378" s="37"/>
      <c r="AL378" s="54"/>
    </row>
    <row r="379" spans="1:38" ht="12.75" customHeight="1">
      <c r="A379" s="182"/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  <c r="AG379" s="54"/>
      <c r="AI379" s="37"/>
      <c r="AL379" s="54"/>
    </row>
    <row r="380" spans="1:38" ht="12.75" customHeight="1">
      <c r="A380" s="182"/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1:38" ht="12.75" customHeight="1">
      <c r="A381" s="51"/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1:38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1:38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1:38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54"/>
      <c r="P400" s="54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54"/>
      <c r="P401" s="54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54"/>
      <c r="P402" s="54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54"/>
      <c r="P403" s="54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54"/>
      <c r="P404" s="54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54"/>
      <c r="T414" s="37"/>
      <c r="U414" s="54"/>
      <c r="V414" s="37"/>
      <c r="W414" s="54"/>
      <c r="X414" s="37"/>
      <c r="Y414" s="54"/>
      <c r="Z414" s="37"/>
      <c r="AA414" s="54"/>
      <c r="AB414" s="37"/>
      <c r="AC414" s="54"/>
      <c r="AD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54"/>
      <c r="T415" s="37"/>
      <c r="U415" s="54"/>
      <c r="V415" s="37"/>
      <c r="W415" s="54"/>
      <c r="X415" s="37"/>
      <c r="Y415" s="54"/>
      <c r="Z415" s="37"/>
      <c r="AA415" s="54"/>
      <c r="AB415" s="37"/>
      <c r="AC415" s="54"/>
      <c r="AD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54"/>
      <c r="T416" s="37"/>
      <c r="U416" s="54"/>
      <c r="V416" s="37"/>
      <c r="W416" s="54"/>
      <c r="X416" s="37"/>
      <c r="Y416" s="54"/>
      <c r="Z416" s="37"/>
      <c r="AA416" s="54"/>
      <c r="AB416" s="37"/>
      <c r="AC416" s="54"/>
      <c r="AD416" s="37"/>
    </row>
    <row r="417" spans="6:30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54"/>
      <c r="T417" s="37"/>
      <c r="U417" s="54"/>
      <c r="V417" s="37"/>
      <c r="W417" s="54"/>
      <c r="X417" s="37"/>
      <c r="Y417" s="54"/>
      <c r="Z417" s="37"/>
      <c r="AA417" s="54"/>
      <c r="AB417" s="37"/>
      <c r="AC417" s="54"/>
      <c r="AD417" s="37"/>
    </row>
    <row r="418" spans="6:30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R418" s="54"/>
      <c r="S418" s="54"/>
      <c r="T418" s="37"/>
      <c r="U418" s="54"/>
      <c r="V418" s="37"/>
      <c r="W418" s="54"/>
      <c r="X418" s="37"/>
      <c r="Y418" s="54"/>
      <c r="Z418" s="37"/>
      <c r="AA418" s="54"/>
      <c r="AB418" s="37"/>
      <c r="AC418" s="54"/>
      <c r="AD418" s="37"/>
    </row>
    <row r="419" spans="6:30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R419" s="54"/>
      <c r="S419" s="54"/>
      <c r="T419" s="37"/>
      <c r="U419" s="54"/>
      <c r="V419" s="37"/>
      <c r="W419" s="54"/>
      <c r="X419" s="37"/>
      <c r="Y419" s="54"/>
      <c r="Z419" s="37"/>
      <c r="AA419" s="54"/>
      <c r="AB419" s="37"/>
      <c r="AC419" s="54"/>
      <c r="AD419" s="37"/>
    </row>
    <row r="420" spans="6:30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R420" s="54"/>
      <c r="S420" s="54"/>
      <c r="T420" s="37"/>
      <c r="U420" s="54"/>
      <c r="V420" s="37"/>
      <c r="W420" s="54"/>
      <c r="X420" s="37"/>
      <c r="Y420" s="54"/>
      <c r="Z420" s="37"/>
      <c r="AA420" s="54"/>
      <c r="AB420" s="37"/>
      <c r="AC420" s="54"/>
      <c r="AD420" s="37"/>
    </row>
    <row r="421" spans="6:30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R421" s="54"/>
      <c r="S421" s="54"/>
      <c r="T421" s="37"/>
      <c r="U421" s="54"/>
      <c r="V421" s="37"/>
      <c r="W421" s="54"/>
      <c r="X421" s="37"/>
      <c r="Y421" s="54"/>
      <c r="Z421" s="37"/>
      <c r="AA421" s="54"/>
      <c r="AB421" s="37"/>
      <c r="AC421" s="54"/>
      <c r="AD421" s="37"/>
    </row>
    <row r="422" spans="6:30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R422" s="54"/>
      <c r="S422" s="54"/>
      <c r="T422" s="37"/>
      <c r="U422" s="54"/>
      <c r="V422" s="37"/>
      <c r="W422" s="54"/>
      <c r="X422" s="37"/>
      <c r="Y422" s="54"/>
      <c r="Z422" s="37"/>
      <c r="AA422" s="54"/>
      <c r="AB422" s="37"/>
      <c r="AC422" s="54"/>
      <c r="AD422" s="37"/>
    </row>
    <row r="423" spans="6:30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30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30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30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30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30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30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30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30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30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2.75" customHeight="1">
      <c r="F545" s="54"/>
      <c r="G545" s="54"/>
      <c r="H545" s="54"/>
      <c r="I545" s="54"/>
      <c r="J545" s="37"/>
      <c r="K545" s="54"/>
      <c r="L545" s="54"/>
      <c r="M545" s="54"/>
      <c r="O545" s="37"/>
    </row>
    <row r="546" spans="6:15" ht="12.75" customHeight="1">
      <c r="F546" s="54"/>
      <c r="G546" s="54"/>
      <c r="H546" s="54"/>
      <c r="I546" s="54"/>
      <c r="J546" s="37"/>
      <c r="K546" s="54"/>
      <c r="L546" s="54"/>
      <c r="M546" s="54"/>
      <c r="O546" s="37"/>
    </row>
    <row r="547" spans="6:15" ht="12.75" customHeight="1">
      <c r="F547" s="54"/>
      <c r="G547" s="54"/>
      <c r="H547" s="54"/>
      <c r="I547" s="54"/>
      <c r="J547" s="37"/>
      <c r="K547" s="54"/>
      <c r="L547" s="54"/>
      <c r="M547" s="54"/>
      <c r="O547" s="37"/>
    </row>
    <row r="548" spans="6:15" ht="12.75" customHeight="1">
      <c r="F548" s="54"/>
      <c r="G548" s="54"/>
      <c r="H548" s="54"/>
      <c r="I548" s="54"/>
      <c r="J548" s="37"/>
      <c r="K548" s="54"/>
      <c r="L548" s="54"/>
      <c r="M548" s="54"/>
      <c r="O548" s="37"/>
    </row>
    <row r="549" spans="6:15" ht="12.75" customHeight="1">
      <c r="F549" s="54"/>
      <c r="G549" s="54"/>
      <c r="H549" s="54"/>
      <c r="I549" s="54"/>
      <c r="J549" s="37"/>
      <c r="K549" s="54"/>
      <c r="L549" s="54"/>
      <c r="M549" s="54"/>
      <c r="O549" s="37"/>
    </row>
    <row r="550" spans="6:15" ht="12.75" customHeight="1">
      <c r="F550" s="54"/>
      <c r="G550" s="54"/>
      <c r="H550" s="54"/>
      <c r="I550" s="54"/>
      <c r="J550" s="37"/>
      <c r="K550" s="54"/>
      <c r="L550" s="54"/>
      <c r="M550" s="54"/>
      <c r="O550" s="37"/>
    </row>
    <row r="551" spans="6:15" ht="12.75" customHeight="1">
      <c r="F551" s="54"/>
      <c r="G551" s="54"/>
      <c r="H551" s="54"/>
      <c r="I551" s="54"/>
      <c r="J551" s="37"/>
      <c r="K551" s="54"/>
      <c r="L551" s="54"/>
      <c r="M551" s="54"/>
      <c r="O551" s="37"/>
    </row>
    <row r="552" spans="6:15" ht="12.75" customHeight="1">
      <c r="F552" s="54"/>
      <c r="G552" s="54"/>
      <c r="H552" s="54"/>
      <c r="I552" s="54"/>
      <c r="J552" s="37"/>
      <c r="K552" s="54"/>
      <c r="L552" s="54"/>
      <c r="M552" s="54"/>
      <c r="O552" s="37"/>
    </row>
    <row r="553" spans="6:15" ht="12.75" customHeight="1">
      <c r="F553" s="54"/>
      <c r="G553" s="54"/>
      <c r="H553" s="54"/>
      <c r="I553" s="54"/>
      <c r="J553" s="37"/>
      <c r="K553" s="54"/>
      <c r="L553" s="54"/>
      <c r="M553" s="54"/>
      <c r="O553" s="37"/>
    </row>
    <row r="554" spans="6:15" ht="15" customHeight="1">
      <c r="F554" s="54"/>
      <c r="G554" s="54"/>
      <c r="H554" s="54"/>
      <c r="I554" s="54"/>
      <c r="J554" s="37"/>
      <c r="K554" s="54"/>
      <c r="L554" s="54"/>
      <c r="M554" s="54"/>
      <c r="O554" s="37"/>
    </row>
  </sheetData>
  <mergeCells count="70">
    <mergeCell ref="O134:O135"/>
    <mergeCell ref="P122:P123"/>
    <mergeCell ref="P125:P126"/>
    <mergeCell ref="B116:B117"/>
    <mergeCell ref="A122:A123"/>
    <mergeCell ref="B122:B123"/>
    <mergeCell ref="J122:J123"/>
    <mergeCell ref="P134:P135"/>
    <mergeCell ref="J134:J135"/>
    <mergeCell ref="A134:A135"/>
    <mergeCell ref="B134:B135"/>
    <mergeCell ref="M122:M123"/>
    <mergeCell ref="O122:O123"/>
    <mergeCell ref="A125:A126"/>
    <mergeCell ref="B125:B126"/>
    <mergeCell ref="J125:J126"/>
    <mergeCell ref="M125:M126"/>
    <mergeCell ref="O125:O126"/>
    <mergeCell ref="M134:M135"/>
    <mergeCell ref="A114:A115"/>
    <mergeCell ref="M118:M119"/>
    <mergeCell ref="P118:P119"/>
    <mergeCell ref="O118:O119"/>
    <mergeCell ref="P114:P115"/>
    <mergeCell ref="J116:J117"/>
    <mergeCell ref="M116:M117"/>
    <mergeCell ref="O116:O117"/>
    <mergeCell ref="B114:B115"/>
    <mergeCell ref="J114:J115"/>
    <mergeCell ref="M114:M115"/>
    <mergeCell ref="O114:O115"/>
    <mergeCell ref="A118:A119"/>
    <mergeCell ref="B118:B119"/>
    <mergeCell ref="J118:J119"/>
    <mergeCell ref="A116:A117"/>
    <mergeCell ref="P111:P112"/>
    <mergeCell ref="M107:M108"/>
    <mergeCell ref="N107:N108"/>
    <mergeCell ref="O107:O108"/>
    <mergeCell ref="P107:P108"/>
    <mergeCell ref="M101:M102"/>
    <mergeCell ref="N101:N102"/>
    <mergeCell ref="O101:O102"/>
    <mergeCell ref="P101:P102"/>
    <mergeCell ref="O103:O106"/>
    <mergeCell ref="P103:P106"/>
    <mergeCell ref="N103:N106"/>
    <mergeCell ref="M103:M106"/>
    <mergeCell ref="J101:J102"/>
    <mergeCell ref="A101:A102"/>
    <mergeCell ref="B101:B102"/>
    <mergeCell ref="A103:A106"/>
    <mergeCell ref="B103:B106"/>
    <mergeCell ref="J103:J106"/>
    <mergeCell ref="A107:A108"/>
    <mergeCell ref="B107:B108"/>
    <mergeCell ref="J107:J108"/>
    <mergeCell ref="P116:P117"/>
    <mergeCell ref="M109:M110"/>
    <mergeCell ref="N109:N110"/>
    <mergeCell ref="O109:O110"/>
    <mergeCell ref="P109:P110"/>
    <mergeCell ref="J111:J112"/>
    <mergeCell ref="A111:A112"/>
    <mergeCell ref="B111:B112"/>
    <mergeCell ref="A109:A110"/>
    <mergeCell ref="B109:B110"/>
    <mergeCell ref="J109:J110"/>
    <mergeCell ref="M111:M112"/>
    <mergeCell ref="O111:O11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19 K116 K117:K118 K108:L115 L117:L118 L116 K71 K126 K1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2024-06-26T16:24:12Z</dcterms:modified>
</cp:coreProperties>
</file>