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25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F&amp;O)'!$R$1:$R$344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4" i="6" l="1"/>
  <c r="M124" i="6" s="1"/>
  <c r="K123" i="6"/>
  <c r="M123" i="6" s="1"/>
  <c r="K117" i="6" l="1"/>
  <c r="M117" i="6" s="1"/>
  <c r="K121" i="6"/>
  <c r="M121" i="6" s="1"/>
  <c r="K120" i="6"/>
  <c r="M120" i="6" s="1"/>
  <c r="L38" i="6"/>
  <c r="K38" i="6"/>
  <c r="L20" i="6"/>
  <c r="K20" i="6"/>
  <c r="K119" i="6"/>
  <c r="M119" i="6" s="1"/>
  <c r="K118" i="6"/>
  <c r="M118" i="6" s="1"/>
  <c r="M95" i="6"/>
  <c r="K94" i="6"/>
  <c r="M94" i="6" s="1"/>
  <c r="L57" i="6"/>
  <c r="K57" i="6"/>
  <c r="L15" i="6"/>
  <c r="K15" i="6"/>
  <c r="M57" i="6" l="1"/>
  <c r="M38" i="6"/>
  <c r="M15" i="6"/>
  <c r="M20" i="6"/>
  <c r="L131" i="6"/>
  <c r="K131" i="6"/>
  <c r="K111" i="6"/>
  <c r="M111" i="6" s="1"/>
  <c r="L147" i="6"/>
  <c r="K147" i="6"/>
  <c r="K145" i="6"/>
  <c r="K146" i="6"/>
  <c r="M146" i="6" s="1"/>
  <c r="L11" i="6"/>
  <c r="K11" i="6"/>
  <c r="L145" i="6"/>
  <c r="K116" i="6"/>
  <c r="M116" i="6" s="1"/>
  <c r="K113" i="6"/>
  <c r="M113" i="6" s="1"/>
  <c r="K115" i="6"/>
  <c r="M115" i="6" s="1"/>
  <c r="M131" i="6" l="1"/>
  <c r="M145" i="6"/>
  <c r="M11" i="6"/>
  <c r="M147" i="6"/>
  <c r="K114" i="6"/>
  <c r="M114" i="6" s="1"/>
  <c r="K112" i="6"/>
  <c r="M112" i="6" s="1"/>
  <c r="K144" i="6"/>
  <c r="M144" i="6" s="1"/>
  <c r="L39" i="6"/>
  <c r="K39" i="6"/>
  <c r="M39" i="6" l="1"/>
  <c r="K143" i="6"/>
  <c r="M143" i="6" s="1"/>
  <c r="K109" i="6"/>
  <c r="M109" i="6" s="1"/>
  <c r="P22" i="6"/>
  <c r="K86" i="6" l="1"/>
  <c r="M86" i="6" s="1"/>
  <c r="K142" i="6" l="1"/>
  <c r="M142" i="6" s="1"/>
  <c r="K110" i="6"/>
  <c r="M110" i="6" s="1"/>
  <c r="K141" i="6"/>
  <c r="K107" i="6"/>
  <c r="M107" i="6" s="1"/>
  <c r="L56" i="6"/>
  <c r="K56" i="6"/>
  <c r="L36" i="6"/>
  <c r="K36" i="6"/>
  <c r="M36" i="6" l="1"/>
  <c r="M56" i="6"/>
  <c r="M141" i="6"/>
  <c r="K140" i="6"/>
  <c r="L140" i="6"/>
  <c r="K108" i="6"/>
  <c r="M108" i="6" s="1"/>
  <c r="K105" i="6"/>
  <c r="M105" i="6" s="1"/>
  <c r="K104" i="6"/>
  <c r="M104" i="6" s="1"/>
  <c r="K106" i="6"/>
  <c r="M106" i="6" s="1"/>
  <c r="K103" i="6"/>
  <c r="M103" i="6" s="1"/>
  <c r="K102" i="6"/>
  <c r="M102" i="6" s="1"/>
  <c r="M100" i="6"/>
  <c r="K101" i="6"/>
  <c r="K100" i="6"/>
  <c r="K92" i="6"/>
  <c r="M92" i="6" s="1"/>
  <c r="L16" i="6"/>
  <c r="K16" i="6"/>
  <c r="M140" i="6" l="1"/>
  <c r="M16" i="6"/>
  <c r="K93" i="6"/>
  <c r="M93" i="6" s="1"/>
  <c r="K99" i="6"/>
  <c r="M99" i="6" s="1"/>
  <c r="K96" i="6"/>
  <c r="M96" i="6" s="1"/>
  <c r="L34" i="6"/>
  <c r="K34" i="6"/>
  <c r="M34" i="6" l="1"/>
  <c r="L37" i="6"/>
  <c r="K37" i="6"/>
  <c r="K98" i="6"/>
  <c r="M98" i="6" s="1"/>
  <c r="L35" i="6"/>
  <c r="K35" i="6"/>
  <c r="K90" i="6"/>
  <c r="M90" i="6" s="1"/>
  <c r="M37" i="6" l="1"/>
  <c r="M35" i="6"/>
  <c r="L12" i="6"/>
  <c r="K12" i="6"/>
  <c r="K97" i="6"/>
  <c r="M97" i="6" s="1"/>
  <c r="P21" i="6"/>
  <c r="K91" i="6"/>
  <c r="M91" i="6" s="1"/>
  <c r="K81" i="6"/>
  <c r="M81" i="6" s="1"/>
  <c r="M12" i="6" l="1"/>
  <c r="L17" i="6"/>
  <c r="K17" i="6"/>
  <c r="L13" i="6"/>
  <c r="K13" i="6"/>
  <c r="L10" i="6"/>
  <c r="K10" i="6"/>
  <c r="K89" i="6"/>
  <c r="M89" i="6" s="1"/>
  <c r="L55" i="6"/>
  <c r="K55" i="6"/>
  <c r="L54" i="6"/>
  <c r="K54" i="6"/>
  <c r="M13" i="6" l="1"/>
  <c r="M54" i="6"/>
  <c r="M17" i="6"/>
  <c r="M10" i="6"/>
  <c r="M55" i="6"/>
  <c r="P129" i="6"/>
  <c r="P19" i="6"/>
  <c r="K88" i="6"/>
  <c r="M88" i="6" s="1"/>
  <c r="K87" i="6"/>
  <c r="M87" i="6" s="1"/>
  <c r="L52" i="6"/>
  <c r="K52" i="6"/>
  <c r="M52" i="6" l="1"/>
  <c r="K83" i="6"/>
  <c r="M83" i="6" s="1"/>
  <c r="K85" i="6"/>
  <c r="M85" i="6" s="1"/>
  <c r="K84" i="6"/>
  <c r="M84" i="6" s="1"/>
  <c r="L51" i="6"/>
  <c r="K51" i="6"/>
  <c r="L53" i="6"/>
  <c r="K53" i="6"/>
  <c r="L33" i="6"/>
  <c r="K33" i="6"/>
  <c r="L18" i="6"/>
  <c r="K18" i="6"/>
  <c r="L31" i="6"/>
  <c r="K31" i="6"/>
  <c r="M31" i="6" l="1"/>
  <c r="M33" i="6"/>
  <c r="M51" i="6"/>
  <c r="M18" i="6"/>
  <c r="M53" i="6"/>
  <c r="K78" i="6"/>
  <c r="M78" i="6" s="1"/>
  <c r="K82" i="6"/>
  <c r="M82" i="6" s="1"/>
  <c r="K80" i="6"/>
  <c r="M80" i="6" s="1"/>
  <c r="K79" i="6"/>
  <c r="M79" i="6" s="1"/>
  <c r="K76" i="6"/>
  <c r="M76" i="6" s="1"/>
  <c r="K77" i="6"/>
  <c r="M77" i="6" s="1"/>
  <c r="K74" i="6"/>
  <c r="M74" i="6" s="1"/>
  <c r="K72" i="6"/>
  <c r="M72" i="6" s="1"/>
  <c r="K75" i="6" l="1"/>
  <c r="M75" i="6" s="1"/>
  <c r="L50" i="6" l="1"/>
  <c r="K73" i="6" l="1"/>
  <c r="M73" i="6" s="1"/>
  <c r="K71" i="6"/>
  <c r="M71" i="6" s="1"/>
  <c r="K70" i="6"/>
  <c r="M70" i="6" s="1"/>
  <c r="K69" i="6"/>
  <c r="M69" i="6" s="1"/>
  <c r="K50" i="6"/>
  <c r="M50" i="6" s="1"/>
  <c r="L32" i="6"/>
  <c r="K32" i="6"/>
  <c r="L14" i="6"/>
  <c r="K14" i="6"/>
  <c r="M32" i="6" l="1"/>
  <c r="M14" i="6"/>
  <c r="K65" i="6"/>
  <c r="M65" i="6" s="1"/>
  <c r="K66" i="6"/>
  <c r="M66" i="6" s="1"/>
  <c r="K68" i="6"/>
  <c r="M68" i="6" s="1"/>
  <c r="K67" i="6"/>
  <c r="M67" i="6" s="1"/>
  <c r="K339" i="6" l="1"/>
  <c r="L339" i="6" s="1"/>
  <c r="L130" i="6" l="1"/>
  <c r="K130" i="6"/>
  <c r="M130" i="6" l="1"/>
  <c r="K328" i="6" l="1"/>
  <c r="L328" i="6" s="1"/>
  <c r="K334" i="6" l="1"/>
  <c r="L334" i="6" s="1"/>
  <c r="K317" i="6" l="1"/>
  <c r="L317" i="6" s="1"/>
  <c r="K331" i="6" l="1"/>
  <c r="L331" i="6" s="1"/>
  <c r="K323" i="6" l="1"/>
  <c r="L323" i="6" s="1"/>
  <c r="K333" i="6" l="1"/>
  <c r="L333" i="6" s="1"/>
  <c r="H329" i="6" l="1"/>
  <c r="K329" i="6" l="1"/>
  <c r="L329" i="6" s="1"/>
  <c r="K318" i="6"/>
  <c r="L318" i="6" s="1"/>
  <c r="K308" i="6"/>
  <c r="L308" i="6" s="1"/>
  <c r="K324" i="6" l="1"/>
  <c r="L324" i="6" s="1"/>
  <c r="K325" i="6" l="1"/>
  <c r="L325" i="6" s="1"/>
  <c r="K322" i="6" l="1"/>
  <c r="L322" i="6" s="1"/>
  <c r="K301" i="6"/>
  <c r="L301" i="6" s="1"/>
  <c r="K321" i="6"/>
  <c r="L321" i="6" s="1"/>
  <c r="K320" i="6"/>
  <c r="L320" i="6" s="1"/>
  <c r="K319" i="6"/>
  <c r="L319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0" i="6"/>
  <c r="L300" i="6" s="1"/>
  <c r="K299" i="6"/>
  <c r="L299" i="6" s="1"/>
  <c r="K298" i="6"/>
  <c r="L298" i="6" s="1"/>
  <c r="F297" i="6"/>
  <c r="K297" i="6" s="1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F291" i="6"/>
  <c r="K291" i="6" s="1"/>
  <c r="L291" i="6" s="1"/>
  <c r="F290" i="6"/>
  <c r="K290" i="6" s="1"/>
  <c r="L290" i="6" s="1"/>
  <c r="K289" i="6"/>
  <c r="L289" i="6" s="1"/>
  <c r="F288" i="6"/>
  <c r="K288" i="6" s="1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2" i="6"/>
  <c r="L272" i="6" s="1"/>
  <c r="K270" i="6"/>
  <c r="L270" i="6" s="1"/>
  <c r="K269" i="6"/>
  <c r="L269" i="6" s="1"/>
  <c r="F268" i="6"/>
  <c r="K268" i="6" s="1"/>
  <c r="L268" i="6" s="1"/>
  <c r="K267" i="6"/>
  <c r="L267" i="6" s="1"/>
  <c r="K264" i="6"/>
  <c r="L264" i="6" s="1"/>
  <c r="K263" i="6"/>
  <c r="L263" i="6" s="1"/>
  <c r="K262" i="6"/>
  <c r="L262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8" i="6"/>
  <c r="L238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H219" i="6"/>
  <c r="K219" i="6" s="1"/>
  <c r="L219" i="6" s="1"/>
  <c r="K216" i="6"/>
  <c r="L216" i="6" s="1"/>
  <c r="K215" i="6"/>
  <c r="L215" i="6" s="1"/>
  <c r="K214" i="6"/>
  <c r="L214" i="6" s="1"/>
  <c r="K213" i="6"/>
  <c r="L213" i="6" s="1"/>
  <c r="K212" i="6"/>
  <c r="L212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H185" i="6"/>
  <c r="K185" i="6" s="1"/>
  <c r="L185" i="6" s="1"/>
  <c r="F184" i="6"/>
  <c r="K184" i="6" s="1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<sst xmlns="http://schemas.openxmlformats.org/spreadsheetml/2006/main" count="3184" uniqueCount="1190">
  <si>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</si>
  <si>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</si>
  <si>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</si>
  <si>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</si>
  <si>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</si>
  <si>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</si>
  <si>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</si>
  <si>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</si>
  <si>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</si>
  <si>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</si>
  <si>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</si>
  <si>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</si>
  <si>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</si>
  <si>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</si>
  <si>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</si>
  <si>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</si>
  <si>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</si>
  <si>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</si>
  <si>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</si>
  <si>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</si>
  <si>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</si>
  <si>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</si>
  <si>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</si>
  <si>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</si>
  <si>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</si>
  <si>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</si>
  <si>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</si>
  <si>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</si>
  <si>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</si>
  <si>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</si>
  <si>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</si>
  <si>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</si>
  <si>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</si>
  <si>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</si>
  <si>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</si>
  <si>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</si>
  <si>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</si>
  <si>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</si>
  <si>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</si>
  <si>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</si>
  <si>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</si>
  <si>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</si>
  <si>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</si>
  <si>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</si>
  <si>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</si>
  <si>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</si>
  <si>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</si>
  <si>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</si>
  <si>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</si>
  <si>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</si>
  <si>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</si>
  <si>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</si>
  <si>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</si>
  <si>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</si>
  <si>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</si>
  <si>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</si>
  <si>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</si>
  <si>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</si>
  <si>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</si>
  <si>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</si>
  <si>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</si>
  <si>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</si>
  <si>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</si>
  <si>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</si>
  <si>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</si>
  <si>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</si>
  <si>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</si>
  <si>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</si>
  <si>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</si>
  <si>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</si>
  <si>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</si>
  <si>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</si>
  <si>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</si>
  <si>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</si>
  <si>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</si>
  <si>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</si>
  <si>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</si>
  <si>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</si>
  <si>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</si>
  <si>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</si>
  <si>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</si>
  <si>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</si>
  <si>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</si>
  <si>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</si>
  <si>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</si>
  <si>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</si>
  <si>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</si>
  <si>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</si>
  <si>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</si>
  <si>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</si>
  <si>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</si>
  <si>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</si>
  <si>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</si>
  <si>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</si>
  <si>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</si>
  <si>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</si>
  <si>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</si>
  <si>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</si>
  <si>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</si>
  <si>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</si>
  <si>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</si>
  <si>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</si>
  <si>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</si>
  <si>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</si>
  <si>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</si>
  <si>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</si>
  <si>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</si>
  <si>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</si>
  <si>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</si>
  <si>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</si>
  <si>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</si>
  <si>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</si>
  <si>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</si>
  <si>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</si>
  <si>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</si>
  <si>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</si>
  <si>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</si>
  <si>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</si>
  <si>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</si>
  <si>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</si>
  <si>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</si>
  <si>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</si>
  <si>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</si>
  <si>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</si>
  <si>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</si>
  <si>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</si>
  <si>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</si>
  <si>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</si>
  <si>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</si>
  <si>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</si>
  <si>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</si>
  <si>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</si>
  <si>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</si>
  <si>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</si>
  <si>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</si>
  <si>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</si>
  <si>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</si>
  <si>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</si>
  <si>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</si>
  <si>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</si>
  <si>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</si>
  <si>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</si>
  <si>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</si>
  <si>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</si>
  <si>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</si>
  <si>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</si>
  <si>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</si>
  <si>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</si>
  <si>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</si>
  <si>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</si>
  <si>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</si>
  <si>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</si>
  <si>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</si>
  <si>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</si>
  <si>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</si>
  <si>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</si>
  <si>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</si>
  <si>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</si>
  <si>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</si>
  <si>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</si>
  <si>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</si>
  <si>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</si>
  <si>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</si>
  <si>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</si>
  <si>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</si>
  <si>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</si>
  <si>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</si>
  <si>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</si>
  <si>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</si>
  <si>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</si>
  <si>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</si>
  <si>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</si>
  <si>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</si>
  <si>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</si>
  <si>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</si>
  <si>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</si>
  <si>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</si>
  <si>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</si>
  <si>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</si>
  <si>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</si>
  <si>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</si>
  <si>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</si>
  <si>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</si>
  <si>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</si>
  <si>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</si>
  <si>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</si>
  <si>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</si>
  <si>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</si>
  <si>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</si>
  <si>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</si>
  <si>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</si>
  <si>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</si>
  <si>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</si>
  <si>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</si>
  <si>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</si>
  <si>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</si>
  <si>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</si>
  <si>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</si>
  <si>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</si>
  <si>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</si>
  <si>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</si>
  <si>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</si>
  <si>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</si>
  <si>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</si>
  <si>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</si>
  <si>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</si>
  <si>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</si>
  <si>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</si>
  <si>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</si>
  <si>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</si>
  <si>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</si>
  <si>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</si>
  <si>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</si>
  <si>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</si>
  <si>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</si>
  <si>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</si>
  <si>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</si>
  <si>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</si>
  <si>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</si>
  <si>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</si>
  <si>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</si>
  <si>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</si>
  <si>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</si>
  <si>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</si>
  <si>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</si>
  <si>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</si>
  <si>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</si>
  <si>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</si>
  <si>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</si>
  <si>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</si>
  <si>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</si>
  <si>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</si>
  <si>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</si>
  <si>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</si>
  <si>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</si>
  <si>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</si>
  <si>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</si>
  <si>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</si>
  <si>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</si>
  <si>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</si>
  <si>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</si>
  <si>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</si>
  <si>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</si>
  <si>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</si>
  <si>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</si>
  <si>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</si>
  <si>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</si>
  <si>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</si>
  <si>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</si>
  <si>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</si>
  <si>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</si>
  <si>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</si>
  <si>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</si>
  <si>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</si>
  <si>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</si>
  <si>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</si>
  <si>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</si>
  <si>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</si>
  <si>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</si>
  <si>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</si>
  <si>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</si>
  <si>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</si>
  <si>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</si>
  <si>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</si>
  <si>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</si>
  <si>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</si>
  <si>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</si>
  <si>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</si>
  <si>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</si>
  <si>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</si>
  <si>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</si>
  <si>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</si>
  <si>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</si>
  <si>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</si>
  <si>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</si>
  <si>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</si>
  <si>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</si>
  <si>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</si>
  <si>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</si>
  <si>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</si>
  <si>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</si>
  <si>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</si>
  <si>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</si>
  <si>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</si>
  <si>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</si>
  <si>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</si>
  <si>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</si>
  <si>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</si>
  <si>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</si>
  <si>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</si>
  <si>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</si>
  <si>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</si>
  <si>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</si>
  <si>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</si>
  <si>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</si>
  <si>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</si>
  <si>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</si>
  <si>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</si>
  <si>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</si>
  <si>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</si>
  <si>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</si>
  <si>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</si>
  <si>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</si>
  <si>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</si>
  <si>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</si>
  <si>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</si>
  <si>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</si>
  <si>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</si>
  <si>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</si>
  <si>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</si>
  <si>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</si>
  <si>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</si>
  <si>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</si>
  <si>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</si>
  <si>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</si>
  <si>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</si>
  <si>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</si>
  <si>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</si>
  <si>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</si>
  <si>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</si>
  <si>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</si>
  <si>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</si>
  <si>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</si>
  <si>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</si>
  <si>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</si>
  <si>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</si>
  <si>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</si>
  <si>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</si>
  <si>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</si>
  <si>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</si>
  <si>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</si>
  <si>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</si>
  <si>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</si>
  <si>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</si>
  <si>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</si>
  <si>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</si>
  <si>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</si>
  <si>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</si>
  <si>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</si>
  <si>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</si>
  <si>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</si>
  <si>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</si>
  <si>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</si>
  <si>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</si>
  <si>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</si>
  <si>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</si>
  <si>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</si>
  <si>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</si>
  <si>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</si>
  <si>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</si>
  <si>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</si>
  <si>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</si>
  <si>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</si>
  <si>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</si>
  <si>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</si>
  <si>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</si>
  <si>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</si>
  <si>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</si>
  <si>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</si>
  <si>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</si>
  <si>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</si>
  <si>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</si>
  <si>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</si>
  <si>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</si>
  <si>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</si>
  <si>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</si>
  <si>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</si>
  <si>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</si>
  <si>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</si>
  <si>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</si>
  <si>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</si>
  <si>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</si>
  <si>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</si>
  <si>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</si>
  <si>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</si>
  <si>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</si>
  <si>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</si>
  <si>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</si>
  <si>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</si>
  <si>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</si>
  <si>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</si>
  <si>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</si>
  <si>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</si>
  <si>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</si>
  <si>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</si>
  <si>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</si>
  <si>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</si>
  <si>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</si>
  <si>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</si>
  <si>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</si>
  <si>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</si>
  <si>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</si>
  <si>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</si>
  <si>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</si>
  <si>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</si>
  <si>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</si>
  <si>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</si>
  <si>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</si>
  <si>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</si>
  <si>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</si>
  <si>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</si>
  <si>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</si>
  <si>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</si>
  <si>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</si>
  <si>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</si>
  <si>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</si>
  <si>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</si>
  <si>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</si>
  <si>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</si>
  <si>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</si>
  <si>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</si>
  <si>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</si>
  <si>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</si>
  <si>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</si>
  <si>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</si>
  <si>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</si>
  <si>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</si>
  <si>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</si>
  <si>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</si>
  <si>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</si>
  <si>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</si>
  <si>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</si>
  <si>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</si>
  <si>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</si>
  <si>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</si>
  <si>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</si>
  <si>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</si>
  <si>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</si>
  <si>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</si>
  <si>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</si>
  <si>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</si>
  <si>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</si>
  <si>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</si>
  <si>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</si>
  <si>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</si>
  <si>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</si>
  <si>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</si>
  <si>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</si>
  <si>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</si>
  <si>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</si>
  <si>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</si>
  <si>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</si>
  <si>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</si>
  <si>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</si>
  <si>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</si>
  <si>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</si>
  <si>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</si>
  <si>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</si>
  <si>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</si>
  <si>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</si>
  <si>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</si>
  <si>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</si>
  <si>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</si>
  <si>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</si>
  <si>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</si>
  <si>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</si>
  <si>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</si>
  <si>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</si>
  <si>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</si>
  <si>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</si>
  <si>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</si>
  <si>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</si>
  <si>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</si>
  <si>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</si>
  <si>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</si>
  <si>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</si>
  <si>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</si>
  <si>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</si>
  <si>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</si>
  <si>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</si>
  <si>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</si>
  <si>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</si>
  <si>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</si>
  <si>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</si>
  <si>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</si>
  <si>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</si>
  <si>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</si>
  <si>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</si>
  <si>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</si>
  <si>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</si>
  <si>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</si>
  <si>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</si>
  <si>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</si>
  <si>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</si>
  <si>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</si>
  <si>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</si>
  <si>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</si>
  <si>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</si>
  <si>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</si>
  <si>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</si>
  <si>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</si>
  <si>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</si>
  <si>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</si>
  <si>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</si>
  <si>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</si>
  <si>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</si>
  <si>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</si>
  <si>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</si>
  <si>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</si>
  <si>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</si>
  <si>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</si>
  <si>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</si>
  <si>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</si>
  <si>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</si>
  <si>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</si>
  <si>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</si>
  <si>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</si>
  <si>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</si>
  <si>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</si>
  <si>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</si>
  <si>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</si>
  <si>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</si>
  <si>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</si>
  <si>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</si>
  <si>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</si>
  <si>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</si>
  <si>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</si>
  <si>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</si>
  <si>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</si>
  <si>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</si>
  <si>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</si>
  <si>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</si>
  <si>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</si>
  <si>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</si>
  <si>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</si>
  <si>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</si>
  <si>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</si>
  <si>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</si>
  <si>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</si>
  <si>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</si>
  <si>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</si>
  <si>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</si>
  <si>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</si>
  <si>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</si>
  <si>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</si>
  <si>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</si>
  <si>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</si>
  <si>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</si>
  <si>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</si>
  <si>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</si>
  <si>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</si>
  <si>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</si>
  <si>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</si>
  <si>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</si>
  <si>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</si>
  <si>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</si>
  <si>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</si>
  <si>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</si>
  <si>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</si>
  <si>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</si>
  <si>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</si>
  <si>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</si>
  <si>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</si>
  <si>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</si>
  <si>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</si>
  <si>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</si>
  <si>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</si>
  <si>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</si>
  <si>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</si>
  <si>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</si>
  <si>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</si>
  <si>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</si>
  <si>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</si>
  <si>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</si>
  <si>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</si>
  <si>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</si>
  <si>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</si>
  <si>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</si>
  <si>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</si>
  <si>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</si>
  <si>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</si>
  <si>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</si>
  <si>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</si>
  <si>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</si>
  <si>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</si>
  <si>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</si>
  <si>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</si>
  <si>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</si>
  <si>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</si>
  <si>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</si>
  <si>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</si>
  <si>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</si>
  <si>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</si>
  <si>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</si>
  <si>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</si>
  <si>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</si>
  <si>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</si>
  <si>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</si>
  <si>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</si>
  <si>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</si>
  <si>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</si>
  <si>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</si>
  <si>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</si>
  <si>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</si>
  <si>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</si>
  <si>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</si>
  <si>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</si>
  <si>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</si>
  <si>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</si>
  <si>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</si>
  <si>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</si>
  <si>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</si>
  <si>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</si>
  <si>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</si>
  <si>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</si>
  <si>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</si>
  <si>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</si>
  <si>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</si>
  <si>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</si>
  <si>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</si>
  <si>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</si>
  <si>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</si>
  <si>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</si>
  <si>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</si>
  <si>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</si>
  <si>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</si>
  <si>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</si>
  <si>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</si>
  <si>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</si>
  <si>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</si>
  <si>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</si>
  <si>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</si>
  <si>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</si>
  <si>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</si>
  <si>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</si>
  <si>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</si>
  <si>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</si>
  <si>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</si>
  <si>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</si>
  <si>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</si>
  <si>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</si>
  <si>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</si>
  <si>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</si>
  <si>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</si>
  <si>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</si>
  <si>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</si>
  <si>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</si>
  <si>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</si>
  <si>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</si>
  <si>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</si>
  <si>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</si>
  <si>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</si>
  <si>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</si>
  <si>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</si>
  <si>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</si>
  <si>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</si>
  <si>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</si>
  <si>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</si>
  <si>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</si>
  <si>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</si>
  <si>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</si>
  <si>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</si>
  <si>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</si>
  <si>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</si>
  <si>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</si>
  <si>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</si>
  <si>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</si>
  <si>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</si>
  <si>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</si>
  <si>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</si>
  <si>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</si>
  <si>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</si>
  <si>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</si>
  <si>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</si>
  <si>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</si>
  <si>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</si>
  <si>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</si>
  <si>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</si>
  <si>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</si>
  <si>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</si>
  <si>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</si>
  <si>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</si>
  <si>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</si>
  <si>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</si>
  <si>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</si>
  <si>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</si>
  <si>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</si>
  <si>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</si>
  <si>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</si>
  <si>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</si>
  <si>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</si>
  <si>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</si>
  <si>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</si>
  <si>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</si>
  <si>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</si>
  <si>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</si>
  <si>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</si>
  <si>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</si>
  <si>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</si>
  <si>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</si>
  <si>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</si>
  <si>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</si>
  <si>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</si>
  <si>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</si>
  <si>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</si>
  <si>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</si>
  <si>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</si>
  <si>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</si>
  <si>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</si>
  <si>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</si>
  <si>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</si>
  <si>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</si>
  <si>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</si>
  <si>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</si>
  <si>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</si>
  <si>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</si>
  <si>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</si>
  <si>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</si>
  <si>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</si>
  <si>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</si>
  <si>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</si>
  <si>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</si>
  <si>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</si>
  <si>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</si>
  <si>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</si>
  <si>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</si>
  <si>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</si>
  <si>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</si>
  <si>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</si>
  <si>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</si>
  <si>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</si>
  <si>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</si>
  <si>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</si>
  <si>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</si>
  <si>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</si>
  <si>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</si>
  <si>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</si>
  <si>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</si>
  <si>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</si>
  <si>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</si>
  <si>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</si>
  <si>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</si>
  <si>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</si>
  <si>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</si>
  <si>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</si>
  <si>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</si>
  <si>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</si>
  <si>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</si>
  <si>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</si>
  <si>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</si>
  <si>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</si>
  <si>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</si>
  <si>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</si>
  <si>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</si>
  <si>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</si>
  <si>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</si>
  <si>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</si>
  <si>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</si>
  <si>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</si>
  <si>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</si>
  <si>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</si>
  <si>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</si>
  <si>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</si>
  <si>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</si>
  <si>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</si>
  <si>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</si>
  <si>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</si>
  <si>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</si>
  <si>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</si>
  <si>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</si>
  <si>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</si>
  <si>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</si>
  <si>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</si>
  <si>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</si>
  <si>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</si>
  <si>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</si>
  <si>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</si>
  <si>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</si>
  <si>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</si>
  <si>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</si>
  <si>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</si>
  <si>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</si>
  <si>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</si>
  <si>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</si>
  <si>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</si>
  <si>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</si>
  <si>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</si>
  <si>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</si>
  <si>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</si>
  <si>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</si>
  <si>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</si>
  <si>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</si>
  <si>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</si>
  <si>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</si>
  <si>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</si>
  <si>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</si>
  <si>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</si>
  <si>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</si>
  <si>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</si>
  <si>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</si>
  <si>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</si>
  <si>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</si>
  <si>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</si>
  <si>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</si>
  <si>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</si>
  <si>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</si>
  <si>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</si>
  <si>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</si>
  <si>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</si>
  <si>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</si>
  <si>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</si>
  <si>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</si>
  <si>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</si>
  <si>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</si>
  <si>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</si>
  <si>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</si>
  <si>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</si>
  <si>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</si>
  <si>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</si>
  <si>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</si>
  <si>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</si>
  <si>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</si>
  <si>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</si>
  <si>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</si>
  <si>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</si>
  <si>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</si>
  <si>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</si>
  <si>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</si>
  <si>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</si>
  <si>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</si>
  <si>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</si>
  <si>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</si>
  <si>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</si>
  <si>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</si>
  <si>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</si>
  <si>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</si>
  <si>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</si>
  <si>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</si>
  <si>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</si>
  <si>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</si>
  <si>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</si>
  <si>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</si>
  <si>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</si>
  <si>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</si>
  <si>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</si>
  <si>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</si>
  <si>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</si>
  <si>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</si>
  <si>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</si>
  <si>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</si>
  <si>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</si>
  <si>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</si>
  <si>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</si>
  <si>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</si>
  <si>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</si>
  <si>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</si>
  <si>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</si>
  <si>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</si>
  <si>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</si>
  <si>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</si>
  <si>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</si>
  <si>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</si>
  <si>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</si>
  <si>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</si>
  <si>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</si>
  <si>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</si>
  <si>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</si>
  <si>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</si>
  <si>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</si>
  <si>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</si>
  <si>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</si>
  <si>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</si>
  <si>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</si>
  <si>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</si>
  <si>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</si>
  <si>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</si>
  <si>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</si>
  <si>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</si>
  <si>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</si>
  <si>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</si>
  <si>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</si>
  <si>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</si>
  <si>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</si>
  <si>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</si>
  <si>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</si>
  <si>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</si>
  <si>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</si>
  <si>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</si>
  <si>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</si>
  <si>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</si>
  <si>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</si>
  <si>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</si>
  <si>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</si>
  <si>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</si>
  <si>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</si>
  <si>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</si>
  <si>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</si>
  <si>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</si>
  <si>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</si>
  <si>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</si>
  <si>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</si>
  <si>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</si>
  <si>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</si>
  <si>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</si>
  <si>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</si>
  <si>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</si>
  <si>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</si>
  <si>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</si>
  <si>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</si>
  <si>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</si>
  <si>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</si>
  <si>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</si>
  <si>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</si>
  <si>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</si>
  <si>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</si>
  <si>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</si>
  <si>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</si>
  <si>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</si>
  <si>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</si>
  <si>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</si>
  <si>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</si>
  <si>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</si>
  <si>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</si>
  <si>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</si>
  <si>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</si>
  <si>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</si>
  <si>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</si>
  <si>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</si>
  <si>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</si>
  <si>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</si>
  <si>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</si>
  <si>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</si>
  <si>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</si>
  <si>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</si>
  <si>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</si>
  <si>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</si>
  <si>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</si>
  <si>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</si>
  <si>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</si>
  <si>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</si>
  <si>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</si>
  <si>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</si>
  <si>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</si>
  <si>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</si>
  <si>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</si>
  <si>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</si>
  <si>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</si>
  <si>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</si>
  <si>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</si>
  <si>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</si>
  <si>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</si>
  <si>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</si>
  <si>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</si>
  <si>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</si>
  <si>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</si>
  <si>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</si>
  <si>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</si>
  <si>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</si>
  <si>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</si>
  <si>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</si>
  <si>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</si>
  <si>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</si>
  <si>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</si>
  <si>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</si>
  <si>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</si>
  <si>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</si>
  <si>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</si>
  <si>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</si>
  <si>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</si>
  <si>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</si>
  <si>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</si>
  <si>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</si>
  <si>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</si>
  <si>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</si>
  <si>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</si>
  <si>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</si>
  <si>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</si>
  <si>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</si>
  <si>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</si>
  <si>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</si>
  <si>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</si>
  <si>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10.0-5</t>
  </si>
  <si>
    <t>BANKNIFTY 44000 CE 18-MAY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</si>
  <si>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</si>
  <si>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</si>
  <si>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</si>
  <si>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</si>
  <si>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</si>
  <si>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</si>
  <si>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</si>
  <si>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</si>
  <si>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</si>
  <si>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</si>
  <si>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</si>
  <si>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</si>
  <si>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</si>
  <si>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</si>
  <si>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</si>
  <si>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</si>
  <si>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</si>
  <si>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</si>
  <si>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</si>
  <si>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</si>
  <si>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</si>
  <si>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</si>
  <si>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</si>
  <si>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</si>
  <si>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</si>
  <si>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</si>
  <si>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</si>
  <si>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</si>
  <si>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</si>
  <si>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</si>
  <si>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</si>
  <si>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</si>
  <si>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</si>
  <si>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</si>
  <si>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</si>
  <si>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</si>
  <si>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</si>
  <si>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</si>
  <si>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</si>
  <si>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</si>
  <si>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</si>
  <si>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</si>
  <si>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</si>
  <si>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</si>
  <si>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</si>
  <si>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</si>
  <si>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</si>
  <si>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</si>
  <si>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</si>
  <si>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</si>
  <si>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</si>
  <si>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</si>
  <si>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</si>
  <si>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</si>
  <si>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</si>
  <si>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</si>
  <si>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</si>
  <si>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</si>
  <si>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</si>
  <si>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</si>
  <si>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</si>
  <si>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</si>
  <si>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</si>
  <si>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</si>
  <si>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</si>
  <si>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</si>
  <si>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</si>
  <si>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</si>
  <si>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</si>
  <si>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</si>
  <si>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</si>
  <si>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</si>
  <si>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</si>
  <si>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</si>
  <si>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</si>
  <si>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</si>
  <si>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</si>
  <si>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</si>
  <si>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</si>
  <si>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</si>
  <si>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</si>
  <si>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HEERAISP</t>
  </si>
  <si>
    <t>Profit of Rs.45.5/-</t>
  </si>
  <si>
    <t>Loss of Rs.32/-</t>
  </si>
  <si>
    <t>Loss of Rs. 140/-</t>
  </si>
  <si>
    <t>120-150</t>
  </si>
  <si>
    <t>FINNIFTY 19250 CE 30-MAY</t>
  </si>
  <si>
    <t>35-45</t>
  </si>
  <si>
    <t>276-296</t>
  </si>
  <si>
    <t>330-350</t>
  </si>
  <si>
    <t>TOPGAIN FINANCE PRIVATE LIMITED</t>
  </si>
  <si>
    <t>SVJ</t>
  </si>
  <si>
    <t>MADHU SANJAYKUMAR BUCHA</t>
  </si>
  <si>
    <t>MANSI SHARES &amp; STOCK ADVISORS PVT LTD</t>
  </si>
  <si>
    <t>SETU SECURITIES PVT LTD</t>
  </si>
  <si>
    <t>ATLAS EVENTS PRIVATE LIMITED</t>
  </si>
  <si>
    <t>KAUSHIK MAHESHBHAI WAGHELA</t>
  </si>
  <si>
    <t>815-820</t>
  </si>
  <si>
    <t>850-860</t>
  </si>
  <si>
    <t>BHARTIARTL 840 CE JUN</t>
  </si>
  <si>
    <t>14-18</t>
  </si>
  <si>
    <t>NIFTY 18900 CE 29-JUNE</t>
  </si>
  <si>
    <t>5.0-1</t>
  </si>
  <si>
    <t>A</t>
  </si>
  <si>
    <t>Profit of Rs.6.25/-</t>
  </si>
  <si>
    <t>Profit of Rs.3/-</t>
  </si>
  <si>
    <t>NIFTY 19000 CE 29-JUNE</t>
  </si>
  <si>
    <t>89-109</t>
  </si>
  <si>
    <t>10.0-1</t>
  </si>
  <si>
    <t>NIFTY JUNE FUT</t>
  </si>
  <si>
    <t>18700-18720</t>
  </si>
  <si>
    <t>18500-18400</t>
  </si>
  <si>
    <t>Loss of Rs.36/-</t>
  </si>
  <si>
    <t>GRAVITA</t>
  </si>
  <si>
    <t>22-28</t>
  </si>
  <si>
    <t>Profit of Rs.2.75/-</t>
  </si>
  <si>
    <t>SAHASTRAA ADVISORS PRIVATE LIMITED</t>
  </si>
  <si>
    <t>MISTERKAPOORKESHRI</t>
  </si>
  <si>
    <t>JANUSCORP</t>
  </si>
  <si>
    <t>MMLF</t>
  </si>
  <si>
    <t>VINAYKUMARCHAWLA</t>
  </si>
  <si>
    <t>MANSI SHARE &amp; STOCK ADVISORS PRIVATE LIMITED</t>
  </si>
  <si>
    <t>BP EQUITIES PVT. LTD.</t>
  </si>
  <si>
    <t>MULTIPLIER SHARE AND STOCK ADVISORS PRIVATE LTD</t>
  </si>
  <si>
    <t>ARHAM SHARE PRIVATE LIMITED</t>
  </si>
  <si>
    <t>SETU SECURITIES PVT. LTD.</t>
  </si>
  <si>
    <t>ALGOQUANT FINTECH LIMITED .</t>
  </si>
  <si>
    <t>DIL</t>
  </si>
  <si>
    <t>Debock Industries Limited</t>
  </si>
  <si>
    <t>WILSON HOLDINGS PRIVATE LIMITED</t>
  </si>
  <si>
    <t>NUCLEUS</t>
  </si>
  <si>
    <t>Nucleus Software Exports</t>
  </si>
  <si>
    <t>IRCTC 640 CE JUNE</t>
  </si>
  <si>
    <t>BANKNIFTY 44200 PE 1-JUN</t>
  </si>
  <si>
    <t>250-350</t>
  </si>
  <si>
    <t>120-130</t>
  </si>
  <si>
    <t>BANKNIFTY 44300 PE 1-JUN</t>
  </si>
  <si>
    <t>CHORDIA</t>
  </si>
  <si>
    <t>LODHA SUBHASH HASTIMAL</t>
  </si>
  <si>
    <t>AMEETSINGH AJITSINGH RAJPAL</t>
  </si>
  <si>
    <t>GOYALALUM</t>
  </si>
  <si>
    <t>MAHAVEER CHAND</t>
  </si>
  <si>
    <t>MOHIT KUMAR</t>
  </si>
  <si>
    <t>ICICI PRUDENTIAL MUTUAL FUND - ICICI PRUDENTIAL EQUITY &amp; DEBT FUND</t>
  </si>
  <si>
    <t>KALPTARU CONSTRUCTIONS PVT LTD</t>
  </si>
  <si>
    <t>PARAG MOFATRAJ MUNOT</t>
  </si>
  <si>
    <t>KALPATARU VINIYOG LLP</t>
  </si>
  <si>
    <t>LELAVOIR</t>
  </si>
  <si>
    <t>VAYUPUTRA SALES PVT LTD</t>
  </si>
  <si>
    <t>LINKPH</t>
  </si>
  <si>
    <t>DEEPINDER SINGH POONIAN</t>
  </si>
  <si>
    <t>MEP</t>
  </si>
  <si>
    <t>ADITYA P KEDIA</t>
  </si>
  <si>
    <t>SRESTHA FINVEST LIMITED</t>
  </si>
  <si>
    <t>OSIAJEE</t>
  </si>
  <si>
    <t>RAJNI ARORA</t>
  </si>
  <si>
    <t>PGCRL</t>
  </si>
  <si>
    <t>PARAG COMMOSALES</t>
  </si>
  <si>
    <t>PRISMMEDI</t>
  </si>
  <si>
    <t>YUGAL KISHORE RAMETRA</t>
  </si>
  <si>
    <t>ANILKUMAR</t>
  </si>
  <si>
    <t>RANDER</t>
  </si>
  <si>
    <t>AARTI SINGAL</t>
  </si>
  <si>
    <t>AUMIT CAPITAL ADVISORS LIMITED</t>
  </si>
  <si>
    <t>RIBATEX</t>
  </si>
  <si>
    <t>RAHULMANOHARLALTANWANI</t>
  </si>
  <si>
    <t>SANBLUE</t>
  </si>
  <si>
    <t>SHEEJA T</t>
  </si>
  <si>
    <t>SIMRAN</t>
  </si>
  <si>
    <t>GAURAV DOSHI</t>
  </si>
  <si>
    <t>SOFCOM</t>
  </si>
  <si>
    <t>SHILPIKA BHUGRA</t>
  </si>
  <si>
    <t>ANKITGERA</t>
  </si>
  <si>
    <t>SSPNFIN</t>
  </si>
  <si>
    <t>MAA PAHARI MERCANTILES PRIVATE LIMITED</t>
  </si>
  <si>
    <t>SHARAD JAIN</t>
  </si>
  <si>
    <t>SWADPOL</t>
  </si>
  <si>
    <t>PAHARPUR COOLING TOWERS LTD</t>
  </si>
  <si>
    <t>MKJ ENTERPRISES LIMITED</t>
  </si>
  <si>
    <t>ULTRACAB</t>
  </si>
  <si>
    <t>VIKRAMKUMAR KARANRAJ SAKARIA HUF</t>
  </si>
  <si>
    <t>WORL</t>
  </si>
  <si>
    <t>YASHCHEM</t>
  </si>
  <si>
    <t>INFINITE CIVIL SOLUTIONS PRIVATE LIMITED</t>
  </si>
  <si>
    <t>AHL</t>
  </si>
  <si>
    <t>Abans Holdings Limited</t>
  </si>
  <si>
    <t>APTECHT</t>
  </si>
  <si>
    <t>Aptech Limited</t>
  </si>
  <si>
    <t>ATALREAL</t>
  </si>
  <si>
    <t>Atal Realtech Limited</t>
  </si>
  <si>
    <t>OPTUME INVESTMENTS</t>
  </si>
  <si>
    <t>VIGNESH</t>
  </si>
  <si>
    <t>GIRIRAJ</t>
  </si>
  <si>
    <t>Giriraj Civil Devp Ltd</t>
  </si>
  <si>
    <t>WISDOM PACKAGING PRIVATE LIMITED</t>
  </si>
  <si>
    <t>GOODLUCK</t>
  </si>
  <si>
    <t>Goodluck India Limited</t>
  </si>
  <si>
    <t>MANISH KUMAR</t>
  </si>
  <si>
    <t>Goyal Aluminiums Limited</t>
  </si>
  <si>
    <t>MONTECARLO</t>
  </si>
  <si>
    <t>Monte Carlo Fashions Ltd.</t>
  </si>
  <si>
    <t>XTX MARKETS LLP</t>
  </si>
  <si>
    <t>PRECISION</t>
  </si>
  <si>
    <t>Precision Metaliks Ltd</t>
  </si>
  <si>
    <t>REPCOHOME</t>
  </si>
  <si>
    <t>Repco Home Finance Ltd</t>
  </si>
  <si>
    <t>SPMLINFRA</t>
  </si>
  <si>
    <t>SPML Infra Limited</t>
  </si>
  <si>
    <t>SANTOSH INDUSTRIES LTD</t>
  </si>
  <si>
    <t>WELENT</t>
  </si>
  <si>
    <t>Welspun Enterprises Ltd</t>
  </si>
  <si>
    <t>WELSPUN ENTERPRISES EMPLOYEES WELFARE TRUST</t>
  </si>
  <si>
    <t>YELLOWSTONE VENTURES LLP</t>
  </si>
  <si>
    <t>BHIMA  RAM</t>
  </si>
  <si>
    <t>NANDANVAN INVESTMENTS LIMITED</t>
  </si>
  <si>
    <t>Krishna Inst of Med Sci L</t>
  </si>
  <si>
    <t>GENERAL ATLANTIC SINGAPORE KH PTE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</si>
</sst>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D26" sqref="D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0" t="s">
        <v>16</v>
      </c>
      <c r="B9" s="402" t="s">
        <v>17</v>
      </c>
      <c r="C9" s="402" t="s">
        <v>18</v>
      </c>
      <c r="D9" s="402" t="s">
        <v>19</v>
      </c>
      <c r="E9" s="23" t="s">
        <v>20</v>
      </c>
      <c r="F9" s="23" t="s">
        <v>21</v>
      </c>
      <c r="G9" s="397" t="s">
        <v>22</v>
      </c>
      <c r="H9" s="398"/>
      <c r="I9" s="399"/>
      <c r="J9" s="397" t="s">
        <v>23</v>
      </c>
      <c r="K9" s="398"/>
      <c r="L9" s="399"/>
      <c r="M9" s="23"/>
      <c r="N9" s="24"/>
      <c r="O9" s="24"/>
      <c r="P9" s="24"/>
    </row>
    <row r="10" spans="1:16" ht="59.25" customHeight="1">
      <c r="A10" s="401"/>
      <c r="B10" s="403"/>
      <c r="C10" s="403"/>
      <c r="D10" s="40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18713</v>
      </c>
      <c r="F11" s="32">
        <v>18703.149999999998</v>
      </c>
      <c r="G11" s="33">
        <v>18663.899999999994</v>
      </c>
      <c r="H11" s="33">
        <v>18614.799999999996</v>
      </c>
      <c r="I11" s="33">
        <v>18575.549999999992</v>
      </c>
      <c r="J11" s="33">
        <v>18752.249999999996</v>
      </c>
      <c r="K11" s="33">
        <v>18791.500000000004</v>
      </c>
      <c r="L11" s="33">
        <v>18840.599999999999</v>
      </c>
      <c r="M11" s="34">
        <v>18742.400000000001</v>
      </c>
      <c r="N11" s="34">
        <v>18654.05</v>
      </c>
      <c r="O11" s="35">
        <v>10748800</v>
      </c>
      <c r="P11" s="36">
        <v>4.1363709025029428E-2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44466.35</v>
      </c>
      <c r="F12" s="37">
        <v>44414.316666666673</v>
      </c>
      <c r="G12" s="38">
        <v>44332.133333333346</v>
      </c>
      <c r="H12" s="38">
        <v>44197.916666666672</v>
      </c>
      <c r="I12" s="38">
        <v>44115.733333333344</v>
      </c>
      <c r="J12" s="38">
        <v>44548.533333333347</v>
      </c>
      <c r="K12" s="38">
        <v>44630.716666666682</v>
      </c>
      <c r="L12" s="38">
        <v>44764.933333333349</v>
      </c>
      <c r="M12" s="28">
        <v>44496.5</v>
      </c>
      <c r="N12" s="28">
        <v>44280.1</v>
      </c>
      <c r="O12" s="39">
        <v>2357020</v>
      </c>
      <c r="P12" s="40">
        <v>2.4517357315326553E-2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19649.45</v>
      </c>
      <c r="F13" s="37">
        <v>19608.183333333334</v>
      </c>
      <c r="G13" s="38">
        <v>19546.966666666667</v>
      </c>
      <c r="H13" s="38">
        <v>19444.483333333334</v>
      </c>
      <c r="I13" s="38">
        <v>19383.266666666666</v>
      </c>
      <c r="J13" s="38">
        <v>19710.666666666668</v>
      </c>
      <c r="K13" s="38">
        <v>19771.883333333335</v>
      </c>
      <c r="L13" s="38">
        <v>19874.366666666669</v>
      </c>
      <c r="M13" s="28">
        <v>19669.400000000001</v>
      </c>
      <c r="N13" s="28">
        <v>19505.7</v>
      </c>
      <c r="O13" s="39">
        <v>101920</v>
      </c>
      <c r="P13" s="40">
        <v>0.87628865979381443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6745</v>
      </c>
      <c r="F14" s="37">
        <v>2248.3333333333335</v>
      </c>
      <c r="G14" s="38">
        <v>4496.666666666667</v>
      </c>
      <c r="H14" s="38">
        <v>2248.3333333333335</v>
      </c>
      <c r="I14" s="38">
        <v>4496.666666666667</v>
      </c>
      <c r="J14" s="38">
        <v>4496.666666666667</v>
      </c>
      <c r="K14" s="38">
        <v>2248.3333333333335</v>
      </c>
      <c r="L14" s="38">
        <v>4496.666666666667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516.45000000000005</v>
      </c>
      <c r="F15" s="37">
        <v>516.5333333333333</v>
      </c>
      <c r="G15" s="38">
        <v>512.91666666666663</v>
      </c>
      <c r="H15" s="38">
        <v>509.38333333333333</v>
      </c>
      <c r="I15" s="38">
        <v>505.76666666666665</v>
      </c>
      <c r="J15" s="38">
        <v>520.06666666666661</v>
      </c>
      <c r="K15" s="38">
        <v>523.68333333333339</v>
      </c>
      <c r="L15" s="38">
        <v>527.21666666666658</v>
      </c>
      <c r="M15" s="28">
        <v>520.15</v>
      </c>
      <c r="N15" s="28">
        <v>513</v>
      </c>
      <c r="O15" s="39">
        <v>5176350</v>
      </c>
      <c r="P15" s="40">
        <v>1.8505401097928104E-2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4051.35</v>
      </c>
      <c r="F16" s="37">
        <v>4047.1333333333332</v>
      </c>
      <c r="G16" s="38">
        <v>4024.2166666666662</v>
      </c>
      <c r="H16" s="38">
        <v>3997.083333333333</v>
      </c>
      <c r="I16" s="38">
        <v>3974.1666666666661</v>
      </c>
      <c r="J16" s="38">
        <v>4074.2666666666664</v>
      </c>
      <c r="K16" s="38">
        <v>4097.1833333333334</v>
      </c>
      <c r="L16" s="38">
        <v>4124.3166666666666</v>
      </c>
      <c r="M16" s="28">
        <v>4070.05</v>
      </c>
      <c r="N16" s="28">
        <v>4020</v>
      </c>
      <c r="O16" s="39">
        <v>1343500</v>
      </c>
      <c r="P16" s="40">
        <v>-1.1405445180279618E-2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22182</v>
      </c>
      <c r="F17" s="37">
        <v>22158.966666666664</v>
      </c>
      <c r="G17" s="38">
        <v>22077.933333333327</v>
      </c>
      <c r="H17" s="38">
        <v>21973.866666666665</v>
      </c>
      <c r="I17" s="38">
        <v>21892.833333333328</v>
      </c>
      <c r="J17" s="38">
        <v>22263.033333333326</v>
      </c>
      <c r="K17" s="38">
        <v>22344.066666666658</v>
      </c>
      <c r="L17" s="38">
        <v>22448.133333333324</v>
      </c>
      <c r="M17" s="28">
        <v>22240</v>
      </c>
      <c r="N17" s="28">
        <v>22054.9</v>
      </c>
      <c r="O17" s="39">
        <v>65360</v>
      </c>
      <c r="P17" s="40">
        <v>0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172.4</v>
      </c>
      <c r="F18" s="37">
        <v>170.75</v>
      </c>
      <c r="G18" s="38">
        <v>168.6</v>
      </c>
      <c r="H18" s="38">
        <v>164.79999999999998</v>
      </c>
      <c r="I18" s="38">
        <v>162.64999999999998</v>
      </c>
      <c r="J18" s="38">
        <v>174.55</v>
      </c>
      <c r="K18" s="38">
        <v>176.7</v>
      </c>
      <c r="L18" s="38">
        <v>180.50000000000003</v>
      </c>
      <c r="M18" s="28">
        <v>172.9</v>
      </c>
      <c r="N18" s="28">
        <v>166.95</v>
      </c>
      <c r="O18" s="39">
        <v>27734400</v>
      </c>
      <c r="P18" s="40">
        <v>-3.2950480135567686E-2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205</v>
      </c>
      <c r="F19" s="37">
        <v>202.54999999999998</v>
      </c>
      <c r="G19" s="38">
        <v>199.84999999999997</v>
      </c>
      <c r="H19" s="38">
        <v>194.7</v>
      </c>
      <c r="I19" s="38">
        <v>191.99999999999997</v>
      </c>
      <c r="J19" s="38">
        <v>207.69999999999996</v>
      </c>
      <c r="K19" s="38">
        <v>210.39999999999995</v>
      </c>
      <c r="L19" s="38">
        <v>215.54999999999995</v>
      </c>
      <c r="M19" s="28">
        <v>205.25</v>
      </c>
      <c r="N19" s="28">
        <v>197.4</v>
      </c>
      <c r="O19" s="39">
        <v>28628600</v>
      </c>
      <c r="P19" s="40">
        <v>-1.2643472022955524E-2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1811.7</v>
      </c>
      <c r="F20" s="37">
        <v>1813.8833333333332</v>
      </c>
      <c r="G20" s="38">
        <v>1801.7666666666664</v>
      </c>
      <c r="H20" s="38">
        <v>1791.8333333333333</v>
      </c>
      <c r="I20" s="38">
        <v>1779.7166666666665</v>
      </c>
      <c r="J20" s="38">
        <v>1823.8166666666664</v>
      </c>
      <c r="K20" s="38">
        <v>1835.9333333333332</v>
      </c>
      <c r="L20" s="38">
        <v>1845.8666666666663</v>
      </c>
      <c r="M20" s="28">
        <v>1826</v>
      </c>
      <c r="N20" s="28">
        <v>1803.95</v>
      </c>
      <c r="O20" s="39">
        <v>4858500</v>
      </c>
      <c r="P20" s="40">
        <v>1.5912512546002008E-2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2514</v>
      </c>
      <c r="F21" s="37">
        <v>2527.7166666666667</v>
      </c>
      <c r="G21" s="38">
        <v>2481.5333333333333</v>
      </c>
      <c r="H21" s="38">
        <v>2449.0666666666666</v>
      </c>
      <c r="I21" s="38">
        <v>2402.8833333333332</v>
      </c>
      <c r="J21" s="38">
        <v>2560.1833333333334</v>
      </c>
      <c r="K21" s="38">
        <v>2606.3666666666668</v>
      </c>
      <c r="L21" s="38">
        <v>2638.8333333333335</v>
      </c>
      <c r="M21" s="28">
        <v>2573.9</v>
      </c>
      <c r="N21" s="28">
        <v>2495.25</v>
      </c>
      <c r="O21" s="39">
        <v>8789300</v>
      </c>
      <c r="P21" s="40">
        <v>5.9197868876720435E-4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737.4</v>
      </c>
      <c r="F22" s="37">
        <v>738.06666666666661</v>
      </c>
      <c r="G22" s="38">
        <v>730.13333333333321</v>
      </c>
      <c r="H22" s="38">
        <v>722.86666666666656</v>
      </c>
      <c r="I22" s="38">
        <v>714.93333333333317</v>
      </c>
      <c r="J22" s="38">
        <v>745.33333333333326</v>
      </c>
      <c r="K22" s="38">
        <v>753.26666666666665</v>
      </c>
      <c r="L22" s="38">
        <v>760.5333333333333</v>
      </c>
      <c r="M22" s="28">
        <v>746</v>
      </c>
      <c r="N22" s="28">
        <v>730.8</v>
      </c>
      <c r="O22" s="39">
        <v>39351925</v>
      </c>
      <c r="P22" s="40">
        <v>1.9804225307400215E-2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3383.15</v>
      </c>
      <c r="F23" s="37">
        <v>3388.5166666666664</v>
      </c>
      <c r="G23" s="38">
        <v>3364.9333333333329</v>
      </c>
      <c r="H23" s="38">
        <v>3346.7166666666667</v>
      </c>
      <c r="I23" s="38">
        <v>3323.1333333333332</v>
      </c>
      <c r="J23" s="38">
        <v>3406.7333333333327</v>
      </c>
      <c r="K23" s="38">
        <v>3430.3166666666666</v>
      </c>
      <c r="L23" s="38">
        <v>3448.5333333333324</v>
      </c>
      <c r="M23" s="28">
        <v>3412.1</v>
      </c>
      <c r="N23" s="28">
        <v>3370.3</v>
      </c>
      <c r="O23" s="39">
        <v>554400</v>
      </c>
      <c r="P23" s="40">
        <v>4.2497179390748402E-2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433.9</v>
      </c>
      <c r="F24" s="37">
        <v>432.2833333333333</v>
      </c>
      <c r="G24" s="38">
        <v>428.96666666666658</v>
      </c>
      <c r="H24" s="38">
        <v>424.0333333333333</v>
      </c>
      <c r="I24" s="38">
        <v>420.71666666666658</v>
      </c>
      <c r="J24" s="38">
        <v>437.21666666666658</v>
      </c>
      <c r="K24" s="38">
        <v>440.5333333333333</v>
      </c>
      <c r="L24" s="38">
        <v>445.46666666666658</v>
      </c>
      <c r="M24" s="28">
        <v>435.6</v>
      </c>
      <c r="N24" s="28">
        <v>427.35</v>
      </c>
      <c r="O24" s="39">
        <v>57654000</v>
      </c>
      <c r="P24" s="40">
        <v>-4.3828292561623825E-3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45106</v>
      </c>
      <c r="E25" s="37">
        <v>4627.3500000000004</v>
      </c>
      <c r="F25" s="37">
        <v>4671.3499999999995</v>
      </c>
      <c r="G25" s="38">
        <v>4510.9999999999991</v>
      </c>
      <c r="H25" s="38">
        <v>4394.6499999999996</v>
      </c>
      <c r="I25" s="38">
        <v>4234.2999999999993</v>
      </c>
      <c r="J25" s="38">
        <v>4787.6999999999989</v>
      </c>
      <c r="K25" s="38">
        <v>4948.0499999999993</v>
      </c>
      <c r="L25" s="38">
        <v>5064.3999999999987</v>
      </c>
      <c r="M25" s="28">
        <v>4831.7</v>
      </c>
      <c r="N25" s="28">
        <v>4555</v>
      </c>
      <c r="O25" s="39">
        <v>2034875</v>
      </c>
      <c r="P25" s="40">
        <v>0.12369710775177746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385.85</v>
      </c>
      <c r="F26" s="37">
        <v>387.23333333333335</v>
      </c>
      <c r="G26" s="38">
        <v>383.7166666666667</v>
      </c>
      <c r="H26" s="38">
        <v>381.58333333333337</v>
      </c>
      <c r="I26" s="38">
        <v>378.06666666666672</v>
      </c>
      <c r="J26" s="38">
        <v>389.36666666666667</v>
      </c>
      <c r="K26" s="38">
        <v>392.88333333333333</v>
      </c>
      <c r="L26" s="38">
        <v>395.01666666666665</v>
      </c>
      <c r="M26" s="28">
        <v>390.75</v>
      </c>
      <c r="N26" s="28">
        <v>385.1</v>
      </c>
      <c r="O26" s="39">
        <v>13315400</v>
      </c>
      <c r="P26" s="40">
        <v>-1.4104946726985984E-2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146.6</v>
      </c>
      <c r="F27" s="37">
        <v>146.5</v>
      </c>
      <c r="G27" s="38">
        <v>145.6</v>
      </c>
      <c r="H27" s="38">
        <v>144.6</v>
      </c>
      <c r="I27" s="38">
        <v>143.69999999999999</v>
      </c>
      <c r="J27" s="38">
        <v>147.5</v>
      </c>
      <c r="K27" s="38">
        <v>148.39999999999998</v>
      </c>
      <c r="L27" s="38">
        <v>149.4</v>
      </c>
      <c r="M27" s="28">
        <v>147.4</v>
      </c>
      <c r="N27" s="28">
        <v>145.5</v>
      </c>
      <c r="O27" s="39">
        <v>69060000</v>
      </c>
      <c r="P27" s="40">
        <v>5.1670184120515246E-3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3146.95</v>
      </c>
      <c r="F28" s="37">
        <v>3141.4833333333336</v>
      </c>
      <c r="G28" s="38">
        <v>3129.9666666666672</v>
      </c>
      <c r="H28" s="38">
        <v>3112.9833333333336</v>
      </c>
      <c r="I28" s="38">
        <v>3101.4666666666672</v>
      </c>
      <c r="J28" s="38">
        <v>3158.4666666666672</v>
      </c>
      <c r="K28" s="38">
        <v>3169.9833333333336</v>
      </c>
      <c r="L28" s="38">
        <v>3186.9666666666672</v>
      </c>
      <c r="M28" s="28">
        <v>3153</v>
      </c>
      <c r="N28" s="28">
        <v>3124.5</v>
      </c>
      <c r="O28" s="39">
        <v>5497200</v>
      </c>
      <c r="P28" s="40">
        <v>2.5532535745550044E-3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1804.5</v>
      </c>
      <c r="F29" s="37">
        <v>1802.8666666666668</v>
      </c>
      <c r="G29" s="38">
        <v>1788.9333333333336</v>
      </c>
      <c r="H29" s="38">
        <v>1773.3666666666668</v>
      </c>
      <c r="I29" s="38">
        <v>1759.4333333333336</v>
      </c>
      <c r="J29" s="38">
        <v>1818.4333333333336</v>
      </c>
      <c r="K29" s="38">
        <v>1832.366666666667</v>
      </c>
      <c r="L29" s="38">
        <v>1847.9333333333336</v>
      </c>
      <c r="M29" s="28">
        <v>1816.8</v>
      </c>
      <c r="N29" s="28">
        <v>1787.3</v>
      </c>
      <c r="O29" s="39">
        <v>1593514</v>
      </c>
      <c r="P29" s="40">
        <v>2.1647058823529412E-2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6873.6</v>
      </c>
      <c r="F30" s="37">
        <v>6902.916666666667</v>
      </c>
      <c r="G30" s="38">
        <v>6825.8333333333339</v>
      </c>
      <c r="H30" s="38">
        <v>6778.0666666666666</v>
      </c>
      <c r="I30" s="38">
        <v>6700.9833333333336</v>
      </c>
      <c r="J30" s="38">
        <v>6950.6833333333343</v>
      </c>
      <c r="K30" s="38">
        <v>7027.7666666666682</v>
      </c>
      <c r="L30" s="38">
        <v>7075.5333333333347</v>
      </c>
      <c r="M30" s="28">
        <v>6980</v>
      </c>
      <c r="N30" s="28">
        <v>6855.15</v>
      </c>
      <c r="O30" s="39">
        <v>190725</v>
      </c>
      <c r="P30" s="40">
        <v>4.6071575483340191E-2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766.05</v>
      </c>
      <c r="F31" s="37">
        <v>766.86666666666667</v>
      </c>
      <c r="G31" s="38">
        <v>758.5333333333333</v>
      </c>
      <c r="H31" s="38">
        <v>751.01666666666665</v>
      </c>
      <c r="I31" s="38">
        <v>742.68333333333328</v>
      </c>
      <c r="J31" s="38">
        <v>774.38333333333333</v>
      </c>
      <c r="K31" s="38">
        <v>782.71666666666658</v>
      </c>
      <c r="L31" s="38">
        <v>790.23333333333335</v>
      </c>
      <c r="M31" s="28">
        <v>775.2</v>
      </c>
      <c r="N31" s="28">
        <v>759.35</v>
      </c>
      <c r="O31" s="39">
        <v>13424000</v>
      </c>
      <c r="P31" s="40">
        <v>1.2215352133916453E-2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655.25</v>
      </c>
      <c r="F32" s="37">
        <v>644.01666666666665</v>
      </c>
      <c r="G32" s="38">
        <v>628.23333333333335</v>
      </c>
      <c r="H32" s="38">
        <v>601.2166666666667</v>
      </c>
      <c r="I32" s="38">
        <v>585.43333333333339</v>
      </c>
      <c r="J32" s="38">
        <v>671.0333333333333</v>
      </c>
      <c r="K32" s="38">
        <v>686.81666666666661</v>
      </c>
      <c r="L32" s="38">
        <v>713.83333333333326</v>
      </c>
      <c r="M32" s="28">
        <v>659.8</v>
      </c>
      <c r="N32" s="28">
        <v>617</v>
      </c>
      <c r="O32" s="39">
        <v>9202100</v>
      </c>
      <c r="P32" s="40">
        <v>-2.2955310406336599E-2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940.05</v>
      </c>
      <c r="F33" s="37">
        <v>937.56666666666661</v>
      </c>
      <c r="G33" s="38">
        <v>933.83333333333326</v>
      </c>
      <c r="H33" s="38">
        <v>927.61666666666667</v>
      </c>
      <c r="I33" s="38">
        <v>923.88333333333333</v>
      </c>
      <c r="J33" s="38">
        <v>943.78333333333319</v>
      </c>
      <c r="K33" s="38">
        <v>947.51666666666654</v>
      </c>
      <c r="L33" s="38">
        <v>953.73333333333312</v>
      </c>
      <c r="M33" s="28">
        <v>941.3</v>
      </c>
      <c r="N33" s="28">
        <v>931.35</v>
      </c>
      <c r="O33" s="39">
        <v>48006100</v>
      </c>
      <c r="P33" s="40">
        <v>1.3885295568089059E-2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4608.3500000000004</v>
      </c>
      <c r="F34" s="37">
        <v>4616.666666666667</v>
      </c>
      <c r="G34" s="38">
        <v>4595.9333333333343</v>
      </c>
      <c r="H34" s="38">
        <v>4583.5166666666673</v>
      </c>
      <c r="I34" s="38">
        <v>4562.7833333333347</v>
      </c>
      <c r="J34" s="38">
        <v>4629.0833333333339</v>
      </c>
      <c r="K34" s="38">
        <v>4649.8166666666657</v>
      </c>
      <c r="L34" s="38">
        <v>4662.2333333333336</v>
      </c>
      <c r="M34" s="28">
        <v>4637.3999999999996</v>
      </c>
      <c r="N34" s="28">
        <v>4604.25</v>
      </c>
      <c r="O34" s="39">
        <v>2541500</v>
      </c>
      <c r="P34" s="40">
        <v>-4.4070120458329252E-3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1472.75</v>
      </c>
      <c r="F35" s="37">
        <v>1464.6166666666668</v>
      </c>
      <c r="G35" s="38">
        <v>1454.8833333333337</v>
      </c>
      <c r="H35" s="38">
        <v>1437.0166666666669</v>
      </c>
      <c r="I35" s="38">
        <v>1427.2833333333338</v>
      </c>
      <c r="J35" s="38">
        <v>1482.4833333333336</v>
      </c>
      <c r="K35" s="38">
        <v>1492.2166666666667</v>
      </c>
      <c r="L35" s="38">
        <v>1510.0833333333335</v>
      </c>
      <c r="M35" s="28">
        <v>1474.35</v>
      </c>
      <c r="N35" s="28">
        <v>1446.75</v>
      </c>
      <c r="O35" s="39">
        <v>8930000</v>
      </c>
      <c r="P35" s="40">
        <v>7.8448952146139195E-4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7040</v>
      </c>
      <c r="F36" s="37">
        <v>7019.4000000000005</v>
      </c>
      <c r="G36" s="38">
        <v>6982.3500000000013</v>
      </c>
      <c r="H36" s="38">
        <v>6924.7000000000007</v>
      </c>
      <c r="I36" s="38">
        <v>6887.6500000000015</v>
      </c>
      <c r="J36" s="38">
        <v>7077.0500000000011</v>
      </c>
      <c r="K36" s="38">
        <v>7114.1</v>
      </c>
      <c r="L36" s="38">
        <v>7171.7500000000009</v>
      </c>
      <c r="M36" s="28">
        <v>7056.45</v>
      </c>
      <c r="N36" s="28">
        <v>6961.75</v>
      </c>
      <c r="O36" s="39">
        <v>4030375</v>
      </c>
      <c r="P36" s="40">
        <v>-1.8574126242144693E-3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2237</v>
      </c>
      <c r="F37" s="37">
        <v>2254.7166666666667</v>
      </c>
      <c r="G37" s="38">
        <v>2211.6333333333332</v>
      </c>
      <c r="H37" s="38">
        <v>2186.2666666666664</v>
      </c>
      <c r="I37" s="38">
        <v>2143.1833333333329</v>
      </c>
      <c r="J37" s="38">
        <v>2280.0833333333335</v>
      </c>
      <c r="K37" s="38">
        <v>2323.1666666666665</v>
      </c>
      <c r="L37" s="38">
        <v>2348.5333333333338</v>
      </c>
      <c r="M37" s="28">
        <v>2297.8000000000002</v>
      </c>
      <c r="N37" s="28">
        <v>2229.35</v>
      </c>
      <c r="O37" s="39">
        <v>2111700</v>
      </c>
      <c r="P37" s="40">
        <v>5.8814681107099878E-2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394.2</v>
      </c>
      <c r="F38" s="37">
        <v>395</v>
      </c>
      <c r="G38" s="38">
        <v>392.15</v>
      </c>
      <c r="H38" s="38">
        <v>390.09999999999997</v>
      </c>
      <c r="I38" s="38">
        <v>387.24999999999994</v>
      </c>
      <c r="J38" s="38">
        <v>397.05</v>
      </c>
      <c r="K38" s="38">
        <v>399.90000000000003</v>
      </c>
      <c r="L38" s="38">
        <v>401.95000000000005</v>
      </c>
      <c r="M38" s="28">
        <v>397.85</v>
      </c>
      <c r="N38" s="28">
        <v>392.95</v>
      </c>
      <c r="O38" s="39">
        <v>6832000</v>
      </c>
      <c r="P38" s="40">
        <v>1.1608623548922056E-2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268.85000000000002</v>
      </c>
      <c r="F39" s="37">
        <v>267.21666666666664</v>
      </c>
      <c r="G39" s="38">
        <v>265.0333333333333</v>
      </c>
      <c r="H39" s="38">
        <v>261.21666666666664</v>
      </c>
      <c r="I39" s="38">
        <v>259.0333333333333</v>
      </c>
      <c r="J39" s="38">
        <v>271.0333333333333</v>
      </c>
      <c r="K39" s="38">
        <v>273.21666666666658</v>
      </c>
      <c r="L39" s="38">
        <v>277.0333333333333</v>
      </c>
      <c r="M39" s="28">
        <v>269.39999999999998</v>
      </c>
      <c r="N39" s="28">
        <v>263.39999999999998</v>
      </c>
      <c r="O39" s="39">
        <v>34440300</v>
      </c>
      <c r="P39" s="40">
        <v>-1.9213715637008573E-3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185.05</v>
      </c>
      <c r="F40" s="37">
        <v>185.03333333333333</v>
      </c>
      <c r="G40" s="38">
        <v>184.11666666666667</v>
      </c>
      <c r="H40" s="38">
        <v>183.18333333333334</v>
      </c>
      <c r="I40" s="38">
        <v>182.26666666666668</v>
      </c>
      <c r="J40" s="38">
        <v>185.96666666666667</v>
      </c>
      <c r="K40" s="38">
        <v>186.88333333333335</v>
      </c>
      <c r="L40" s="38">
        <v>187.81666666666666</v>
      </c>
      <c r="M40" s="28">
        <v>185.95</v>
      </c>
      <c r="N40" s="28">
        <v>184.1</v>
      </c>
      <c r="O40" s="39">
        <v>96080400</v>
      </c>
      <c r="P40" s="40">
        <v>-1.505247376311844E-2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1585.45</v>
      </c>
      <c r="F41" s="37">
        <v>1589.9333333333334</v>
      </c>
      <c r="G41" s="38">
        <v>1577.9166666666667</v>
      </c>
      <c r="H41" s="38">
        <v>1570.3833333333334</v>
      </c>
      <c r="I41" s="38">
        <v>1558.3666666666668</v>
      </c>
      <c r="J41" s="38">
        <v>1597.4666666666667</v>
      </c>
      <c r="K41" s="38">
        <v>1609.4833333333331</v>
      </c>
      <c r="L41" s="38">
        <v>1617.0166666666667</v>
      </c>
      <c r="M41" s="28">
        <v>1601.95</v>
      </c>
      <c r="N41" s="28">
        <v>1582.4</v>
      </c>
      <c r="O41" s="39">
        <v>1630075</v>
      </c>
      <c r="P41" s="40">
        <v>-2.3410245425056612E-3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111.9</v>
      </c>
      <c r="F42" s="37">
        <v>112.3</v>
      </c>
      <c r="G42" s="38">
        <v>111.3</v>
      </c>
      <c r="H42" s="38">
        <v>110.7</v>
      </c>
      <c r="I42" s="38">
        <v>109.7</v>
      </c>
      <c r="J42" s="38">
        <v>112.89999999999999</v>
      </c>
      <c r="K42" s="38">
        <v>113.89999999999999</v>
      </c>
      <c r="L42" s="38">
        <v>114.49999999999999</v>
      </c>
      <c r="M42" s="28">
        <v>113.3</v>
      </c>
      <c r="N42" s="28">
        <v>111.7</v>
      </c>
      <c r="O42" s="39">
        <v>74094300</v>
      </c>
      <c r="P42" s="40">
        <v>-1.1933718455457586E-2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649.6</v>
      </c>
      <c r="F43" s="37">
        <v>646.2833333333333</v>
      </c>
      <c r="G43" s="38">
        <v>641.16666666666663</v>
      </c>
      <c r="H43" s="38">
        <v>632.73333333333335</v>
      </c>
      <c r="I43" s="38">
        <v>627.61666666666667</v>
      </c>
      <c r="J43" s="38">
        <v>654.71666666666658</v>
      </c>
      <c r="K43" s="38">
        <v>659.83333333333337</v>
      </c>
      <c r="L43" s="38">
        <v>668.26666666666654</v>
      </c>
      <c r="M43" s="28">
        <v>651.4</v>
      </c>
      <c r="N43" s="28">
        <v>637.85</v>
      </c>
      <c r="O43" s="39">
        <v>9060700</v>
      </c>
      <c r="P43" s="40">
        <v>-2.4629958555358201E-2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785.6</v>
      </c>
      <c r="F44" s="37">
        <v>789.18333333333339</v>
      </c>
      <c r="G44" s="38">
        <v>781.06666666666683</v>
      </c>
      <c r="H44" s="38">
        <v>776.53333333333342</v>
      </c>
      <c r="I44" s="38">
        <v>768.41666666666686</v>
      </c>
      <c r="J44" s="38">
        <v>793.71666666666681</v>
      </c>
      <c r="K44" s="38">
        <v>801.83333333333337</v>
      </c>
      <c r="L44" s="38">
        <v>806.36666666666679</v>
      </c>
      <c r="M44" s="28">
        <v>797.3</v>
      </c>
      <c r="N44" s="28">
        <v>784.65</v>
      </c>
      <c r="O44" s="39">
        <v>9216000</v>
      </c>
      <c r="P44" s="40">
        <v>-2.7540360873694207E-2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820.9</v>
      </c>
      <c r="F45" s="37">
        <v>822.08333333333337</v>
      </c>
      <c r="G45" s="38">
        <v>814.56666666666672</v>
      </c>
      <c r="H45" s="38">
        <v>808.23333333333335</v>
      </c>
      <c r="I45" s="38">
        <v>800.7166666666667</v>
      </c>
      <c r="J45" s="38">
        <v>828.41666666666674</v>
      </c>
      <c r="K45" s="38">
        <v>835.93333333333339</v>
      </c>
      <c r="L45" s="38">
        <v>842.26666666666677</v>
      </c>
      <c r="M45" s="28">
        <v>829.6</v>
      </c>
      <c r="N45" s="28">
        <v>815.75</v>
      </c>
      <c r="O45" s="39">
        <v>35878650</v>
      </c>
      <c r="P45" s="40">
        <v>-1.0220929318342637E-2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82.55</v>
      </c>
      <c r="F46" s="37">
        <v>83.016666666666666</v>
      </c>
      <c r="G46" s="38">
        <v>81.483333333333334</v>
      </c>
      <c r="H46" s="38">
        <v>80.416666666666671</v>
      </c>
      <c r="I46" s="38">
        <v>78.88333333333334</v>
      </c>
      <c r="J46" s="38">
        <v>84.083333333333329</v>
      </c>
      <c r="K46" s="38">
        <v>85.61666666666666</v>
      </c>
      <c r="L46" s="38">
        <v>86.683333333333323</v>
      </c>
      <c r="M46" s="28">
        <v>84.55</v>
      </c>
      <c r="N46" s="28">
        <v>81.95</v>
      </c>
      <c r="O46" s="39">
        <v>106785000</v>
      </c>
      <c r="P46" s="40">
        <v>-1.2045851952593743E-2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243.25</v>
      </c>
      <c r="F47" s="37">
        <v>242.86666666666667</v>
      </c>
      <c r="G47" s="38">
        <v>240.98333333333335</v>
      </c>
      <c r="H47" s="38">
        <v>238.71666666666667</v>
      </c>
      <c r="I47" s="38">
        <v>236.83333333333334</v>
      </c>
      <c r="J47" s="38">
        <v>245.13333333333335</v>
      </c>
      <c r="K47" s="38">
        <v>247.01666666666668</v>
      </c>
      <c r="L47" s="38">
        <v>249.28333333333336</v>
      </c>
      <c r="M47" s="28">
        <v>244.75</v>
      </c>
      <c r="N47" s="28">
        <v>240.6</v>
      </c>
      <c r="O47" s="39">
        <v>25784700</v>
      </c>
      <c r="P47" s="40">
        <v>5.7376665522513807E-3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18682.5</v>
      </c>
      <c r="F48" s="37">
        <v>18588.983333333334</v>
      </c>
      <c r="G48" s="38">
        <v>18430.266666666666</v>
      </c>
      <c r="H48" s="38">
        <v>18178.033333333333</v>
      </c>
      <c r="I48" s="38">
        <v>18019.316666666666</v>
      </c>
      <c r="J48" s="38">
        <v>18841.216666666667</v>
      </c>
      <c r="K48" s="38">
        <v>18999.933333333334</v>
      </c>
      <c r="L48" s="38">
        <v>19252.166666666668</v>
      </c>
      <c r="M48" s="28">
        <v>18747.7</v>
      </c>
      <c r="N48" s="28">
        <v>18336.75</v>
      </c>
      <c r="O48" s="39">
        <v>147950</v>
      </c>
      <c r="P48" s="40">
        <v>-9.3739537997991288E-3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363.05</v>
      </c>
      <c r="F49" s="37">
        <v>363.91666666666669</v>
      </c>
      <c r="G49" s="38">
        <v>361.78333333333336</v>
      </c>
      <c r="H49" s="38">
        <v>360.51666666666665</v>
      </c>
      <c r="I49" s="38">
        <v>358.38333333333333</v>
      </c>
      <c r="J49" s="38">
        <v>365.18333333333339</v>
      </c>
      <c r="K49" s="38">
        <v>367.31666666666672</v>
      </c>
      <c r="L49" s="38">
        <v>368.58333333333343</v>
      </c>
      <c r="M49" s="28">
        <v>366.05</v>
      </c>
      <c r="N49" s="28">
        <v>362.65</v>
      </c>
      <c r="O49" s="39">
        <v>21159000</v>
      </c>
      <c r="P49" s="40">
        <v>2.9863481228668944E-3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4599.95</v>
      </c>
      <c r="F50" s="37">
        <v>4608.1500000000005</v>
      </c>
      <c r="G50" s="38">
        <v>4574.3000000000011</v>
      </c>
      <c r="H50" s="38">
        <v>4548.6500000000005</v>
      </c>
      <c r="I50" s="38">
        <v>4514.8000000000011</v>
      </c>
      <c r="J50" s="38">
        <v>4633.8000000000011</v>
      </c>
      <c r="K50" s="38">
        <v>4667.6500000000015</v>
      </c>
      <c r="L50" s="38">
        <v>4693.3000000000011</v>
      </c>
      <c r="M50" s="28">
        <v>4642</v>
      </c>
      <c r="N50" s="28">
        <v>4582.5</v>
      </c>
      <c r="O50" s="39">
        <v>1488800</v>
      </c>
      <c r="P50" s="40">
        <v>-2.0397420713251745E-2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339.25</v>
      </c>
      <c r="F51" s="37">
        <v>340.2833333333333</v>
      </c>
      <c r="G51" s="38">
        <v>337.41666666666663</v>
      </c>
      <c r="H51" s="38">
        <v>335.58333333333331</v>
      </c>
      <c r="I51" s="38">
        <v>332.71666666666664</v>
      </c>
      <c r="J51" s="38">
        <v>342.11666666666662</v>
      </c>
      <c r="K51" s="38">
        <v>344.98333333333329</v>
      </c>
      <c r="L51" s="38">
        <v>346.81666666666661</v>
      </c>
      <c r="M51" s="28">
        <v>343.15</v>
      </c>
      <c r="N51" s="28">
        <v>338.45</v>
      </c>
      <c r="O51" s="39">
        <v>9038000</v>
      </c>
      <c r="P51" s="40">
        <v>5.5594487269329598E-2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309.95</v>
      </c>
      <c r="F52" s="37">
        <v>309.33333333333331</v>
      </c>
      <c r="G52" s="38">
        <v>307.66666666666663</v>
      </c>
      <c r="H52" s="38">
        <v>305.38333333333333</v>
      </c>
      <c r="I52" s="38">
        <v>303.71666666666664</v>
      </c>
      <c r="J52" s="38">
        <v>311.61666666666662</v>
      </c>
      <c r="K52" s="38">
        <v>313.28333333333325</v>
      </c>
      <c r="L52" s="38">
        <v>315.56666666666661</v>
      </c>
      <c r="M52" s="28">
        <v>311</v>
      </c>
      <c r="N52" s="28">
        <v>307.05</v>
      </c>
      <c r="O52" s="39">
        <v>43974900</v>
      </c>
      <c r="P52" s="40">
        <v>-1.1591212525791966E-2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695.6</v>
      </c>
      <c r="F53" s="37">
        <v>695.31666666666672</v>
      </c>
      <c r="G53" s="38">
        <v>689.93333333333339</v>
      </c>
      <c r="H53" s="38">
        <v>684.26666666666665</v>
      </c>
      <c r="I53" s="38">
        <v>678.88333333333333</v>
      </c>
      <c r="J53" s="38">
        <v>700.98333333333346</v>
      </c>
      <c r="K53" s="38">
        <v>706.3666666666669</v>
      </c>
      <c r="L53" s="38">
        <v>712.03333333333353</v>
      </c>
      <c r="M53" s="28">
        <v>700.7</v>
      </c>
      <c r="N53" s="28">
        <v>689.65</v>
      </c>
      <c r="O53" s="39">
        <v>3799575</v>
      </c>
      <c r="P53" s="40">
        <v>-7.6394194041252868E-3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279.35000000000002</v>
      </c>
      <c r="F54" s="37">
        <v>282.2</v>
      </c>
      <c r="G54" s="38">
        <v>275.45</v>
      </c>
      <c r="H54" s="38">
        <v>271.55</v>
      </c>
      <c r="I54" s="38">
        <v>264.8</v>
      </c>
      <c r="J54" s="38">
        <v>286.09999999999997</v>
      </c>
      <c r="K54" s="38">
        <v>292.84999999999997</v>
      </c>
      <c r="L54" s="38">
        <v>296.74999999999994</v>
      </c>
      <c r="M54" s="28">
        <v>288.95</v>
      </c>
      <c r="N54" s="28">
        <v>278.3</v>
      </c>
      <c r="O54" s="39">
        <v>7174800</v>
      </c>
      <c r="P54" s="40">
        <v>0.1833940853386993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1053.1500000000001</v>
      </c>
      <c r="F55" s="37">
        <v>1053.8666666666668</v>
      </c>
      <c r="G55" s="38">
        <v>1043.2833333333335</v>
      </c>
      <c r="H55" s="38">
        <v>1033.4166666666667</v>
      </c>
      <c r="I55" s="38">
        <v>1022.8333333333335</v>
      </c>
      <c r="J55" s="38">
        <v>1063.7333333333336</v>
      </c>
      <c r="K55" s="38">
        <v>1074.3166666666666</v>
      </c>
      <c r="L55" s="38">
        <v>1084.1833333333336</v>
      </c>
      <c r="M55" s="28">
        <v>1064.45</v>
      </c>
      <c r="N55" s="28">
        <v>1044</v>
      </c>
      <c r="O55" s="39">
        <v>10830000</v>
      </c>
      <c r="P55" s="40">
        <v>9.7902097902097911E-3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963.15</v>
      </c>
      <c r="F56" s="37">
        <v>961.34999999999991</v>
      </c>
      <c r="G56" s="38">
        <v>956.89999999999986</v>
      </c>
      <c r="H56" s="38">
        <v>950.65</v>
      </c>
      <c r="I56" s="38">
        <v>946.19999999999993</v>
      </c>
      <c r="J56" s="38">
        <v>967.5999999999998</v>
      </c>
      <c r="K56" s="38">
        <v>972.04999999999984</v>
      </c>
      <c r="L56" s="38">
        <v>978.29999999999973</v>
      </c>
      <c r="M56" s="28">
        <v>965.8</v>
      </c>
      <c r="N56" s="28">
        <v>955.1</v>
      </c>
      <c r="O56" s="39">
        <v>9597250</v>
      </c>
      <c r="P56" s="40">
        <v>-1.4878569522284495E-2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246.1</v>
      </c>
      <c r="F57" s="37">
        <v>246.54999999999998</v>
      </c>
      <c r="G57" s="38">
        <v>244.19999999999996</v>
      </c>
      <c r="H57" s="38">
        <v>242.29999999999998</v>
      </c>
      <c r="I57" s="38">
        <v>239.94999999999996</v>
      </c>
      <c r="J57" s="38">
        <v>248.44999999999996</v>
      </c>
      <c r="K57" s="38">
        <v>250.79999999999998</v>
      </c>
      <c r="L57" s="38">
        <v>252.69999999999996</v>
      </c>
      <c r="M57" s="28">
        <v>248.9</v>
      </c>
      <c r="N57" s="28">
        <v>244.65</v>
      </c>
      <c r="O57" s="39">
        <v>37749600</v>
      </c>
      <c r="P57" s="40">
        <v>7.4733947148152582E-2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4434.7</v>
      </c>
      <c r="F58" s="37">
        <v>4448.4666666666662</v>
      </c>
      <c r="G58" s="38">
        <v>4406.5833333333321</v>
      </c>
      <c r="H58" s="38">
        <v>4378.4666666666662</v>
      </c>
      <c r="I58" s="38">
        <v>4336.5833333333321</v>
      </c>
      <c r="J58" s="38">
        <v>4476.5833333333321</v>
      </c>
      <c r="K58" s="38">
        <v>4518.4666666666653</v>
      </c>
      <c r="L58" s="38">
        <v>4546.5833333333321</v>
      </c>
      <c r="M58" s="28">
        <v>4490.3500000000004</v>
      </c>
      <c r="N58" s="28">
        <v>4420.3500000000004</v>
      </c>
      <c r="O58" s="39">
        <v>683850</v>
      </c>
      <c r="P58" s="40">
        <v>9.1714559386973177E-2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1602.85</v>
      </c>
      <c r="F59" s="37">
        <v>1607.9833333333333</v>
      </c>
      <c r="G59" s="38">
        <v>1594.9666666666667</v>
      </c>
      <c r="H59" s="38">
        <v>1587.0833333333333</v>
      </c>
      <c r="I59" s="38">
        <v>1574.0666666666666</v>
      </c>
      <c r="J59" s="38">
        <v>1615.8666666666668</v>
      </c>
      <c r="K59" s="38">
        <v>1628.8833333333337</v>
      </c>
      <c r="L59" s="38">
        <v>1636.7666666666669</v>
      </c>
      <c r="M59" s="28">
        <v>1621</v>
      </c>
      <c r="N59" s="28">
        <v>1600.1</v>
      </c>
      <c r="O59" s="39">
        <v>2845850</v>
      </c>
      <c r="P59" s="40">
        <v>4.3774069319640563E-2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673.45</v>
      </c>
      <c r="F60" s="37">
        <v>672.88333333333333</v>
      </c>
      <c r="G60" s="38">
        <v>667.31666666666661</v>
      </c>
      <c r="H60" s="38">
        <v>661.18333333333328</v>
      </c>
      <c r="I60" s="38">
        <v>655.61666666666656</v>
      </c>
      <c r="J60" s="38">
        <v>679.01666666666665</v>
      </c>
      <c r="K60" s="38">
        <v>684.58333333333348</v>
      </c>
      <c r="L60" s="38">
        <v>690.7166666666667</v>
      </c>
      <c r="M60" s="28">
        <v>678.45</v>
      </c>
      <c r="N60" s="28">
        <v>666.75</v>
      </c>
      <c r="O60" s="39">
        <v>5484000</v>
      </c>
      <c r="P60" s="40">
        <v>3.9620853080568723E-2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961.75</v>
      </c>
      <c r="F61" s="37">
        <v>961.06666666666661</v>
      </c>
      <c r="G61" s="38">
        <v>953.08333333333326</v>
      </c>
      <c r="H61" s="38">
        <v>944.41666666666663</v>
      </c>
      <c r="I61" s="38">
        <v>936.43333333333328</v>
      </c>
      <c r="J61" s="38">
        <v>969.73333333333323</v>
      </c>
      <c r="K61" s="38">
        <v>977.71666666666658</v>
      </c>
      <c r="L61" s="38">
        <v>986.38333333333321</v>
      </c>
      <c r="M61" s="28">
        <v>969.05</v>
      </c>
      <c r="N61" s="28">
        <v>952.4</v>
      </c>
      <c r="O61" s="39">
        <v>1453900</v>
      </c>
      <c r="P61" s="40">
        <v>-4.8557031607879067E-2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276.89999999999998</v>
      </c>
      <c r="F62" s="37">
        <v>276.84999999999997</v>
      </c>
      <c r="G62" s="38">
        <v>275.19999999999993</v>
      </c>
      <c r="H62" s="38">
        <v>273.49999999999994</v>
      </c>
      <c r="I62" s="38">
        <v>271.84999999999991</v>
      </c>
      <c r="J62" s="38">
        <v>278.54999999999995</v>
      </c>
      <c r="K62" s="38">
        <v>280.19999999999993</v>
      </c>
      <c r="L62" s="38">
        <v>281.89999999999998</v>
      </c>
      <c r="M62" s="28">
        <v>278.5</v>
      </c>
      <c r="N62" s="28">
        <v>275.14999999999998</v>
      </c>
      <c r="O62" s="39">
        <v>19382400</v>
      </c>
      <c r="P62" s="40">
        <v>3.8377278165348579E-3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125.6</v>
      </c>
      <c r="F63" s="37">
        <v>125.61666666666667</v>
      </c>
      <c r="G63" s="38">
        <v>124.83333333333334</v>
      </c>
      <c r="H63" s="38">
        <v>124.06666666666666</v>
      </c>
      <c r="I63" s="38">
        <v>123.28333333333333</v>
      </c>
      <c r="J63" s="38">
        <v>126.38333333333335</v>
      </c>
      <c r="K63" s="38">
        <v>127.16666666666669</v>
      </c>
      <c r="L63" s="38">
        <v>127.93333333333337</v>
      </c>
      <c r="M63" s="28">
        <v>126.4</v>
      </c>
      <c r="N63" s="28">
        <v>124.85</v>
      </c>
      <c r="O63" s="39">
        <v>28170000</v>
      </c>
      <c r="P63" s="40">
        <v>5.2887310783031209E-2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1767.55</v>
      </c>
      <c r="F64" s="37">
        <v>1765.2166666666665</v>
      </c>
      <c r="G64" s="38">
        <v>1750.7833333333328</v>
      </c>
      <c r="H64" s="38">
        <v>1734.0166666666664</v>
      </c>
      <c r="I64" s="38">
        <v>1719.5833333333328</v>
      </c>
      <c r="J64" s="38">
        <v>1781.9833333333329</v>
      </c>
      <c r="K64" s="38">
        <v>1796.4166666666667</v>
      </c>
      <c r="L64" s="38">
        <v>1813.1833333333329</v>
      </c>
      <c r="M64" s="28">
        <v>1779.65</v>
      </c>
      <c r="N64" s="28">
        <v>1748.45</v>
      </c>
      <c r="O64" s="39">
        <v>3038400</v>
      </c>
      <c r="P64" s="40">
        <v>5.062240663900415E-2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552.29999999999995</v>
      </c>
      <c r="F65" s="37">
        <v>552.4</v>
      </c>
      <c r="G65" s="38">
        <v>549.79999999999995</v>
      </c>
      <c r="H65" s="38">
        <v>547.29999999999995</v>
      </c>
      <c r="I65" s="38">
        <v>544.69999999999993</v>
      </c>
      <c r="J65" s="38">
        <v>554.9</v>
      </c>
      <c r="K65" s="38">
        <v>557.50000000000011</v>
      </c>
      <c r="L65" s="38">
        <v>560</v>
      </c>
      <c r="M65" s="28">
        <v>555</v>
      </c>
      <c r="N65" s="28">
        <v>549.9</v>
      </c>
      <c r="O65" s="39">
        <v>11568750</v>
      </c>
      <c r="P65" s="40">
        <v>-1.2167787383925712E-2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2139.9499999999998</v>
      </c>
      <c r="F66" s="37">
        <v>2140.3833333333332</v>
      </c>
      <c r="G66" s="38">
        <v>2109.5666666666666</v>
      </c>
      <c r="H66" s="38">
        <v>2079.1833333333334</v>
      </c>
      <c r="I66" s="38">
        <v>2048.3666666666668</v>
      </c>
      <c r="J66" s="38">
        <v>2170.7666666666664</v>
      </c>
      <c r="K66" s="38">
        <v>2201.583333333333</v>
      </c>
      <c r="L66" s="38">
        <v>2231.9666666666662</v>
      </c>
      <c r="M66" s="28">
        <v>2171.1999999999998</v>
      </c>
      <c r="N66" s="28">
        <v>2110</v>
      </c>
      <c r="O66" s="39">
        <v>1854000</v>
      </c>
      <c r="P66" s="40">
        <v>3.430962343096234E-2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2069.9499999999998</v>
      </c>
      <c r="F67" s="37">
        <v>2073.2833333333333</v>
      </c>
      <c r="G67" s="38">
        <v>2060.6166666666668</v>
      </c>
      <c r="H67" s="38">
        <v>2051.2833333333333</v>
      </c>
      <c r="I67" s="38">
        <v>2038.6166666666668</v>
      </c>
      <c r="J67" s="38">
        <v>2082.6166666666668</v>
      </c>
      <c r="K67" s="38">
        <v>2095.2833333333338</v>
      </c>
      <c r="L67" s="38">
        <v>2104.6166666666668</v>
      </c>
      <c r="M67" s="28">
        <v>2085.9499999999998</v>
      </c>
      <c r="N67" s="28">
        <v>2063.9499999999998</v>
      </c>
      <c r="O67" s="39">
        <v>2032200</v>
      </c>
      <c r="P67" s="40">
        <v>-5.6270489797915543E-3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242.95</v>
      </c>
      <c r="F68" s="37">
        <v>243.51666666666665</v>
      </c>
      <c r="G68" s="38">
        <v>241.0333333333333</v>
      </c>
      <c r="H68" s="38">
        <v>239.11666666666665</v>
      </c>
      <c r="I68" s="38">
        <v>236.6333333333333</v>
      </c>
      <c r="J68" s="38">
        <v>245.43333333333331</v>
      </c>
      <c r="K68" s="38">
        <v>247.91666666666666</v>
      </c>
      <c r="L68" s="38">
        <v>249.83333333333331</v>
      </c>
      <c r="M68" s="28">
        <v>246</v>
      </c>
      <c r="N68" s="28">
        <v>241.6</v>
      </c>
      <c r="O68" s="39">
        <v>17166800</v>
      </c>
      <c r="P68" s="40">
        <v>1.5234310316277529E-2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3463.5</v>
      </c>
      <c r="F69" s="37">
        <v>3459.7000000000003</v>
      </c>
      <c r="G69" s="38">
        <v>3441.8000000000006</v>
      </c>
      <c r="H69" s="38">
        <v>3420.1000000000004</v>
      </c>
      <c r="I69" s="38">
        <v>3402.2000000000007</v>
      </c>
      <c r="J69" s="38">
        <v>3481.4000000000005</v>
      </c>
      <c r="K69" s="38">
        <v>3499.3</v>
      </c>
      <c r="L69" s="38">
        <v>3521.0000000000005</v>
      </c>
      <c r="M69" s="28">
        <v>3477.6</v>
      </c>
      <c r="N69" s="28">
        <v>3438</v>
      </c>
      <c r="O69" s="39">
        <v>3707050</v>
      </c>
      <c r="P69" s="40">
        <v>-1.2901078418319797E-2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3710</v>
      </c>
      <c r="F70" s="37">
        <v>3709.2666666666664</v>
      </c>
      <c r="G70" s="38">
        <v>3677.5333333333328</v>
      </c>
      <c r="H70" s="38">
        <v>3645.0666666666666</v>
      </c>
      <c r="I70" s="38">
        <v>3613.333333333333</v>
      </c>
      <c r="J70" s="38">
        <v>3741.7333333333327</v>
      </c>
      <c r="K70" s="38">
        <v>3773.4666666666662</v>
      </c>
      <c r="L70" s="38">
        <v>3805.9333333333325</v>
      </c>
      <c r="M70" s="28">
        <v>3741</v>
      </c>
      <c r="N70" s="28">
        <v>3676.8</v>
      </c>
      <c r="O70" s="39">
        <v>1109350</v>
      </c>
      <c r="P70" s="40">
        <v>-2.1219340038821245E-2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478.2</v>
      </c>
      <c r="F71" s="37">
        <v>479.51666666666665</v>
      </c>
      <c r="G71" s="38">
        <v>475.13333333333333</v>
      </c>
      <c r="H71" s="38">
        <v>472.06666666666666</v>
      </c>
      <c r="I71" s="38">
        <v>467.68333333333334</v>
      </c>
      <c r="J71" s="38">
        <v>482.58333333333331</v>
      </c>
      <c r="K71" s="38">
        <v>486.96666666666664</v>
      </c>
      <c r="L71" s="38">
        <v>490.0333333333333</v>
      </c>
      <c r="M71" s="28">
        <v>483.9</v>
      </c>
      <c r="N71" s="28">
        <v>476.45</v>
      </c>
      <c r="O71" s="39">
        <v>35404050</v>
      </c>
      <c r="P71" s="40">
        <v>9.6461509504987761E-3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4550.5</v>
      </c>
      <c r="F72" s="37">
        <v>4553.1500000000005</v>
      </c>
      <c r="G72" s="38">
        <v>4527.3500000000013</v>
      </c>
      <c r="H72" s="38">
        <v>4504.2000000000007</v>
      </c>
      <c r="I72" s="38">
        <v>4478.4000000000015</v>
      </c>
      <c r="J72" s="38">
        <v>4576.3000000000011</v>
      </c>
      <c r="K72" s="38">
        <v>4602.1000000000004</v>
      </c>
      <c r="L72" s="38">
        <v>4625.2500000000009</v>
      </c>
      <c r="M72" s="28">
        <v>4578.95</v>
      </c>
      <c r="N72" s="28">
        <v>4530</v>
      </c>
      <c r="O72" s="39">
        <v>3321375</v>
      </c>
      <c r="P72" s="40">
        <v>1.792897368118607E-2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3678.3</v>
      </c>
      <c r="F73" s="37">
        <v>3687.7833333333333</v>
      </c>
      <c r="G73" s="38">
        <v>3662.0666666666666</v>
      </c>
      <c r="H73" s="38">
        <v>3645.8333333333335</v>
      </c>
      <c r="I73" s="38">
        <v>3620.1166666666668</v>
      </c>
      <c r="J73" s="38">
        <v>3704.0166666666664</v>
      </c>
      <c r="K73" s="38">
        <v>3729.7333333333327</v>
      </c>
      <c r="L73" s="38">
        <v>3745.9666666666662</v>
      </c>
      <c r="M73" s="28">
        <v>3713.5</v>
      </c>
      <c r="N73" s="28">
        <v>3671.55</v>
      </c>
      <c r="O73" s="39">
        <v>3239075</v>
      </c>
      <c r="P73" s="40">
        <v>-1.7151656754460492E-2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2118.85</v>
      </c>
      <c r="F74" s="37">
        <v>2114.3333333333335</v>
      </c>
      <c r="G74" s="38">
        <v>2097.7666666666669</v>
      </c>
      <c r="H74" s="38">
        <v>2076.6833333333334</v>
      </c>
      <c r="I74" s="38">
        <v>2060.1166666666668</v>
      </c>
      <c r="J74" s="38">
        <v>2135.416666666667</v>
      </c>
      <c r="K74" s="38">
        <v>2151.9833333333336</v>
      </c>
      <c r="L74" s="38">
        <v>2173.0666666666671</v>
      </c>
      <c r="M74" s="28">
        <v>2130.9</v>
      </c>
      <c r="N74" s="28">
        <v>2093.25</v>
      </c>
      <c r="O74" s="39">
        <v>1119250</v>
      </c>
      <c r="P74" s="40">
        <v>-1.06951871657754E-2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208.9</v>
      </c>
      <c r="F75" s="37">
        <v>209.63333333333333</v>
      </c>
      <c r="G75" s="38">
        <v>207.86666666666665</v>
      </c>
      <c r="H75" s="38">
        <v>206.83333333333331</v>
      </c>
      <c r="I75" s="38">
        <v>205.06666666666663</v>
      </c>
      <c r="J75" s="38">
        <v>210.66666666666666</v>
      </c>
      <c r="K75" s="38">
        <v>212.43333333333331</v>
      </c>
      <c r="L75" s="38">
        <v>213.46666666666667</v>
      </c>
      <c r="M75" s="28">
        <v>211.4</v>
      </c>
      <c r="N75" s="28">
        <v>208.6</v>
      </c>
      <c r="O75" s="39">
        <v>20883600</v>
      </c>
      <c r="P75" s="40">
        <v>1.2744413407821229E-2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126.1</v>
      </c>
      <c r="F76" s="37">
        <v>125.95</v>
      </c>
      <c r="G76" s="38">
        <v>125.45</v>
      </c>
      <c r="H76" s="38">
        <v>124.8</v>
      </c>
      <c r="I76" s="38">
        <v>124.3</v>
      </c>
      <c r="J76" s="38">
        <v>126.60000000000001</v>
      </c>
      <c r="K76" s="38">
        <v>127.10000000000001</v>
      </c>
      <c r="L76" s="38">
        <v>127.75000000000001</v>
      </c>
      <c r="M76" s="28">
        <v>126.45</v>
      </c>
      <c r="N76" s="28">
        <v>125.3</v>
      </c>
      <c r="O76" s="39">
        <v>77170000</v>
      </c>
      <c r="P76" s="40">
        <v>9.6820620175323818E-3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106.65</v>
      </c>
      <c r="F77" s="37">
        <v>106.63333333333334</v>
      </c>
      <c r="G77" s="38">
        <v>106.06666666666668</v>
      </c>
      <c r="H77" s="38">
        <v>105.48333333333333</v>
      </c>
      <c r="I77" s="38">
        <v>104.91666666666667</v>
      </c>
      <c r="J77" s="38">
        <v>107.21666666666668</v>
      </c>
      <c r="K77" s="38">
        <v>107.78333333333335</v>
      </c>
      <c r="L77" s="38">
        <v>108.36666666666669</v>
      </c>
      <c r="M77" s="28">
        <v>107.2</v>
      </c>
      <c r="N77" s="28">
        <v>106.05</v>
      </c>
      <c r="O77" s="39">
        <v>64388550</v>
      </c>
      <c r="P77" s="40">
        <v>1.5000721188518678E-2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599.75</v>
      </c>
      <c r="F78" s="37">
        <v>599.65</v>
      </c>
      <c r="G78" s="38">
        <v>595.29999999999995</v>
      </c>
      <c r="H78" s="38">
        <v>590.85</v>
      </c>
      <c r="I78" s="38">
        <v>586.5</v>
      </c>
      <c r="J78" s="38">
        <v>604.09999999999991</v>
      </c>
      <c r="K78" s="38">
        <v>608.45000000000005</v>
      </c>
      <c r="L78" s="38">
        <v>612.89999999999986</v>
      </c>
      <c r="M78" s="28">
        <v>604</v>
      </c>
      <c r="N78" s="28">
        <v>595.20000000000005</v>
      </c>
      <c r="O78" s="39">
        <v>7447200</v>
      </c>
      <c r="P78" s="40">
        <v>1.0426913240212473E-2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41.05</v>
      </c>
      <c r="F79" s="37">
        <v>41.1</v>
      </c>
      <c r="G79" s="38">
        <v>40.5</v>
      </c>
      <c r="H79" s="38">
        <v>39.949999999999996</v>
      </c>
      <c r="I79" s="38">
        <v>39.349999999999994</v>
      </c>
      <c r="J79" s="38">
        <v>41.650000000000006</v>
      </c>
      <c r="K79" s="38">
        <v>42.250000000000014</v>
      </c>
      <c r="L79" s="38">
        <v>42.800000000000011</v>
      </c>
      <c r="M79" s="28">
        <v>41.7</v>
      </c>
      <c r="N79" s="28">
        <v>40.549999999999997</v>
      </c>
      <c r="O79" s="39">
        <v>146992500</v>
      </c>
      <c r="P79" s="40">
        <v>1.2397334573066791E-2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599.5</v>
      </c>
      <c r="F80" s="37">
        <v>600.16666666666663</v>
      </c>
      <c r="G80" s="38">
        <v>595.7833333333333</v>
      </c>
      <c r="H80" s="38">
        <v>592.06666666666672</v>
      </c>
      <c r="I80" s="38">
        <v>587.68333333333339</v>
      </c>
      <c r="J80" s="38">
        <v>603.88333333333321</v>
      </c>
      <c r="K80" s="38">
        <v>608.26666666666665</v>
      </c>
      <c r="L80" s="38">
        <v>611.98333333333312</v>
      </c>
      <c r="M80" s="28">
        <v>604.54999999999995</v>
      </c>
      <c r="N80" s="28">
        <v>596.45000000000005</v>
      </c>
      <c r="O80" s="39">
        <v>5973500</v>
      </c>
      <c r="P80" s="40">
        <v>1.1001100110011002E-2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1052.25</v>
      </c>
      <c r="F81" s="37">
        <v>1051.55</v>
      </c>
      <c r="G81" s="38">
        <v>1045.8499999999999</v>
      </c>
      <c r="H81" s="38">
        <v>1039.45</v>
      </c>
      <c r="I81" s="38">
        <v>1033.75</v>
      </c>
      <c r="J81" s="38">
        <v>1057.9499999999998</v>
      </c>
      <c r="K81" s="38">
        <v>1063.6500000000001</v>
      </c>
      <c r="L81" s="38">
        <v>1070.0499999999997</v>
      </c>
      <c r="M81" s="28">
        <v>1057.25</v>
      </c>
      <c r="N81" s="28">
        <v>1045.1500000000001</v>
      </c>
      <c r="O81" s="39">
        <v>6187000</v>
      </c>
      <c r="P81" s="40">
        <v>-3.5432436785311646E-3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45106</v>
      </c>
      <c r="E82" s="37">
        <v>1391.7</v>
      </c>
      <c r="F82" s="37">
        <v>1392.8999999999999</v>
      </c>
      <c r="G82" s="38">
        <v>1385.7999999999997</v>
      </c>
      <c r="H82" s="38">
        <v>1379.8999999999999</v>
      </c>
      <c r="I82" s="38">
        <v>1372.7999999999997</v>
      </c>
      <c r="J82" s="38">
        <v>1398.7999999999997</v>
      </c>
      <c r="K82" s="38">
        <v>1405.8999999999996</v>
      </c>
      <c r="L82" s="38">
        <v>1411.7999999999997</v>
      </c>
      <c r="M82" s="28">
        <v>1400</v>
      </c>
      <c r="N82" s="28">
        <v>1387</v>
      </c>
      <c r="O82" s="39">
        <v>4387900</v>
      </c>
      <c r="P82" s="40">
        <v>-1.1951204408941729E-2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283.75</v>
      </c>
      <c r="F83" s="37">
        <v>283.7</v>
      </c>
      <c r="G83" s="38">
        <v>281.54999999999995</v>
      </c>
      <c r="H83" s="38">
        <v>279.34999999999997</v>
      </c>
      <c r="I83" s="38">
        <v>277.19999999999993</v>
      </c>
      <c r="J83" s="38">
        <v>285.89999999999998</v>
      </c>
      <c r="K83" s="38">
        <v>288.04999999999995</v>
      </c>
      <c r="L83" s="38">
        <v>290.25</v>
      </c>
      <c r="M83" s="28">
        <v>285.85000000000002</v>
      </c>
      <c r="N83" s="28">
        <v>281.5</v>
      </c>
      <c r="O83" s="39">
        <v>8554000</v>
      </c>
      <c r="P83" s="40">
        <v>-2.1057450217441064E-2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1735.8</v>
      </c>
      <c r="F84" s="37">
        <v>1734.0166666666667</v>
      </c>
      <c r="G84" s="38">
        <v>1725.5333333333333</v>
      </c>
      <c r="H84" s="38">
        <v>1715.2666666666667</v>
      </c>
      <c r="I84" s="38">
        <v>1706.7833333333333</v>
      </c>
      <c r="J84" s="38">
        <v>1744.2833333333333</v>
      </c>
      <c r="K84" s="38">
        <v>1752.7666666666664</v>
      </c>
      <c r="L84" s="38">
        <v>1763.0333333333333</v>
      </c>
      <c r="M84" s="28">
        <v>1742.5</v>
      </c>
      <c r="N84" s="28">
        <v>1723.75</v>
      </c>
      <c r="O84" s="39">
        <v>12666350</v>
      </c>
      <c r="P84" s="40">
        <v>2.1797955502104631E-3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505.65</v>
      </c>
      <c r="F85" s="37">
        <v>503.8</v>
      </c>
      <c r="G85" s="38">
        <v>500</v>
      </c>
      <c r="H85" s="38">
        <v>494.34999999999997</v>
      </c>
      <c r="I85" s="38">
        <v>490.54999999999995</v>
      </c>
      <c r="J85" s="38">
        <v>509.45000000000005</v>
      </c>
      <c r="K85" s="38">
        <v>513.25000000000011</v>
      </c>
      <c r="L85" s="38">
        <v>518.90000000000009</v>
      </c>
      <c r="M85" s="28">
        <v>507.6</v>
      </c>
      <c r="N85" s="28">
        <v>498.15</v>
      </c>
      <c r="O85" s="39">
        <v>5617500</v>
      </c>
      <c r="P85" s="40">
        <v>-5.7522123893805309E-3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3108.6</v>
      </c>
      <c r="F86" s="37">
        <v>3087.2833333333333</v>
      </c>
      <c r="G86" s="38">
        <v>3054.8166666666666</v>
      </c>
      <c r="H86" s="38">
        <v>3001.0333333333333</v>
      </c>
      <c r="I86" s="38">
        <v>2968.5666666666666</v>
      </c>
      <c r="J86" s="38">
        <v>3141.0666666666666</v>
      </c>
      <c r="K86" s="38">
        <v>3173.5333333333328</v>
      </c>
      <c r="L86" s="38">
        <v>3227.3166666666666</v>
      </c>
      <c r="M86" s="28">
        <v>3119.75</v>
      </c>
      <c r="N86" s="28">
        <v>3033.5</v>
      </c>
      <c r="O86" s="39">
        <v>3020400</v>
      </c>
      <c r="P86" s="40">
        <v>-0.10498710996533026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1293.8</v>
      </c>
      <c r="F87" s="37">
        <v>1295.9000000000001</v>
      </c>
      <c r="G87" s="38">
        <v>1285.8000000000002</v>
      </c>
      <c r="H87" s="38">
        <v>1277.8000000000002</v>
      </c>
      <c r="I87" s="38">
        <v>1267.7000000000003</v>
      </c>
      <c r="J87" s="38">
        <v>1303.9000000000001</v>
      </c>
      <c r="K87" s="38">
        <v>1314</v>
      </c>
      <c r="L87" s="38">
        <v>1322</v>
      </c>
      <c r="M87" s="28">
        <v>1306</v>
      </c>
      <c r="N87" s="28">
        <v>1287.9000000000001</v>
      </c>
      <c r="O87" s="39">
        <v>5449500</v>
      </c>
      <c r="P87" s="40">
        <v>3.0053870144598809E-2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1142.95</v>
      </c>
      <c r="F88" s="37">
        <v>1142.8833333333334</v>
      </c>
      <c r="G88" s="38">
        <v>1136.0666666666668</v>
      </c>
      <c r="H88" s="38">
        <v>1129.1833333333334</v>
      </c>
      <c r="I88" s="38">
        <v>1122.3666666666668</v>
      </c>
      <c r="J88" s="38">
        <v>1149.7666666666669</v>
      </c>
      <c r="K88" s="38">
        <v>1156.5833333333335</v>
      </c>
      <c r="L88" s="38">
        <v>1163.4666666666669</v>
      </c>
      <c r="M88" s="28">
        <v>1149.7</v>
      </c>
      <c r="N88" s="28">
        <v>1136</v>
      </c>
      <c r="O88" s="39">
        <v>10565100</v>
      </c>
      <c r="P88" s="40">
        <v>-9.7756199973756727E-3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2711.15</v>
      </c>
      <c r="F89" s="37">
        <v>2707.2166666666667</v>
      </c>
      <c r="G89" s="38">
        <v>2696.9833333333336</v>
      </c>
      <c r="H89" s="38">
        <v>2682.8166666666671</v>
      </c>
      <c r="I89" s="38">
        <v>2672.5833333333339</v>
      </c>
      <c r="J89" s="38">
        <v>2721.3833333333332</v>
      </c>
      <c r="K89" s="38">
        <v>2731.6166666666659</v>
      </c>
      <c r="L89" s="38">
        <v>2745.7833333333328</v>
      </c>
      <c r="M89" s="28">
        <v>2717.45</v>
      </c>
      <c r="N89" s="28">
        <v>2693.05</v>
      </c>
      <c r="O89" s="39">
        <v>25488000</v>
      </c>
      <c r="P89" s="40">
        <v>1.2996303803505424E-2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1930.2</v>
      </c>
      <c r="F90" s="37">
        <v>1913.7666666666667</v>
      </c>
      <c r="G90" s="38">
        <v>1883.6333333333332</v>
      </c>
      <c r="H90" s="38">
        <v>1837.0666666666666</v>
      </c>
      <c r="I90" s="38">
        <v>1806.9333333333332</v>
      </c>
      <c r="J90" s="38">
        <v>1960.3333333333333</v>
      </c>
      <c r="K90" s="38">
        <v>1990.4666666666669</v>
      </c>
      <c r="L90" s="38">
        <v>2037.0333333333333</v>
      </c>
      <c r="M90" s="28">
        <v>1943.9</v>
      </c>
      <c r="N90" s="28">
        <v>1867.2</v>
      </c>
      <c r="O90" s="39">
        <v>2477400</v>
      </c>
      <c r="P90" s="40">
        <v>-0.11223392818748656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1647.2</v>
      </c>
      <c r="F91" s="37">
        <v>1645.1000000000001</v>
      </c>
      <c r="G91" s="38">
        <v>1639.4000000000003</v>
      </c>
      <c r="H91" s="38">
        <v>1631.6000000000001</v>
      </c>
      <c r="I91" s="38">
        <v>1625.9000000000003</v>
      </c>
      <c r="J91" s="38">
        <v>1652.9000000000003</v>
      </c>
      <c r="K91" s="38">
        <v>1658.6000000000001</v>
      </c>
      <c r="L91" s="38">
        <v>1666.4000000000003</v>
      </c>
      <c r="M91" s="28">
        <v>1650.8</v>
      </c>
      <c r="N91" s="28">
        <v>1637.3</v>
      </c>
      <c r="O91" s="39">
        <v>74787900</v>
      </c>
      <c r="P91" s="40">
        <v>4.8848260011676286E-3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588.04999999999995</v>
      </c>
      <c r="F92" s="37">
        <v>584.5</v>
      </c>
      <c r="G92" s="38">
        <v>576.70000000000005</v>
      </c>
      <c r="H92" s="38">
        <v>565.35</v>
      </c>
      <c r="I92" s="38">
        <v>557.55000000000007</v>
      </c>
      <c r="J92" s="38">
        <v>595.85</v>
      </c>
      <c r="K92" s="38">
        <v>603.65</v>
      </c>
      <c r="L92" s="38">
        <v>615</v>
      </c>
      <c r="M92" s="28">
        <v>592.29999999999995</v>
      </c>
      <c r="N92" s="28">
        <v>573.15</v>
      </c>
      <c r="O92" s="39">
        <v>19081700</v>
      </c>
      <c r="P92" s="40">
        <v>0.1094269634177539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2792.45</v>
      </c>
      <c r="F93" s="37">
        <v>2792.8166666666662</v>
      </c>
      <c r="G93" s="38">
        <v>2777.2833333333324</v>
      </c>
      <c r="H93" s="38">
        <v>2762.1166666666663</v>
      </c>
      <c r="I93" s="38">
        <v>2746.5833333333326</v>
      </c>
      <c r="J93" s="38">
        <v>2807.9833333333322</v>
      </c>
      <c r="K93" s="38">
        <v>2823.516666666666</v>
      </c>
      <c r="L93" s="38">
        <v>2838.683333333332</v>
      </c>
      <c r="M93" s="28">
        <v>2808.35</v>
      </c>
      <c r="N93" s="28">
        <v>2777.65</v>
      </c>
      <c r="O93" s="39">
        <v>4140900</v>
      </c>
      <c r="P93" s="40">
        <v>-2.2408558623680788E-3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416.3</v>
      </c>
      <c r="F94" s="37">
        <v>418.35000000000008</v>
      </c>
      <c r="G94" s="38">
        <v>412.60000000000014</v>
      </c>
      <c r="H94" s="38">
        <v>408.90000000000003</v>
      </c>
      <c r="I94" s="38">
        <v>403.15000000000009</v>
      </c>
      <c r="J94" s="38">
        <v>422.05000000000018</v>
      </c>
      <c r="K94" s="38">
        <v>427.80000000000007</v>
      </c>
      <c r="L94" s="38">
        <v>431.50000000000023</v>
      </c>
      <c r="M94" s="28">
        <v>424.1</v>
      </c>
      <c r="N94" s="28">
        <v>414.65</v>
      </c>
      <c r="O94" s="39">
        <v>30870000</v>
      </c>
      <c r="P94" s="40">
        <v>2.4485434186684012E-2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111.55</v>
      </c>
      <c r="F95" s="37">
        <v>111.21666666666665</v>
      </c>
      <c r="G95" s="38">
        <v>109.0333333333333</v>
      </c>
      <c r="H95" s="38">
        <v>106.51666666666665</v>
      </c>
      <c r="I95" s="38">
        <v>104.3333333333333</v>
      </c>
      <c r="J95" s="38">
        <v>113.73333333333331</v>
      </c>
      <c r="K95" s="38">
        <v>115.91666666666667</v>
      </c>
      <c r="L95" s="38">
        <v>118.43333333333331</v>
      </c>
      <c r="M95" s="28">
        <v>113.4</v>
      </c>
      <c r="N95" s="28">
        <v>108.7</v>
      </c>
      <c r="O95" s="39">
        <v>23386800</v>
      </c>
      <c r="P95" s="40">
        <v>1.6790866325226299E-2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258.89999999999998</v>
      </c>
      <c r="F96" s="37">
        <v>259.13333333333333</v>
      </c>
      <c r="G96" s="38">
        <v>257.26666666666665</v>
      </c>
      <c r="H96" s="38">
        <v>255.63333333333333</v>
      </c>
      <c r="I96" s="38">
        <v>253.76666666666665</v>
      </c>
      <c r="J96" s="38">
        <v>260.76666666666665</v>
      </c>
      <c r="K96" s="38">
        <v>262.63333333333333</v>
      </c>
      <c r="L96" s="38">
        <v>264.26666666666665</v>
      </c>
      <c r="M96" s="28">
        <v>261</v>
      </c>
      <c r="N96" s="28">
        <v>257.5</v>
      </c>
      <c r="O96" s="39">
        <v>19966500</v>
      </c>
      <c r="P96" s="40">
        <v>9.1430131004366817E-3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2647</v>
      </c>
      <c r="F97" s="37">
        <v>2649.15</v>
      </c>
      <c r="G97" s="38">
        <v>2640.3</v>
      </c>
      <c r="H97" s="38">
        <v>2633.6</v>
      </c>
      <c r="I97" s="38">
        <v>2624.75</v>
      </c>
      <c r="J97" s="38">
        <v>2655.8500000000004</v>
      </c>
      <c r="K97" s="38">
        <v>2664.7</v>
      </c>
      <c r="L97" s="38">
        <v>2671.4000000000005</v>
      </c>
      <c r="M97" s="28">
        <v>2658</v>
      </c>
      <c r="N97" s="28">
        <v>2642.45</v>
      </c>
      <c r="O97" s="39">
        <v>9598500</v>
      </c>
      <c r="P97" s="40">
        <v>1.7296747321229849E-2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116.35</v>
      </c>
      <c r="F98" s="37">
        <v>117.06666666666666</v>
      </c>
      <c r="G98" s="38">
        <v>115.13333333333333</v>
      </c>
      <c r="H98" s="38">
        <v>113.91666666666666</v>
      </c>
      <c r="I98" s="38">
        <v>111.98333333333332</v>
      </c>
      <c r="J98" s="38">
        <v>118.28333333333333</v>
      </c>
      <c r="K98" s="38">
        <v>120.21666666666667</v>
      </c>
      <c r="L98" s="38">
        <v>121.43333333333334</v>
      </c>
      <c r="M98" s="28">
        <v>119</v>
      </c>
      <c r="N98" s="28">
        <v>115.85</v>
      </c>
      <c r="O98" s="39">
        <v>51770400</v>
      </c>
      <c r="P98" s="40">
        <v>8.3833268406700422E-3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955.2</v>
      </c>
      <c r="F99" s="37">
        <v>955.1</v>
      </c>
      <c r="G99" s="38">
        <v>951.85</v>
      </c>
      <c r="H99" s="38">
        <v>948.5</v>
      </c>
      <c r="I99" s="38">
        <v>945.25</v>
      </c>
      <c r="J99" s="38">
        <v>958.45</v>
      </c>
      <c r="K99" s="38">
        <v>961.7</v>
      </c>
      <c r="L99" s="38">
        <v>965.05000000000007</v>
      </c>
      <c r="M99" s="28">
        <v>958.35</v>
      </c>
      <c r="N99" s="28">
        <v>951.75</v>
      </c>
      <c r="O99" s="39">
        <v>68887700</v>
      </c>
      <c r="P99" s="40">
        <v>-1.0860959418583407E-3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1191.45</v>
      </c>
      <c r="F100" s="37">
        <v>1189.5166666666667</v>
      </c>
      <c r="G100" s="38">
        <v>1178.1833333333334</v>
      </c>
      <c r="H100" s="38">
        <v>1164.9166666666667</v>
      </c>
      <c r="I100" s="38">
        <v>1153.5833333333335</v>
      </c>
      <c r="J100" s="38">
        <v>1202.7833333333333</v>
      </c>
      <c r="K100" s="38">
        <v>1214.1166666666668</v>
      </c>
      <c r="L100" s="38">
        <v>1227.3833333333332</v>
      </c>
      <c r="M100" s="28">
        <v>1200.8499999999999</v>
      </c>
      <c r="N100" s="28">
        <v>1176.25</v>
      </c>
      <c r="O100" s="39">
        <v>4751725</v>
      </c>
      <c r="P100" s="40">
        <v>2.292676888632951E-2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470.3</v>
      </c>
      <c r="F101" s="37">
        <v>467.4666666666667</v>
      </c>
      <c r="G101" s="38">
        <v>461.73333333333341</v>
      </c>
      <c r="H101" s="38">
        <v>453.16666666666669</v>
      </c>
      <c r="I101" s="38">
        <v>447.43333333333339</v>
      </c>
      <c r="J101" s="38">
        <v>476.03333333333342</v>
      </c>
      <c r="K101" s="38">
        <v>481.76666666666677</v>
      </c>
      <c r="L101" s="38">
        <v>490.33333333333343</v>
      </c>
      <c r="M101" s="28">
        <v>473.2</v>
      </c>
      <c r="N101" s="28">
        <v>458.9</v>
      </c>
      <c r="O101" s="39">
        <v>14452500</v>
      </c>
      <c r="P101" s="40">
        <v>9.852216748768473E-3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7.15</v>
      </c>
      <c r="F102" s="37">
        <v>7.166666666666667</v>
      </c>
      <c r="G102" s="38">
        <v>7.0833333333333339</v>
      </c>
      <c r="H102" s="38">
        <v>7.0166666666666666</v>
      </c>
      <c r="I102" s="38">
        <v>6.9333333333333336</v>
      </c>
      <c r="J102" s="38">
        <v>7.2333333333333343</v>
      </c>
      <c r="K102" s="38">
        <v>7.3166666666666682</v>
      </c>
      <c r="L102" s="38">
        <v>7.3833333333333346</v>
      </c>
      <c r="M102" s="28">
        <v>7.25</v>
      </c>
      <c r="N102" s="28">
        <v>7.1</v>
      </c>
      <c r="O102" s="39">
        <v>551260000</v>
      </c>
      <c r="P102" s="40">
        <v>7.0699135899450118E-3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99.9</v>
      </c>
      <c r="F103" s="37">
        <v>99.016666666666666</v>
      </c>
      <c r="G103" s="38">
        <v>97.933333333333337</v>
      </c>
      <c r="H103" s="38">
        <v>95.966666666666669</v>
      </c>
      <c r="I103" s="38">
        <v>94.88333333333334</v>
      </c>
      <c r="J103" s="38">
        <v>100.98333333333333</v>
      </c>
      <c r="K103" s="38">
        <v>102.06666666666668</v>
      </c>
      <c r="L103" s="38">
        <v>104.03333333333333</v>
      </c>
      <c r="M103" s="28">
        <v>100.1</v>
      </c>
      <c r="N103" s="28">
        <v>97.05</v>
      </c>
      <c r="O103" s="39">
        <v>176760000</v>
      </c>
      <c r="P103" s="40">
        <v>1.9612367328103369E-2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71.900000000000006</v>
      </c>
      <c r="F104" s="37">
        <v>71.350000000000009</v>
      </c>
      <c r="G104" s="38">
        <v>70.700000000000017</v>
      </c>
      <c r="H104" s="38">
        <v>69.500000000000014</v>
      </c>
      <c r="I104" s="38">
        <v>68.850000000000023</v>
      </c>
      <c r="J104" s="38">
        <v>72.550000000000011</v>
      </c>
      <c r="K104" s="38">
        <v>73.200000000000017</v>
      </c>
      <c r="L104" s="38">
        <v>74.400000000000006</v>
      </c>
      <c r="M104" s="28">
        <v>72</v>
      </c>
      <c r="N104" s="28">
        <v>70.150000000000006</v>
      </c>
      <c r="O104" s="39">
        <v>213420000</v>
      </c>
      <c r="P104" s="40">
        <v>1.5850349850064258E-2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154.85</v>
      </c>
      <c r="F105" s="37">
        <v>155.05000000000001</v>
      </c>
      <c r="G105" s="38">
        <v>153.35000000000002</v>
      </c>
      <c r="H105" s="38">
        <v>151.85000000000002</v>
      </c>
      <c r="I105" s="38">
        <v>150.15000000000003</v>
      </c>
      <c r="J105" s="38">
        <v>156.55000000000001</v>
      </c>
      <c r="K105" s="38">
        <v>158.25</v>
      </c>
      <c r="L105" s="38">
        <v>159.75</v>
      </c>
      <c r="M105" s="28">
        <v>156.75</v>
      </c>
      <c r="N105" s="28">
        <v>153.55000000000001</v>
      </c>
      <c r="O105" s="39">
        <v>38685000</v>
      </c>
      <c r="P105" s="40">
        <v>-1.1024829834148212E-2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482.65</v>
      </c>
      <c r="F106" s="37">
        <v>484.05</v>
      </c>
      <c r="G106" s="38">
        <v>480.6</v>
      </c>
      <c r="H106" s="38">
        <v>478.55</v>
      </c>
      <c r="I106" s="38">
        <v>475.1</v>
      </c>
      <c r="J106" s="38">
        <v>486.1</v>
      </c>
      <c r="K106" s="38">
        <v>489.54999999999995</v>
      </c>
      <c r="L106" s="38">
        <v>491.6</v>
      </c>
      <c r="M106" s="28">
        <v>487.5</v>
      </c>
      <c r="N106" s="28">
        <v>482</v>
      </c>
      <c r="O106" s="39">
        <v>7555625</v>
      </c>
      <c r="P106" s="40">
        <v>-1.4537524986371071E-3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386.3</v>
      </c>
      <c r="F107" s="37">
        <v>384.66666666666669</v>
      </c>
      <c r="G107" s="38">
        <v>382.33333333333337</v>
      </c>
      <c r="H107" s="38">
        <v>378.36666666666667</v>
      </c>
      <c r="I107" s="38">
        <v>376.03333333333336</v>
      </c>
      <c r="J107" s="38">
        <v>388.63333333333338</v>
      </c>
      <c r="K107" s="38">
        <v>390.96666666666675</v>
      </c>
      <c r="L107" s="38">
        <v>394.93333333333339</v>
      </c>
      <c r="M107" s="28">
        <v>387</v>
      </c>
      <c r="N107" s="28">
        <v>380.7</v>
      </c>
      <c r="O107" s="39">
        <v>19280000</v>
      </c>
      <c r="P107" s="40">
        <v>-1.742941596167567E-2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201.1</v>
      </c>
      <c r="F108" s="37">
        <v>199.83333333333334</v>
      </c>
      <c r="G108" s="38">
        <v>195.76666666666668</v>
      </c>
      <c r="H108" s="38">
        <v>190.43333333333334</v>
      </c>
      <c r="I108" s="38">
        <v>186.36666666666667</v>
      </c>
      <c r="J108" s="38">
        <v>205.16666666666669</v>
      </c>
      <c r="K108" s="38">
        <v>209.23333333333335</v>
      </c>
      <c r="L108" s="38">
        <v>214.56666666666669</v>
      </c>
      <c r="M108" s="28">
        <v>203.9</v>
      </c>
      <c r="N108" s="28">
        <v>194.5</v>
      </c>
      <c r="O108" s="39">
        <v>17130300</v>
      </c>
      <c r="P108" s="40">
        <v>4.5671800318640467E-2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5546.65</v>
      </c>
      <c r="F109" s="37">
        <v>5555.416666666667</v>
      </c>
      <c r="G109" s="38">
        <v>5511.2333333333336</v>
      </c>
      <c r="H109" s="38">
        <v>5475.8166666666666</v>
      </c>
      <c r="I109" s="38">
        <v>5431.6333333333332</v>
      </c>
      <c r="J109" s="38">
        <v>5590.8333333333339</v>
      </c>
      <c r="K109" s="38">
        <v>5635.0166666666664</v>
      </c>
      <c r="L109" s="38">
        <v>5670.4333333333343</v>
      </c>
      <c r="M109" s="28">
        <v>5599.6</v>
      </c>
      <c r="N109" s="28">
        <v>5520</v>
      </c>
      <c r="O109" s="39">
        <v>337350</v>
      </c>
      <c r="P109" s="40">
        <v>5.8139534883720929E-3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2379.1</v>
      </c>
      <c r="F110" s="37">
        <v>2377.6666666666665</v>
      </c>
      <c r="G110" s="38">
        <v>2333.333333333333</v>
      </c>
      <c r="H110" s="38">
        <v>2287.5666666666666</v>
      </c>
      <c r="I110" s="38">
        <v>2243.2333333333331</v>
      </c>
      <c r="J110" s="38">
        <v>2423.4333333333329</v>
      </c>
      <c r="K110" s="38">
        <v>2467.766666666666</v>
      </c>
      <c r="L110" s="38">
        <v>2513.5333333333328</v>
      </c>
      <c r="M110" s="28">
        <v>2422</v>
      </c>
      <c r="N110" s="28">
        <v>2331.9</v>
      </c>
      <c r="O110" s="39">
        <v>3092700</v>
      </c>
      <c r="P110" s="40">
        <v>6.1907704985578904E-2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1284.8499999999999</v>
      </c>
      <c r="F111" s="37">
        <v>1281.3</v>
      </c>
      <c r="G111" s="38">
        <v>1274.6999999999998</v>
      </c>
      <c r="H111" s="38">
        <v>1264.55</v>
      </c>
      <c r="I111" s="38">
        <v>1257.9499999999998</v>
      </c>
      <c r="J111" s="38">
        <v>1291.4499999999998</v>
      </c>
      <c r="K111" s="38">
        <v>1298.0499999999997</v>
      </c>
      <c r="L111" s="38">
        <v>1308.1999999999998</v>
      </c>
      <c r="M111" s="28">
        <v>1287.9000000000001</v>
      </c>
      <c r="N111" s="28">
        <v>1271.1500000000001</v>
      </c>
      <c r="O111" s="39">
        <v>19333150</v>
      </c>
      <c r="P111" s="40">
        <v>-8.5869152744018126E-3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157.44999999999999</v>
      </c>
      <c r="F112" s="37">
        <v>156.48333333333332</v>
      </c>
      <c r="G112" s="38">
        <v>155.01666666666665</v>
      </c>
      <c r="H112" s="38">
        <v>152.58333333333334</v>
      </c>
      <c r="I112" s="38">
        <v>151.11666666666667</v>
      </c>
      <c r="J112" s="38">
        <v>158.91666666666663</v>
      </c>
      <c r="K112" s="38">
        <v>160.38333333333327</v>
      </c>
      <c r="L112" s="38">
        <v>162.81666666666661</v>
      </c>
      <c r="M112" s="28">
        <v>157.94999999999999</v>
      </c>
      <c r="N112" s="28">
        <v>154.05000000000001</v>
      </c>
      <c r="O112" s="39">
        <v>38798400</v>
      </c>
      <c r="P112" s="40">
        <v>3.5822792244891419E-2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1314.15</v>
      </c>
      <c r="F113" s="37">
        <v>1310.2166666666667</v>
      </c>
      <c r="G113" s="38">
        <v>1303.9333333333334</v>
      </c>
      <c r="H113" s="38">
        <v>1293.7166666666667</v>
      </c>
      <c r="I113" s="38">
        <v>1287.4333333333334</v>
      </c>
      <c r="J113" s="38">
        <v>1320.4333333333334</v>
      </c>
      <c r="K113" s="38">
        <v>1326.7166666666667</v>
      </c>
      <c r="L113" s="38">
        <v>1336.9333333333334</v>
      </c>
      <c r="M113" s="28">
        <v>1316.5</v>
      </c>
      <c r="N113" s="28">
        <v>1300</v>
      </c>
      <c r="O113" s="39">
        <v>44795200</v>
      </c>
      <c r="P113" s="40">
        <v>-1.5335235378031384E-3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573.75</v>
      </c>
      <c r="F114" s="37">
        <v>572.83333333333337</v>
      </c>
      <c r="G114" s="38">
        <v>568.16666666666674</v>
      </c>
      <c r="H114" s="38">
        <v>562.58333333333337</v>
      </c>
      <c r="I114" s="38">
        <v>557.91666666666674</v>
      </c>
      <c r="J114" s="38">
        <v>578.41666666666674</v>
      </c>
      <c r="K114" s="38">
        <v>583.08333333333348</v>
      </c>
      <c r="L114" s="38">
        <v>588.66666666666674</v>
      </c>
      <c r="M114" s="28">
        <v>577.5</v>
      </c>
      <c r="N114" s="28">
        <v>567.25</v>
      </c>
      <c r="O114" s="39">
        <v>3173200</v>
      </c>
      <c r="P114" s="40">
        <v>-1.0388792696363924E-3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90.7</v>
      </c>
      <c r="F115" s="37">
        <v>90.816666666666677</v>
      </c>
      <c r="G115" s="38">
        <v>90.28333333333336</v>
      </c>
      <c r="H115" s="38">
        <v>89.866666666666688</v>
      </c>
      <c r="I115" s="38">
        <v>89.333333333333371</v>
      </c>
      <c r="J115" s="38">
        <v>91.233333333333348</v>
      </c>
      <c r="K115" s="38">
        <v>91.76666666666668</v>
      </c>
      <c r="L115" s="38">
        <v>92.183333333333337</v>
      </c>
      <c r="M115" s="28">
        <v>91.35</v>
      </c>
      <c r="N115" s="28">
        <v>90.4</v>
      </c>
      <c r="O115" s="39">
        <v>63345750</v>
      </c>
      <c r="P115" s="40">
        <v>-1.2914007900334245E-2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691.05</v>
      </c>
      <c r="F116" s="37">
        <v>691.9666666666667</v>
      </c>
      <c r="G116" s="38">
        <v>685.23333333333335</v>
      </c>
      <c r="H116" s="38">
        <v>679.41666666666663</v>
      </c>
      <c r="I116" s="38">
        <v>672.68333333333328</v>
      </c>
      <c r="J116" s="38">
        <v>697.78333333333342</v>
      </c>
      <c r="K116" s="38">
        <v>704.51666666666677</v>
      </c>
      <c r="L116" s="38">
        <v>710.33333333333348</v>
      </c>
      <c r="M116" s="28">
        <v>698.7</v>
      </c>
      <c r="N116" s="28">
        <v>686.15</v>
      </c>
      <c r="O116" s="39">
        <v>3550950</v>
      </c>
      <c r="P116" s="40">
        <v>7.0046082949308756E-3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648.45000000000005</v>
      </c>
      <c r="F117" s="37">
        <v>645.44999999999993</v>
      </c>
      <c r="G117" s="38">
        <v>633.09999999999991</v>
      </c>
      <c r="H117" s="38">
        <v>617.75</v>
      </c>
      <c r="I117" s="38">
        <v>605.4</v>
      </c>
      <c r="J117" s="38">
        <v>660.79999999999984</v>
      </c>
      <c r="K117" s="38">
        <v>673.15</v>
      </c>
      <c r="L117" s="38">
        <v>688.49999999999977</v>
      </c>
      <c r="M117" s="28">
        <v>657.8</v>
      </c>
      <c r="N117" s="28">
        <v>630.1</v>
      </c>
      <c r="O117" s="39">
        <v>14637875</v>
      </c>
      <c r="P117" s="40">
        <v>0.15062934177041062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451.8</v>
      </c>
      <c r="F118" s="37">
        <v>449.31666666666666</v>
      </c>
      <c r="G118" s="38">
        <v>445.33333333333331</v>
      </c>
      <c r="H118" s="38">
        <v>438.86666666666667</v>
      </c>
      <c r="I118" s="38">
        <v>434.88333333333333</v>
      </c>
      <c r="J118" s="38">
        <v>455.7833333333333</v>
      </c>
      <c r="K118" s="38">
        <v>459.76666666666665</v>
      </c>
      <c r="L118" s="38">
        <v>466.23333333333329</v>
      </c>
      <c r="M118" s="28">
        <v>453.3</v>
      </c>
      <c r="N118" s="28">
        <v>442.85</v>
      </c>
      <c r="O118" s="39">
        <v>74464000</v>
      </c>
      <c r="P118" s="40">
        <v>7.0759310150823361E-3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526.75</v>
      </c>
      <c r="F119" s="37">
        <v>530.65</v>
      </c>
      <c r="G119" s="38">
        <v>521.75</v>
      </c>
      <c r="H119" s="38">
        <v>516.75</v>
      </c>
      <c r="I119" s="38">
        <v>507.85</v>
      </c>
      <c r="J119" s="38">
        <v>535.65</v>
      </c>
      <c r="K119" s="38">
        <v>544.54999999999984</v>
      </c>
      <c r="L119" s="38">
        <v>549.54999999999995</v>
      </c>
      <c r="M119" s="28">
        <v>539.54999999999995</v>
      </c>
      <c r="N119" s="28">
        <v>525.65</v>
      </c>
      <c r="O119" s="39">
        <v>23386250</v>
      </c>
      <c r="P119" s="40">
        <v>2.9494304737797832E-2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3201.9</v>
      </c>
      <c r="F120" s="37">
        <v>3210.3333333333335</v>
      </c>
      <c r="G120" s="38">
        <v>3106.666666666667</v>
      </c>
      <c r="H120" s="38">
        <v>3011.4333333333334</v>
      </c>
      <c r="I120" s="38">
        <v>2907.7666666666669</v>
      </c>
      <c r="J120" s="38">
        <v>3305.5666666666671</v>
      </c>
      <c r="K120" s="38">
        <v>3409.233333333334</v>
      </c>
      <c r="L120" s="38">
        <v>3504.4666666666672</v>
      </c>
      <c r="M120" s="28">
        <v>3314</v>
      </c>
      <c r="N120" s="28">
        <v>3115.1</v>
      </c>
      <c r="O120" s="39">
        <v>503750</v>
      </c>
      <c r="P120" s="40">
        <v>0.18599175985874045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710.05</v>
      </c>
      <c r="F121" s="37">
        <v>712.30000000000007</v>
      </c>
      <c r="G121" s="38">
        <v>701.10000000000014</v>
      </c>
      <c r="H121" s="38">
        <v>692.15000000000009</v>
      </c>
      <c r="I121" s="38">
        <v>680.95000000000016</v>
      </c>
      <c r="J121" s="38">
        <v>721.25000000000011</v>
      </c>
      <c r="K121" s="38">
        <v>732.45000000000016</v>
      </c>
      <c r="L121" s="38">
        <v>741.40000000000009</v>
      </c>
      <c r="M121" s="28">
        <v>723.5</v>
      </c>
      <c r="N121" s="28">
        <v>703.35</v>
      </c>
      <c r="O121" s="39">
        <v>27426600</v>
      </c>
      <c r="P121" s="40">
        <v>7.0277104625434628E-2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488.35</v>
      </c>
      <c r="F122" s="37">
        <v>485.83333333333331</v>
      </c>
      <c r="G122" s="38">
        <v>482.36666666666662</v>
      </c>
      <c r="H122" s="38">
        <v>476.38333333333333</v>
      </c>
      <c r="I122" s="38">
        <v>472.91666666666663</v>
      </c>
      <c r="J122" s="38">
        <v>491.81666666666661</v>
      </c>
      <c r="K122" s="38">
        <v>495.2833333333333</v>
      </c>
      <c r="L122" s="38">
        <v>501.26666666666659</v>
      </c>
      <c r="M122" s="28">
        <v>489.3</v>
      </c>
      <c r="N122" s="28">
        <v>479.85</v>
      </c>
      <c r="O122" s="39">
        <v>15661250</v>
      </c>
      <c r="P122" s="40">
        <v>-1.7102063230564055E-2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1969.9</v>
      </c>
      <c r="F123" s="37">
        <v>1964.3333333333333</v>
      </c>
      <c r="G123" s="38">
        <v>1955.0666666666666</v>
      </c>
      <c r="H123" s="38">
        <v>1940.2333333333333</v>
      </c>
      <c r="I123" s="38">
        <v>1930.9666666666667</v>
      </c>
      <c r="J123" s="38">
        <v>1979.1666666666665</v>
      </c>
      <c r="K123" s="38">
        <v>1988.4333333333334</v>
      </c>
      <c r="L123" s="38">
        <v>2003.2666666666664</v>
      </c>
      <c r="M123" s="28">
        <v>1973.6</v>
      </c>
      <c r="N123" s="28">
        <v>1949.5</v>
      </c>
      <c r="O123" s="39">
        <v>21904000</v>
      </c>
      <c r="P123" s="40">
        <v>-2.9783313548661434E-2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105.15</v>
      </c>
      <c r="F124" s="37">
        <v>104.71666666666665</v>
      </c>
      <c r="G124" s="38">
        <v>104.0333333333333</v>
      </c>
      <c r="H124" s="38">
        <v>102.91666666666664</v>
      </c>
      <c r="I124" s="38">
        <v>102.23333333333329</v>
      </c>
      <c r="J124" s="38">
        <v>105.83333333333331</v>
      </c>
      <c r="K124" s="38">
        <v>106.51666666666668</v>
      </c>
      <c r="L124" s="38">
        <v>107.63333333333333</v>
      </c>
      <c r="M124" s="28">
        <v>105.4</v>
      </c>
      <c r="N124" s="28">
        <v>103.6</v>
      </c>
      <c r="O124" s="39">
        <v>67974108</v>
      </c>
      <c r="P124" s="40">
        <v>3.6895506654368165E-3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2035.7</v>
      </c>
      <c r="F125" s="37">
        <v>2044.2833333333335</v>
      </c>
      <c r="G125" s="38">
        <v>2023.8166666666671</v>
      </c>
      <c r="H125" s="38">
        <v>2011.9333333333336</v>
      </c>
      <c r="I125" s="38">
        <v>1991.4666666666672</v>
      </c>
      <c r="J125" s="38">
        <v>2056.166666666667</v>
      </c>
      <c r="K125" s="38">
        <v>2076.6333333333337</v>
      </c>
      <c r="L125" s="38">
        <v>2088.5166666666669</v>
      </c>
      <c r="M125" s="28">
        <v>2064.75</v>
      </c>
      <c r="N125" s="28">
        <v>2032.4</v>
      </c>
      <c r="O125" s="39">
        <v>660750</v>
      </c>
      <c r="P125" s="40">
        <v>-6.3909774436090227E-3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333.65</v>
      </c>
      <c r="F126" s="37">
        <v>334.71666666666664</v>
      </c>
      <c r="G126" s="38">
        <v>329.83333333333326</v>
      </c>
      <c r="H126" s="38">
        <v>326.01666666666659</v>
      </c>
      <c r="I126" s="38">
        <v>321.13333333333321</v>
      </c>
      <c r="J126" s="38">
        <v>338.5333333333333</v>
      </c>
      <c r="K126" s="38">
        <v>343.41666666666663</v>
      </c>
      <c r="L126" s="38">
        <v>347.23333333333335</v>
      </c>
      <c r="M126" s="28">
        <v>339.6</v>
      </c>
      <c r="N126" s="28">
        <v>330.9</v>
      </c>
      <c r="O126" s="39">
        <v>12472000</v>
      </c>
      <c r="P126" s="40">
        <v>1.2411620978805269E-2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381.35</v>
      </c>
      <c r="F127" s="37">
        <v>381.65000000000003</v>
      </c>
      <c r="G127" s="38">
        <v>378.00000000000006</v>
      </c>
      <c r="H127" s="38">
        <v>374.65000000000003</v>
      </c>
      <c r="I127" s="38">
        <v>371.00000000000006</v>
      </c>
      <c r="J127" s="38">
        <v>385.00000000000006</v>
      </c>
      <c r="K127" s="38">
        <v>388.65000000000003</v>
      </c>
      <c r="L127" s="38">
        <v>392.00000000000006</v>
      </c>
      <c r="M127" s="28">
        <v>385.3</v>
      </c>
      <c r="N127" s="28">
        <v>378.3</v>
      </c>
      <c r="O127" s="39">
        <v>15328000</v>
      </c>
      <c r="P127" s="40">
        <v>-5.3943957536106653E-2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2227.65</v>
      </c>
      <c r="F128" s="37">
        <v>2234.5</v>
      </c>
      <c r="G128" s="38">
        <v>2217.15</v>
      </c>
      <c r="H128" s="38">
        <v>2206.65</v>
      </c>
      <c r="I128" s="38">
        <v>2189.3000000000002</v>
      </c>
      <c r="J128" s="38">
        <v>2245</v>
      </c>
      <c r="K128" s="38">
        <v>2262.3500000000004</v>
      </c>
      <c r="L128" s="38">
        <v>2272.85</v>
      </c>
      <c r="M128" s="28">
        <v>2251.85</v>
      </c>
      <c r="N128" s="28">
        <v>2224</v>
      </c>
      <c r="O128" s="39">
        <v>14026800</v>
      </c>
      <c r="P128" s="40">
        <v>5.2891851214792521E-3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45106</v>
      </c>
      <c r="E129" s="37">
        <v>5027.8999999999996</v>
      </c>
      <c r="F129" s="37">
        <v>5031.1333333333332</v>
      </c>
      <c r="G129" s="38">
        <v>5007.2666666666664</v>
      </c>
      <c r="H129" s="38">
        <v>4986.6333333333332</v>
      </c>
      <c r="I129" s="38">
        <v>4962.7666666666664</v>
      </c>
      <c r="J129" s="38">
        <v>5051.7666666666664</v>
      </c>
      <c r="K129" s="38">
        <v>5075.6333333333332</v>
      </c>
      <c r="L129" s="38">
        <v>5096.2666666666664</v>
      </c>
      <c r="M129" s="28">
        <v>5055</v>
      </c>
      <c r="N129" s="28">
        <v>5010.5</v>
      </c>
      <c r="O129" s="39">
        <v>1605450</v>
      </c>
      <c r="P129" s="40">
        <v>6.5832784726793945E-3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3889.95</v>
      </c>
      <c r="F130" s="37">
        <v>3892.2999999999997</v>
      </c>
      <c r="G130" s="38">
        <v>3865.0999999999995</v>
      </c>
      <c r="H130" s="38">
        <v>3840.2499999999995</v>
      </c>
      <c r="I130" s="38">
        <v>3813.0499999999993</v>
      </c>
      <c r="J130" s="38">
        <v>3917.1499999999996</v>
      </c>
      <c r="K130" s="38">
        <v>3944.3499999999995</v>
      </c>
      <c r="L130" s="38">
        <v>3969.2</v>
      </c>
      <c r="M130" s="28">
        <v>3919.5</v>
      </c>
      <c r="N130" s="28">
        <v>3867.45</v>
      </c>
      <c r="O130" s="39">
        <v>1139000</v>
      </c>
      <c r="P130" s="40">
        <v>-8.5306406685236764E-3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807.15</v>
      </c>
      <c r="F131" s="37">
        <v>809.08333333333337</v>
      </c>
      <c r="G131" s="38">
        <v>801.31666666666672</v>
      </c>
      <c r="H131" s="38">
        <v>795.48333333333335</v>
      </c>
      <c r="I131" s="38">
        <v>787.7166666666667</v>
      </c>
      <c r="J131" s="38">
        <v>814.91666666666674</v>
      </c>
      <c r="K131" s="38">
        <v>822.68333333333339</v>
      </c>
      <c r="L131" s="38">
        <v>828.51666666666677</v>
      </c>
      <c r="M131" s="28">
        <v>816.85</v>
      </c>
      <c r="N131" s="28">
        <v>803.25</v>
      </c>
      <c r="O131" s="39">
        <v>6890100</v>
      </c>
      <c r="P131" s="40">
        <v>4.8099301784328939E-2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1332.55</v>
      </c>
      <c r="F132" s="37">
        <v>1332.5833333333333</v>
      </c>
      <c r="G132" s="38">
        <v>1324.7666666666664</v>
      </c>
      <c r="H132" s="38">
        <v>1316.9833333333331</v>
      </c>
      <c r="I132" s="38">
        <v>1309.1666666666663</v>
      </c>
      <c r="J132" s="38">
        <v>1340.3666666666666</v>
      </c>
      <c r="K132" s="38">
        <v>1348.1833333333336</v>
      </c>
      <c r="L132" s="38">
        <v>1355.9666666666667</v>
      </c>
      <c r="M132" s="28">
        <v>1340.4</v>
      </c>
      <c r="N132" s="28">
        <v>1324.8</v>
      </c>
      <c r="O132" s="39">
        <v>13155100</v>
      </c>
      <c r="P132" s="40">
        <v>1.1186874067760494E-3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286.95</v>
      </c>
      <c r="F133" s="37">
        <v>287.2</v>
      </c>
      <c r="G133" s="38">
        <v>285.45</v>
      </c>
      <c r="H133" s="38">
        <v>283.95</v>
      </c>
      <c r="I133" s="38">
        <v>282.2</v>
      </c>
      <c r="J133" s="38">
        <v>288.7</v>
      </c>
      <c r="K133" s="38">
        <v>290.45</v>
      </c>
      <c r="L133" s="38">
        <v>291.95</v>
      </c>
      <c r="M133" s="28">
        <v>288.95</v>
      </c>
      <c r="N133" s="28">
        <v>285.7</v>
      </c>
      <c r="O133" s="39">
        <v>26780000</v>
      </c>
      <c r="P133" s="40">
        <v>3.27009100724973E-2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111.75</v>
      </c>
      <c r="F134" s="37">
        <v>112.21666666666665</v>
      </c>
      <c r="G134" s="38">
        <v>111.0333333333333</v>
      </c>
      <c r="H134" s="38">
        <v>110.31666666666665</v>
      </c>
      <c r="I134" s="38">
        <v>109.1333333333333</v>
      </c>
      <c r="J134" s="38">
        <v>112.93333333333331</v>
      </c>
      <c r="K134" s="38">
        <v>114.11666666666667</v>
      </c>
      <c r="L134" s="38">
        <v>114.83333333333331</v>
      </c>
      <c r="M134" s="28">
        <v>113.4</v>
      </c>
      <c r="N134" s="28">
        <v>111.5</v>
      </c>
      <c r="O134" s="39">
        <v>52128000</v>
      </c>
      <c r="P134" s="40">
        <v>2.6101334593126253E-2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544.4</v>
      </c>
      <c r="F135" s="37">
        <v>545.93333333333339</v>
      </c>
      <c r="G135" s="38">
        <v>541.86666666666679</v>
      </c>
      <c r="H135" s="38">
        <v>539.33333333333337</v>
      </c>
      <c r="I135" s="38">
        <v>535.26666666666677</v>
      </c>
      <c r="J135" s="38">
        <v>548.46666666666681</v>
      </c>
      <c r="K135" s="38">
        <v>552.53333333333342</v>
      </c>
      <c r="L135" s="38">
        <v>555.06666666666683</v>
      </c>
      <c r="M135" s="28">
        <v>550</v>
      </c>
      <c r="N135" s="28">
        <v>543.4</v>
      </c>
      <c r="O135" s="39">
        <v>9738000</v>
      </c>
      <c r="P135" s="40">
        <v>9.8680152954237071E-4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9413.75</v>
      </c>
      <c r="F136" s="37">
        <v>9399.9499999999989</v>
      </c>
      <c r="G136" s="38">
        <v>9364.0999999999985</v>
      </c>
      <c r="H136" s="38">
        <v>9314.4499999999989</v>
      </c>
      <c r="I136" s="38">
        <v>9278.5999999999985</v>
      </c>
      <c r="J136" s="38">
        <v>9449.5999999999985</v>
      </c>
      <c r="K136" s="38">
        <v>9485.4500000000007</v>
      </c>
      <c r="L136" s="38">
        <v>9535.0999999999985</v>
      </c>
      <c r="M136" s="28">
        <v>9435.7999999999993</v>
      </c>
      <c r="N136" s="28">
        <v>9350.2999999999993</v>
      </c>
      <c r="O136" s="39">
        <v>1678400</v>
      </c>
      <c r="P136" s="40">
        <v>5.6923722212235605E-3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870.9</v>
      </c>
      <c r="F137" s="37">
        <v>869.48333333333323</v>
      </c>
      <c r="G137" s="38">
        <v>865.96666666666647</v>
      </c>
      <c r="H137" s="38">
        <v>861.03333333333319</v>
      </c>
      <c r="I137" s="38">
        <v>857.51666666666642</v>
      </c>
      <c r="J137" s="38">
        <v>874.41666666666652</v>
      </c>
      <c r="K137" s="38">
        <v>877.93333333333317</v>
      </c>
      <c r="L137" s="38">
        <v>882.86666666666656</v>
      </c>
      <c r="M137" s="28">
        <v>873</v>
      </c>
      <c r="N137" s="28">
        <v>864.55</v>
      </c>
      <c r="O137" s="39">
        <v>10476200</v>
      </c>
      <c r="P137" s="40">
        <v>-1.2875900441445983E-2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1456.65</v>
      </c>
      <c r="F138" s="37">
        <v>1442.9666666666665</v>
      </c>
      <c r="G138" s="38">
        <v>1420.6833333333329</v>
      </c>
      <c r="H138" s="38">
        <v>1384.7166666666665</v>
      </c>
      <c r="I138" s="38">
        <v>1362.4333333333329</v>
      </c>
      <c r="J138" s="38">
        <v>1478.9333333333329</v>
      </c>
      <c r="K138" s="38">
        <v>1501.2166666666662</v>
      </c>
      <c r="L138" s="38">
        <v>1537.1833333333329</v>
      </c>
      <c r="M138" s="28">
        <v>1465.25</v>
      </c>
      <c r="N138" s="28">
        <v>1407</v>
      </c>
      <c r="O138" s="39">
        <v>1709200</v>
      </c>
      <c r="P138" s="40">
        <v>-1.247977813727756E-2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1311.65</v>
      </c>
      <c r="F139" s="37">
        <v>1310.9166666666667</v>
      </c>
      <c r="G139" s="38">
        <v>1298.2333333333336</v>
      </c>
      <c r="H139" s="38">
        <v>1284.8166666666668</v>
      </c>
      <c r="I139" s="38">
        <v>1272.1333333333337</v>
      </c>
      <c r="J139" s="38">
        <v>1324.3333333333335</v>
      </c>
      <c r="K139" s="38">
        <v>1337.0166666666664</v>
      </c>
      <c r="L139" s="38">
        <v>1350.4333333333334</v>
      </c>
      <c r="M139" s="28">
        <v>1323.6</v>
      </c>
      <c r="N139" s="28">
        <v>1297.5</v>
      </c>
      <c r="O139" s="39">
        <v>909200</v>
      </c>
      <c r="P139" s="40">
        <v>-6.074380165289256E-2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701.95</v>
      </c>
      <c r="F140" s="37">
        <v>699.4</v>
      </c>
      <c r="G140" s="38">
        <v>695.84999999999991</v>
      </c>
      <c r="H140" s="38">
        <v>689.74999999999989</v>
      </c>
      <c r="I140" s="38">
        <v>686.19999999999982</v>
      </c>
      <c r="J140" s="38">
        <v>705.5</v>
      </c>
      <c r="K140" s="38">
        <v>709.05</v>
      </c>
      <c r="L140" s="38">
        <v>715.15000000000009</v>
      </c>
      <c r="M140" s="28">
        <v>702.95</v>
      </c>
      <c r="N140" s="28">
        <v>693.3</v>
      </c>
      <c r="O140" s="39">
        <v>3929900</v>
      </c>
      <c r="P140" s="40">
        <v>-3.5571861540915614E-2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1059.4000000000001</v>
      </c>
      <c r="F141" s="37">
        <v>1058.95</v>
      </c>
      <c r="G141" s="38">
        <v>1052.7</v>
      </c>
      <c r="H141" s="38">
        <v>1046</v>
      </c>
      <c r="I141" s="38">
        <v>1039.75</v>
      </c>
      <c r="J141" s="38">
        <v>1065.6500000000001</v>
      </c>
      <c r="K141" s="38">
        <v>1071.9000000000001</v>
      </c>
      <c r="L141" s="38">
        <v>1078.6000000000001</v>
      </c>
      <c r="M141" s="28">
        <v>1065.2</v>
      </c>
      <c r="N141" s="28">
        <v>1052.25</v>
      </c>
      <c r="O141" s="39">
        <v>2088800</v>
      </c>
      <c r="P141" s="40">
        <v>-3.9013617960986381E-2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45106</v>
      </c>
      <c r="E142" s="37">
        <v>79.95</v>
      </c>
      <c r="F142" s="37">
        <v>80.333333333333343</v>
      </c>
      <c r="G142" s="38">
        <v>79.01666666666668</v>
      </c>
      <c r="H142" s="38">
        <v>78.083333333333343</v>
      </c>
      <c r="I142" s="38">
        <v>76.76666666666668</v>
      </c>
      <c r="J142" s="38">
        <v>81.26666666666668</v>
      </c>
      <c r="K142" s="38">
        <v>82.583333333333343</v>
      </c>
      <c r="L142" s="38">
        <v>83.51666666666668</v>
      </c>
      <c r="M142" s="28">
        <v>81.650000000000006</v>
      </c>
      <c r="N142" s="28">
        <v>79.400000000000006</v>
      </c>
      <c r="O142" s="39">
        <v>65344000</v>
      </c>
      <c r="P142" s="40">
        <v>-2.6425259544441398E-2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1965.25</v>
      </c>
      <c r="F143" s="37">
        <v>1962.4666666666665</v>
      </c>
      <c r="G143" s="38">
        <v>1951.633333333333</v>
      </c>
      <c r="H143" s="38">
        <v>1938.0166666666664</v>
      </c>
      <c r="I143" s="38">
        <v>1927.1833333333329</v>
      </c>
      <c r="J143" s="38">
        <v>1976.083333333333</v>
      </c>
      <c r="K143" s="38">
        <v>1986.9166666666665</v>
      </c>
      <c r="L143" s="38">
        <v>2000.5333333333331</v>
      </c>
      <c r="M143" s="28">
        <v>1973.3</v>
      </c>
      <c r="N143" s="28">
        <v>1948.85</v>
      </c>
      <c r="O143" s="39">
        <v>2825350</v>
      </c>
      <c r="P143" s="40">
        <v>1.7933221044288121E-2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97568.05</v>
      </c>
      <c r="F144" s="37">
        <v>97899.78333333334</v>
      </c>
      <c r="G144" s="38">
        <v>97083.716666666674</v>
      </c>
      <c r="H144" s="38">
        <v>96599.383333333331</v>
      </c>
      <c r="I144" s="38">
        <v>95783.316666666666</v>
      </c>
      <c r="J144" s="38">
        <v>98384.116666666683</v>
      </c>
      <c r="K144" s="38">
        <v>99200.183333333363</v>
      </c>
      <c r="L144" s="38">
        <v>99684.516666666692</v>
      </c>
      <c r="M144" s="28">
        <v>98715.85</v>
      </c>
      <c r="N144" s="28">
        <v>97415.45</v>
      </c>
      <c r="O144" s="39">
        <v>51290</v>
      </c>
      <c r="P144" s="40">
        <v>-2.5275560623337134E-2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1124.25</v>
      </c>
      <c r="F145" s="37">
        <v>1121.05</v>
      </c>
      <c r="G145" s="38">
        <v>1114.6999999999998</v>
      </c>
      <c r="H145" s="38">
        <v>1105.1499999999999</v>
      </c>
      <c r="I145" s="38">
        <v>1098.7999999999997</v>
      </c>
      <c r="J145" s="38">
        <v>1130.5999999999999</v>
      </c>
      <c r="K145" s="38">
        <v>1136.9499999999998</v>
      </c>
      <c r="L145" s="38">
        <v>1146.5</v>
      </c>
      <c r="M145" s="28">
        <v>1127.4000000000001</v>
      </c>
      <c r="N145" s="28">
        <v>1111.5</v>
      </c>
      <c r="O145" s="39">
        <v>5554450</v>
      </c>
      <c r="P145" s="40">
        <v>-5.7103475435660135E-3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84.65</v>
      </c>
      <c r="F146" s="37">
        <v>85.383333333333326</v>
      </c>
      <c r="G146" s="38">
        <v>83.666666666666657</v>
      </c>
      <c r="H146" s="38">
        <v>82.683333333333337</v>
      </c>
      <c r="I146" s="38">
        <v>80.966666666666669</v>
      </c>
      <c r="J146" s="38">
        <v>86.366666666666646</v>
      </c>
      <c r="K146" s="38">
        <v>88.083333333333314</v>
      </c>
      <c r="L146" s="38">
        <v>89.066666666666634</v>
      </c>
      <c r="M146" s="28">
        <v>87.1</v>
      </c>
      <c r="N146" s="28">
        <v>84.4</v>
      </c>
      <c r="O146" s="39">
        <v>45825000</v>
      </c>
      <c r="P146" s="40">
        <v>3.5768774368537037E-2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4085.45</v>
      </c>
      <c r="F147" s="37">
        <v>4130.8499999999995</v>
      </c>
      <c r="G147" s="38">
        <v>4032.5999999999985</v>
      </c>
      <c r="H147" s="38">
        <v>3979.7499999999991</v>
      </c>
      <c r="I147" s="38">
        <v>3881.4999999999982</v>
      </c>
      <c r="J147" s="38">
        <v>4183.6999999999989</v>
      </c>
      <c r="K147" s="38">
        <v>4281.9500000000007</v>
      </c>
      <c r="L147" s="38">
        <v>4334.7999999999993</v>
      </c>
      <c r="M147" s="28">
        <v>4229.1000000000004</v>
      </c>
      <c r="N147" s="28">
        <v>4078</v>
      </c>
      <c r="O147" s="39">
        <v>1681400</v>
      </c>
      <c r="P147" s="40">
        <v>3.098030198513068E-2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4697.95</v>
      </c>
      <c r="F148" s="37">
        <v>4690.666666666667</v>
      </c>
      <c r="G148" s="38">
        <v>4670.3333333333339</v>
      </c>
      <c r="H148" s="38">
        <v>4642.7166666666672</v>
      </c>
      <c r="I148" s="38">
        <v>4622.3833333333341</v>
      </c>
      <c r="J148" s="38">
        <v>4718.2833333333338</v>
      </c>
      <c r="K148" s="38">
        <v>4738.6166666666677</v>
      </c>
      <c r="L148" s="38">
        <v>4766.2333333333336</v>
      </c>
      <c r="M148" s="28">
        <v>4711</v>
      </c>
      <c r="N148" s="28">
        <v>4663.05</v>
      </c>
      <c r="O148" s="39">
        <v>504300</v>
      </c>
      <c r="P148" s="40">
        <v>9.912886752778613E-3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21676.9</v>
      </c>
      <c r="F149" s="37">
        <v>21744.966666666667</v>
      </c>
      <c r="G149" s="38">
        <v>21591.933333333334</v>
      </c>
      <c r="H149" s="38">
        <v>21506.966666666667</v>
      </c>
      <c r="I149" s="38">
        <v>21353.933333333334</v>
      </c>
      <c r="J149" s="38">
        <v>21829.933333333334</v>
      </c>
      <c r="K149" s="38">
        <v>21982.966666666667</v>
      </c>
      <c r="L149" s="38">
        <v>22067.933333333334</v>
      </c>
      <c r="M149" s="28">
        <v>21898</v>
      </c>
      <c r="N149" s="28">
        <v>21660</v>
      </c>
      <c r="O149" s="39">
        <v>472280</v>
      </c>
      <c r="P149" s="40">
        <v>3.5066187428771808E-2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107.65</v>
      </c>
      <c r="F150" s="37">
        <v>107.7</v>
      </c>
      <c r="G150" s="38">
        <v>107.15</v>
      </c>
      <c r="H150" s="38">
        <v>106.65</v>
      </c>
      <c r="I150" s="38">
        <v>106.10000000000001</v>
      </c>
      <c r="J150" s="38">
        <v>108.2</v>
      </c>
      <c r="K150" s="38">
        <v>108.74999999999999</v>
      </c>
      <c r="L150" s="38">
        <v>109.25</v>
      </c>
      <c r="M150" s="28">
        <v>108.25</v>
      </c>
      <c r="N150" s="28">
        <v>107.2</v>
      </c>
      <c r="O150" s="39">
        <v>53428500</v>
      </c>
      <c r="P150" s="40">
        <v>-4.9446865571572242E-3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177.85</v>
      </c>
      <c r="F151" s="37">
        <v>177.83333333333334</v>
      </c>
      <c r="G151" s="38">
        <v>176.81666666666669</v>
      </c>
      <c r="H151" s="38">
        <v>175.78333333333336</v>
      </c>
      <c r="I151" s="38">
        <v>174.76666666666671</v>
      </c>
      <c r="J151" s="38">
        <v>178.86666666666667</v>
      </c>
      <c r="K151" s="38">
        <v>179.88333333333333</v>
      </c>
      <c r="L151" s="38">
        <v>180.91666666666666</v>
      </c>
      <c r="M151" s="28">
        <v>178.85</v>
      </c>
      <c r="N151" s="28">
        <v>176.8</v>
      </c>
      <c r="O151" s="39">
        <v>71010000</v>
      </c>
      <c r="P151" s="40">
        <v>-2.4527777075378661E-3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939.6</v>
      </c>
      <c r="F152" s="37">
        <v>937.51666666666677</v>
      </c>
      <c r="G152" s="38">
        <v>932.53333333333353</v>
      </c>
      <c r="H152" s="38">
        <v>925.46666666666681</v>
      </c>
      <c r="I152" s="38">
        <v>920.48333333333358</v>
      </c>
      <c r="J152" s="38">
        <v>944.58333333333348</v>
      </c>
      <c r="K152" s="38">
        <v>949.56666666666683</v>
      </c>
      <c r="L152" s="38">
        <v>956.63333333333344</v>
      </c>
      <c r="M152" s="28">
        <v>942.5</v>
      </c>
      <c r="N152" s="28">
        <v>930.45</v>
      </c>
      <c r="O152" s="39">
        <v>5781300</v>
      </c>
      <c r="P152" s="40">
        <v>-1.3143744772374238E-2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3612.7</v>
      </c>
      <c r="F153" s="37">
        <v>3606.9166666666665</v>
      </c>
      <c r="G153" s="38">
        <v>3591.833333333333</v>
      </c>
      <c r="H153" s="38">
        <v>3570.9666666666667</v>
      </c>
      <c r="I153" s="38">
        <v>3555.8833333333332</v>
      </c>
      <c r="J153" s="38">
        <v>3627.7833333333328</v>
      </c>
      <c r="K153" s="38">
        <v>3642.8666666666659</v>
      </c>
      <c r="L153" s="38">
        <v>3663.7333333333327</v>
      </c>
      <c r="M153" s="28">
        <v>3622</v>
      </c>
      <c r="N153" s="28">
        <v>3586.05</v>
      </c>
      <c r="O153" s="39">
        <v>203200</v>
      </c>
      <c r="P153" s="40">
        <v>-1.6456921587608905E-2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159.5</v>
      </c>
      <c r="F154" s="37">
        <v>159.98333333333335</v>
      </c>
      <c r="G154" s="38">
        <v>157.3666666666667</v>
      </c>
      <c r="H154" s="38">
        <v>155.23333333333335</v>
      </c>
      <c r="I154" s="38">
        <v>152.6166666666667</v>
      </c>
      <c r="J154" s="38">
        <v>162.1166666666667</v>
      </c>
      <c r="K154" s="38">
        <v>164.73333333333338</v>
      </c>
      <c r="L154" s="38">
        <v>166.8666666666667</v>
      </c>
      <c r="M154" s="28">
        <v>162.6</v>
      </c>
      <c r="N154" s="28">
        <v>157.85</v>
      </c>
      <c r="O154" s="39">
        <v>46627350</v>
      </c>
      <c r="P154" s="40">
        <v>-2.2281424073625575E-2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38914.9</v>
      </c>
      <c r="F155" s="37">
        <v>38646.016666666663</v>
      </c>
      <c r="G155" s="38">
        <v>37867.283333333326</v>
      </c>
      <c r="H155" s="38">
        <v>36819.666666666664</v>
      </c>
      <c r="I155" s="38">
        <v>36040.933333333327</v>
      </c>
      <c r="J155" s="38">
        <v>39693.633333333324</v>
      </c>
      <c r="K155" s="38">
        <v>40472.366666666661</v>
      </c>
      <c r="L155" s="38">
        <v>41519.983333333323</v>
      </c>
      <c r="M155" s="28">
        <v>39424.75</v>
      </c>
      <c r="N155" s="28">
        <v>37598.400000000001</v>
      </c>
      <c r="O155" s="39">
        <v>174165</v>
      </c>
      <c r="P155" s="40">
        <v>-3.4669105420685069E-2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781.8</v>
      </c>
      <c r="F156" s="37">
        <v>779.01666666666677</v>
      </c>
      <c r="G156" s="38">
        <v>773.03333333333353</v>
      </c>
      <c r="H156" s="38">
        <v>764.26666666666677</v>
      </c>
      <c r="I156" s="38">
        <v>758.28333333333353</v>
      </c>
      <c r="J156" s="38">
        <v>787.78333333333353</v>
      </c>
      <c r="K156" s="38">
        <v>793.76666666666688</v>
      </c>
      <c r="L156" s="38">
        <v>802.53333333333353</v>
      </c>
      <c r="M156" s="28">
        <v>785</v>
      </c>
      <c r="N156" s="28">
        <v>770.25</v>
      </c>
      <c r="O156" s="39">
        <v>8831100</v>
      </c>
      <c r="P156" s="40">
        <v>-2.0051488049002419E-2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5083.95</v>
      </c>
      <c r="F157" s="37">
        <v>5075.95</v>
      </c>
      <c r="G157" s="38">
        <v>5045</v>
      </c>
      <c r="H157" s="38">
        <v>5006.05</v>
      </c>
      <c r="I157" s="38">
        <v>4975.1000000000004</v>
      </c>
      <c r="J157" s="38">
        <v>5114.8999999999996</v>
      </c>
      <c r="K157" s="38">
        <v>5145.8499999999985</v>
      </c>
      <c r="L157" s="38">
        <v>5184.7999999999993</v>
      </c>
      <c r="M157" s="28">
        <v>5106.8999999999996</v>
      </c>
      <c r="N157" s="28">
        <v>5037</v>
      </c>
      <c r="O157" s="39">
        <v>1329300</v>
      </c>
      <c r="P157" s="40">
        <v>-9.9061522419186653E-3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224.95</v>
      </c>
      <c r="F158" s="37">
        <v>225.20000000000002</v>
      </c>
      <c r="G158" s="38">
        <v>224.40000000000003</v>
      </c>
      <c r="H158" s="38">
        <v>223.85000000000002</v>
      </c>
      <c r="I158" s="38">
        <v>223.05000000000004</v>
      </c>
      <c r="J158" s="38">
        <v>225.75000000000003</v>
      </c>
      <c r="K158" s="38">
        <v>226.55000000000004</v>
      </c>
      <c r="L158" s="38">
        <v>227.10000000000002</v>
      </c>
      <c r="M158" s="28">
        <v>226</v>
      </c>
      <c r="N158" s="28">
        <v>224.65</v>
      </c>
      <c r="O158" s="39">
        <v>13854000</v>
      </c>
      <c r="P158" s="40">
        <v>1.561469100505828E-2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182.45</v>
      </c>
      <c r="F159" s="37">
        <v>180.03333333333333</v>
      </c>
      <c r="G159" s="38">
        <v>177.06666666666666</v>
      </c>
      <c r="H159" s="38">
        <v>171.68333333333334</v>
      </c>
      <c r="I159" s="38">
        <v>168.71666666666667</v>
      </c>
      <c r="J159" s="38">
        <v>185.41666666666666</v>
      </c>
      <c r="K159" s="38">
        <v>188.3833333333333</v>
      </c>
      <c r="L159" s="38">
        <v>193.76666666666665</v>
      </c>
      <c r="M159" s="28">
        <v>183</v>
      </c>
      <c r="N159" s="28">
        <v>174.65</v>
      </c>
      <c r="O159" s="39">
        <v>66588000</v>
      </c>
      <c r="P159" s="40">
        <v>8.3972547436415024E-2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2608.1999999999998</v>
      </c>
      <c r="F160" s="37">
        <v>2606.7000000000003</v>
      </c>
      <c r="G160" s="38">
        <v>2592.9000000000005</v>
      </c>
      <c r="H160" s="38">
        <v>2577.6000000000004</v>
      </c>
      <c r="I160" s="38">
        <v>2563.8000000000006</v>
      </c>
      <c r="J160" s="38">
        <v>2622.0000000000005</v>
      </c>
      <c r="K160" s="38">
        <v>2635.8000000000006</v>
      </c>
      <c r="L160" s="38">
        <v>2651.1000000000004</v>
      </c>
      <c r="M160" s="28">
        <v>2620.5</v>
      </c>
      <c r="N160" s="28">
        <v>2591.4</v>
      </c>
      <c r="O160" s="39">
        <v>2273750</v>
      </c>
      <c r="P160" s="40">
        <v>5.6390977443609019E-3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3498.85</v>
      </c>
      <c r="F161" s="37">
        <v>3509.8666666666663</v>
      </c>
      <c r="G161" s="38">
        <v>3481.7833333333328</v>
      </c>
      <c r="H161" s="38">
        <v>3464.7166666666667</v>
      </c>
      <c r="I161" s="38">
        <v>3436.6333333333332</v>
      </c>
      <c r="J161" s="38">
        <v>3526.9333333333325</v>
      </c>
      <c r="K161" s="38">
        <v>3555.0166666666655</v>
      </c>
      <c r="L161" s="38">
        <v>3572.0833333333321</v>
      </c>
      <c r="M161" s="28">
        <v>3537.95</v>
      </c>
      <c r="N161" s="28">
        <v>3492.8</v>
      </c>
      <c r="O161" s="39">
        <v>1811000</v>
      </c>
      <c r="P161" s="40">
        <v>1.8560179977502811E-2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51.25</v>
      </c>
      <c r="F162" s="37">
        <v>50.983333333333327</v>
      </c>
      <c r="G162" s="38">
        <v>50.666666666666657</v>
      </c>
      <c r="H162" s="38">
        <v>50.083333333333329</v>
      </c>
      <c r="I162" s="38">
        <v>49.766666666666659</v>
      </c>
      <c r="J162" s="38">
        <v>51.566666666666656</v>
      </c>
      <c r="K162" s="38">
        <v>51.883333333333333</v>
      </c>
      <c r="L162" s="38">
        <v>52.466666666666654</v>
      </c>
      <c r="M162" s="28">
        <v>51.3</v>
      </c>
      <c r="N162" s="28">
        <v>50.4</v>
      </c>
      <c r="O162" s="39">
        <v>250240000</v>
      </c>
      <c r="P162" s="40">
        <v>1.0466468535986562E-2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3468.65</v>
      </c>
      <c r="F163" s="37">
        <v>3443.9</v>
      </c>
      <c r="G163" s="38">
        <v>3409.8</v>
      </c>
      <c r="H163" s="38">
        <v>3350.9500000000003</v>
      </c>
      <c r="I163" s="38">
        <v>3316.8500000000004</v>
      </c>
      <c r="J163" s="38">
        <v>3502.75</v>
      </c>
      <c r="K163" s="38">
        <v>3536.8499999999995</v>
      </c>
      <c r="L163" s="38">
        <v>3595.7</v>
      </c>
      <c r="M163" s="28">
        <v>3478</v>
      </c>
      <c r="N163" s="28">
        <v>3385.05</v>
      </c>
      <c r="O163" s="39">
        <v>1233600</v>
      </c>
      <c r="P163" s="40">
        <v>5.2469925774251344E-2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236.8</v>
      </c>
      <c r="F164" s="37">
        <v>236.53333333333333</v>
      </c>
      <c r="G164" s="38">
        <v>235.76666666666665</v>
      </c>
      <c r="H164" s="38">
        <v>234.73333333333332</v>
      </c>
      <c r="I164" s="38">
        <v>233.96666666666664</v>
      </c>
      <c r="J164" s="38">
        <v>237.56666666666666</v>
      </c>
      <c r="K164" s="38">
        <v>238.33333333333337</v>
      </c>
      <c r="L164" s="38">
        <v>239.36666666666667</v>
      </c>
      <c r="M164" s="28">
        <v>237.3</v>
      </c>
      <c r="N164" s="28">
        <v>235.5</v>
      </c>
      <c r="O164" s="39">
        <v>32815800</v>
      </c>
      <c r="P164" s="40">
        <v>1.1148086522462563E-2</v>
      </c>
    </row>
    <row r="165" spans="1:16" ht="12.75" customHeight="1">
      <c r="A165" s="28">
        <v>155</v>
      </c>
      <c r="B165" s="29" t="s">
        <v>178</v>
      </c>
      <c r="C165" s="30" t="s">
        <v>980</v>
      </c>
      <c r="D165" s="31">
        <v>45106</v>
      </c>
      <c r="E165" s="37">
        <v>1426.6</v>
      </c>
      <c r="F165" s="37">
        <v>1419.7</v>
      </c>
      <c r="G165" s="38">
        <v>1409.8000000000002</v>
      </c>
      <c r="H165" s="38">
        <v>1393.0000000000002</v>
      </c>
      <c r="I165" s="38">
        <v>1383.1000000000004</v>
      </c>
      <c r="J165" s="38">
        <v>1436.5</v>
      </c>
      <c r="K165" s="38">
        <v>1446.4</v>
      </c>
      <c r="L165" s="38">
        <v>1463.1999999999998</v>
      </c>
      <c r="M165" s="28">
        <v>1429.6</v>
      </c>
      <c r="N165" s="28">
        <v>1402.9</v>
      </c>
      <c r="O165" s="39">
        <v>2944238</v>
      </c>
      <c r="P165" s="40">
        <v>-7.6817558299039782E-3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153.85</v>
      </c>
      <c r="F166" s="37">
        <v>154.06666666666663</v>
      </c>
      <c r="G166" s="38">
        <v>152.93333333333328</v>
      </c>
      <c r="H166" s="38">
        <v>152.01666666666665</v>
      </c>
      <c r="I166" s="38">
        <v>150.8833333333333</v>
      </c>
      <c r="J166" s="38">
        <v>154.98333333333326</v>
      </c>
      <c r="K166" s="38">
        <v>156.11666666666665</v>
      </c>
      <c r="L166" s="38">
        <v>157.03333333333325</v>
      </c>
      <c r="M166" s="28">
        <v>155.19999999999999</v>
      </c>
      <c r="N166" s="28">
        <v>153.15</v>
      </c>
      <c r="O166" s="39">
        <v>11504500</v>
      </c>
      <c r="P166" s="40">
        <v>-7.8478720193178395E-3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914.95</v>
      </c>
      <c r="F167" s="37">
        <v>905.80000000000007</v>
      </c>
      <c r="G167" s="38">
        <v>894.80000000000018</v>
      </c>
      <c r="H167" s="38">
        <v>874.65000000000009</v>
      </c>
      <c r="I167" s="38">
        <v>863.6500000000002</v>
      </c>
      <c r="J167" s="38">
        <v>925.95000000000016</v>
      </c>
      <c r="K167" s="38">
        <v>936.94999999999993</v>
      </c>
      <c r="L167" s="38">
        <v>957.10000000000014</v>
      </c>
      <c r="M167" s="28">
        <v>916.8</v>
      </c>
      <c r="N167" s="28">
        <v>885.65</v>
      </c>
      <c r="O167" s="39">
        <v>2949500</v>
      </c>
      <c r="P167" s="40">
        <v>3.4894124664479567E-2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164.15</v>
      </c>
      <c r="F168" s="37">
        <v>160.85</v>
      </c>
      <c r="G168" s="38">
        <v>157.19999999999999</v>
      </c>
      <c r="H168" s="38">
        <v>150.25</v>
      </c>
      <c r="I168" s="38">
        <v>146.6</v>
      </c>
      <c r="J168" s="38">
        <v>167.79999999999998</v>
      </c>
      <c r="K168" s="38">
        <v>171.45000000000002</v>
      </c>
      <c r="L168" s="38">
        <v>178.39999999999998</v>
      </c>
      <c r="M168" s="28">
        <v>164.5</v>
      </c>
      <c r="N168" s="28">
        <v>153.9</v>
      </c>
      <c r="O168" s="39">
        <v>41905000</v>
      </c>
      <c r="P168" s="40">
        <v>0.12557077625570776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141.44999999999999</v>
      </c>
      <c r="F169" s="37">
        <v>139.83333333333334</v>
      </c>
      <c r="G169" s="38">
        <v>137.61666666666667</v>
      </c>
      <c r="H169" s="38">
        <v>133.78333333333333</v>
      </c>
      <c r="I169" s="38">
        <v>131.56666666666666</v>
      </c>
      <c r="J169" s="38">
        <v>143.66666666666669</v>
      </c>
      <c r="K169" s="38">
        <v>145.88333333333333</v>
      </c>
      <c r="L169" s="38">
        <v>149.7166666666667</v>
      </c>
      <c r="M169" s="28">
        <v>142.05000000000001</v>
      </c>
      <c r="N169" s="28">
        <v>136</v>
      </c>
      <c r="O169" s="39">
        <v>58128000</v>
      </c>
      <c r="P169" s="40">
        <v>5.350152240104393E-2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2534.8000000000002</v>
      </c>
      <c r="F170" s="37">
        <v>2539.4500000000003</v>
      </c>
      <c r="G170" s="38">
        <v>2527.5000000000005</v>
      </c>
      <c r="H170" s="38">
        <v>2520.2000000000003</v>
      </c>
      <c r="I170" s="38">
        <v>2508.2500000000005</v>
      </c>
      <c r="J170" s="38">
        <v>2546.7500000000005</v>
      </c>
      <c r="K170" s="38">
        <v>2558.7000000000003</v>
      </c>
      <c r="L170" s="38">
        <v>2566.0000000000005</v>
      </c>
      <c r="M170" s="28">
        <v>2551.4</v>
      </c>
      <c r="N170" s="28">
        <v>2532.15</v>
      </c>
      <c r="O170" s="39">
        <v>31117750</v>
      </c>
      <c r="P170" s="40">
        <v>6.5583050299207503E-3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83.8</v>
      </c>
      <c r="F171" s="37">
        <v>84.183333333333323</v>
      </c>
      <c r="G171" s="38">
        <v>83.21666666666664</v>
      </c>
      <c r="H171" s="38">
        <v>82.633333333333312</v>
      </c>
      <c r="I171" s="38">
        <v>81.666666666666629</v>
      </c>
      <c r="J171" s="38">
        <v>84.766666666666652</v>
      </c>
      <c r="K171" s="38">
        <v>85.73333333333332</v>
      </c>
      <c r="L171" s="38">
        <v>86.316666666666663</v>
      </c>
      <c r="M171" s="28">
        <v>85.15</v>
      </c>
      <c r="N171" s="28">
        <v>83.6</v>
      </c>
      <c r="O171" s="39">
        <v>93328000</v>
      </c>
      <c r="P171" s="40">
        <v>3.1203040749580128E-2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911.6</v>
      </c>
      <c r="F172" s="37">
        <v>910.95000000000016</v>
      </c>
      <c r="G172" s="38">
        <v>903.45000000000027</v>
      </c>
      <c r="H172" s="38">
        <v>895.30000000000007</v>
      </c>
      <c r="I172" s="38">
        <v>887.80000000000018</v>
      </c>
      <c r="J172" s="38">
        <v>919.10000000000036</v>
      </c>
      <c r="K172" s="38">
        <v>926.60000000000014</v>
      </c>
      <c r="L172" s="38">
        <v>934.75000000000045</v>
      </c>
      <c r="M172" s="28">
        <v>918.45</v>
      </c>
      <c r="N172" s="28">
        <v>902.8</v>
      </c>
      <c r="O172" s="39">
        <v>8033600</v>
      </c>
      <c r="P172" s="40">
        <v>6.6595857673924591E-2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1221.8</v>
      </c>
      <c r="F173" s="37">
        <v>1217.55</v>
      </c>
      <c r="G173" s="38">
        <v>1211.6999999999998</v>
      </c>
      <c r="H173" s="38">
        <v>1201.5999999999999</v>
      </c>
      <c r="I173" s="38">
        <v>1195.7499999999998</v>
      </c>
      <c r="J173" s="38">
        <v>1227.6499999999999</v>
      </c>
      <c r="K173" s="38">
        <v>1233.4999999999998</v>
      </c>
      <c r="L173" s="38">
        <v>1243.5999999999999</v>
      </c>
      <c r="M173" s="28">
        <v>1223.4000000000001</v>
      </c>
      <c r="N173" s="28">
        <v>1207.45</v>
      </c>
      <c r="O173" s="39">
        <v>6752250</v>
      </c>
      <c r="P173" s="40">
        <v>1.1800404585300068E-2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585.1</v>
      </c>
      <c r="F174" s="37">
        <v>585.51666666666677</v>
      </c>
      <c r="G174" s="38">
        <v>583.08333333333348</v>
      </c>
      <c r="H174" s="38">
        <v>581.06666666666672</v>
      </c>
      <c r="I174" s="38">
        <v>578.63333333333344</v>
      </c>
      <c r="J174" s="38">
        <v>587.53333333333353</v>
      </c>
      <c r="K174" s="38">
        <v>589.9666666666667</v>
      </c>
      <c r="L174" s="38">
        <v>591.98333333333358</v>
      </c>
      <c r="M174" s="28">
        <v>587.95000000000005</v>
      </c>
      <c r="N174" s="28">
        <v>583.5</v>
      </c>
      <c r="O174" s="39">
        <v>68427000</v>
      </c>
      <c r="P174" s="40">
        <v>-7.9377161124763503E-3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25621.45</v>
      </c>
      <c r="F175" s="37">
        <v>25560.833333333332</v>
      </c>
      <c r="G175" s="38">
        <v>25236.316666666666</v>
      </c>
      <c r="H175" s="38">
        <v>24851.183333333334</v>
      </c>
      <c r="I175" s="38">
        <v>24526.666666666668</v>
      </c>
      <c r="J175" s="38">
        <v>25945.966666666664</v>
      </c>
      <c r="K175" s="38">
        <v>26270.483333333334</v>
      </c>
      <c r="L175" s="38">
        <v>26655.616666666661</v>
      </c>
      <c r="M175" s="28">
        <v>25885.35</v>
      </c>
      <c r="N175" s="28">
        <v>25175.7</v>
      </c>
      <c r="O175" s="39">
        <v>317500</v>
      </c>
      <c r="P175" s="40">
        <v>1.6406562625050022E-2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3572.65</v>
      </c>
      <c r="F176" s="37">
        <v>3575.6833333333329</v>
      </c>
      <c r="G176" s="38">
        <v>3532.3666666666659</v>
      </c>
      <c r="H176" s="38">
        <v>3492.083333333333</v>
      </c>
      <c r="I176" s="38">
        <v>3448.766666666666</v>
      </c>
      <c r="J176" s="38">
        <v>3615.9666666666658</v>
      </c>
      <c r="K176" s="38">
        <v>3659.2833333333324</v>
      </c>
      <c r="L176" s="38">
        <v>3699.5666666666657</v>
      </c>
      <c r="M176" s="28">
        <v>3619</v>
      </c>
      <c r="N176" s="28">
        <v>3535.4</v>
      </c>
      <c r="O176" s="39">
        <v>2275075</v>
      </c>
      <c r="P176" s="40">
        <v>-2.279707063548311E-2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2539.75</v>
      </c>
      <c r="F177" s="37">
        <v>2540.7833333333333</v>
      </c>
      <c r="G177" s="38">
        <v>2525.8666666666668</v>
      </c>
      <c r="H177" s="38">
        <v>2511.9833333333336</v>
      </c>
      <c r="I177" s="38">
        <v>2497.0666666666671</v>
      </c>
      <c r="J177" s="38">
        <v>2554.6666666666665</v>
      </c>
      <c r="K177" s="38">
        <v>2569.5833333333335</v>
      </c>
      <c r="L177" s="38">
        <v>2583.4666666666662</v>
      </c>
      <c r="M177" s="28">
        <v>2555.6999999999998</v>
      </c>
      <c r="N177" s="28">
        <v>2526.9</v>
      </c>
      <c r="O177" s="39">
        <v>2547000</v>
      </c>
      <c r="P177" s="40">
        <v>8.6130086130086127E-3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45106</v>
      </c>
      <c r="E178" s="37">
        <v>1407.7</v>
      </c>
      <c r="F178" s="37">
        <v>1403.4666666666665</v>
      </c>
      <c r="G178" s="38">
        <v>1394.9333333333329</v>
      </c>
      <c r="H178" s="38">
        <v>1382.1666666666665</v>
      </c>
      <c r="I178" s="38">
        <v>1373.633333333333</v>
      </c>
      <c r="J178" s="38">
        <v>1416.2333333333329</v>
      </c>
      <c r="K178" s="38">
        <v>1424.7666666666662</v>
      </c>
      <c r="L178" s="38">
        <v>1437.5333333333328</v>
      </c>
      <c r="M178" s="28">
        <v>1412</v>
      </c>
      <c r="N178" s="28">
        <v>1390.7</v>
      </c>
      <c r="O178" s="39">
        <v>4146600</v>
      </c>
      <c r="P178" s="40">
        <v>6.7006554989075019E-3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966.25</v>
      </c>
      <c r="F179" s="37">
        <v>967.88333333333333</v>
      </c>
      <c r="G179" s="38">
        <v>961.2166666666667</v>
      </c>
      <c r="H179" s="38">
        <v>956.18333333333339</v>
      </c>
      <c r="I179" s="38">
        <v>949.51666666666677</v>
      </c>
      <c r="J179" s="38">
        <v>972.91666666666663</v>
      </c>
      <c r="K179" s="38">
        <v>979.58333333333337</v>
      </c>
      <c r="L179" s="38">
        <v>984.61666666666656</v>
      </c>
      <c r="M179" s="28">
        <v>974.55</v>
      </c>
      <c r="N179" s="28">
        <v>962.85</v>
      </c>
      <c r="O179" s="39">
        <v>25346300</v>
      </c>
      <c r="P179" s="40">
        <v>-1.9328473602827479E-4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451.25</v>
      </c>
      <c r="F180" s="37">
        <v>450.95</v>
      </c>
      <c r="G180" s="38">
        <v>448.15</v>
      </c>
      <c r="H180" s="38">
        <v>445.05</v>
      </c>
      <c r="I180" s="38">
        <v>442.25</v>
      </c>
      <c r="J180" s="38">
        <v>454.04999999999995</v>
      </c>
      <c r="K180" s="38">
        <v>456.85</v>
      </c>
      <c r="L180" s="38">
        <v>459.94999999999993</v>
      </c>
      <c r="M180" s="28">
        <v>453.75</v>
      </c>
      <c r="N180" s="28">
        <v>447.85</v>
      </c>
      <c r="O180" s="39">
        <v>8371500</v>
      </c>
      <c r="P180" s="40">
        <v>-1.0109968073785031E-2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720</v>
      </c>
      <c r="F181" s="37">
        <v>720.66666666666663</v>
      </c>
      <c r="G181" s="38">
        <v>713.43333333333328</v>
      </c>
      <c r="H181" s="38">
        <v>706.86666666666667</v>
      </c>
      <c r="I181" s="38">
        <v>699.63333333333333</v>
      </c>
      <c r="J181" s="38">
        <v>727.23333333333323</v>
      </c>
      <c r="K181" s="38">
        <v>734.46666666666658</v>
      </c>
      <c r="L181" s="38">
        <v>741.03333333333319</v>
      </c>
      <c r="M181" s="28">
        <v>727.9</v>
      </c>
      <c r="N181" s="28">
        <v>714.1</v>
      </c>
      <c r="O181" s="39">
        <v>2354000</v>
      </c>
      <c r="P181" s="40">
        <v>-2.964845404489623E-3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947.15</v>
      </c>
      <c r="F182" s="37">
        <v>949.08333333333337</v>
      </c>
      <c r="G182" s="38">
        <v>941.41666666666674</v>
      </c>
      <c r="H182" s="38">
        <v>935.68333333333339</v>
      </c>
      <c r="I182" s="38">
        <v>928.01666666666677</v>
      </c>
      <c r="J182" s="38">
        <v>954.81666666666672</v>
      </c>
      <c r="K182" s="38">
        <v>962.48333333333346</v>
      </c>
      <c r="L182" s="38">
        <v>968.2166666666667</v>
      </c>
      <c r="M182" s="28">
        <v>956.75</v>
      </c>
      <c r="N182" s="28">
        <v>943.35</v>
      </c>
      <c r="O182" s="39">
        <v>6316600</v>
      </c>
      <c r="P182" s="40">
        <v>0.10371218144171378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1267.3499999999999</v>
      </c>
      <c r="F183" s="37">
        <v>1269.3500000000001</v>
      </c>
      <c r="G183" s="38">
        <v>1258.0000000000002</v>
      </c>
      <c r="H183" s="38">
        <v>1248.6500000000001</v>
      </c>
      <c r="I183" s="38">
        <v>1237.3000000000002</v>
      </c>
      <c r="J183" s="38">
        <v>1278.7000000000003</v>
      </c>
      <c r="K183" s="38">
        <v>1290.0500000000002</v>
      </c>
      <c r="L183" s="38">
        <v>1299.4000000000003</v>
      </c>
      <c r="M183" s="28">
        <v>1280.7</v>
      </c>
      <c r="N183" s="28">
        <v>1260</v>
      </c>
      <c r="O183" s="39">
        <v>2770500</v>
      </c>
      <c r="P183" s="40">
        <v>-1.8944759206798868E-2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796.25</v>
      </c>
      <c r="F184" s="37">
        <v>797.33333333333337</v>
      </c>
      <c r="G184" s="38">
        <v>793.61666666666679</v>
      </c>
      <c r="H184" s="38">
        <v>790.98333333333346</v>
      </c>
      <c r="I184" s="38">
        <v>787.26666666666688</v>
      </c>
      <c r="J184" s="38">
        <v>799.9666666666667</v>
      </c>
      <c r="K184" s="38">
        <v>803.68333333333317</v>
      </c>
      <c r="L184" s="38">
        <v>806.31666666666661</v>
      </c>
      <c r="M184" s="28">
        <v>801.05</v>
      </c>
      <c r="N184" s="28">
        <v>794.7</v>
      </c>
      <c r="O184" s="39">
        <v>10632600</v>
      </c>
      <c r="P184" s="40">
        <v>1.1732465530530102E-2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522.5</v>
      </c>
      <c r="F185" s="37">
        <v>523.35</v>
      </c>
      <c r="G185" s="38">
        <v>520.80000000000007</v>
      </c>
      <c r="H185" s="38">
        <v>519.1</v>
      </c>
      <c r="I185" s="38">
        <v>516.55000000000007</v>
      </c>
      <c r="J185" s="38">
        <v>525.05000000000007</v>
      </c>
      <c r="K185" s="38">
        <v>527.6</v>
      </c>
      <c r="L185" s="38">
        <v>529.30000000000007</v>
      </c>
      <c r="M185" s="28">
        <v>525.9</v>
      </c>
      <c r="N185" s="28">
        <v>521.65</v>
      </c>
      <c r="O185" s="39">
        <v>54309600</v>
      </c>
      <c r="P185" s="40">
        <v>1.2755102040816327E-2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216.35</v>
      </c>
      <c r="F186" s="37">
        <v>216.21666666666667</v>
      </c>
      <c r="G186" s="38">
        <v>214.38333333333333</v>
      </c>
      <c r="H186" s="38">
        <v>212.41666666666666</v>
      </c>
      <c r="I186" s="38">
        <v>210.58333333333331</v>
      </c>
      <c r="J186" s="38">
        <v>218.18333333333334</v>
      </c>
      <c r="K186" s="38">
        <v>220.01666666666665</v>
      </c>
      <c r="L186" s="38">
        <v>221.98333333333335</v>
      </c>
      <c r="M186" s="28">
        <v>218.05</v>
      </c>
      <c r="N186" s="28">
        <v>214.25</v>
      </c>
      <c r="O186" s="39">
        <v>92525625</v>
      </c>
      <c r="P186" s="40">
        <v>2.9130222605953677E-2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107.85</v>
      </c>
      <c r="F187" s="37">
        <v>108.39999999999999</v>
      </c>
      <c r="G187" s="38">
        <v>107.14999999999998</v>
      </c>
      <c r="H187" s="38">
        <v>106.44999999999999</v>
      </c>
      <c r="I187" s="38">
        <v>105.19999999999997</v>
      </c>
      <c r="J187" s="38">
        <v>109.09999999999998</v>
      </c>
      <c r="K187" s="38">
        <v>110.35000000000001</v>
      </c>
      <c r="L187" s="38">
        <v>111.04999999999998</v>
      </c>
      <c r="M187" s="28">
        <v>109.65</v>
      </c>
      <c r="N187" s="28">
        <v>107.7</v>
      </c>
      <c r="O187" s="39">
        <v>221336500</v>
      </c>
      <c r="P187" s="40">
        <v>1.4623200463908428E-2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3320.05</v>
      </c>
      <c r="F188" s="37">
        <v>3318.0666666666671</v>
      </c>
      <c r="G188" s="38">
        <v>3306.1333333333341</v>
      </c>
      <c r="H188" s="38">
        <v>3292.2166666666672</v>
      </c>
      <c r="I188" s="38">
        <v>3280.2833333333342</v>
      </c>
      <c r="J188" s="38">
        <v>3331.983333333334</v>
      </c>
      <c r="K188" s="38">
        <v>3343.9166666666674</v>
      </c>
      <c r="L188" s="38">
        <v>3357.8333333333339</v>
      </c>
      <c r="M188" s="28">
        <v>3330</v>
      </c>
      <c r="N188" s="28">
        <v>3304.15</v>
      </c>
      <c r="O188" s="39">
        <v>12118925</v>
      </c>
      <c r="P188" s="40">
        <v>2.3998935352220974E-2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1106.3499999999999</v>
      </c>
      <c r="F189" s="37">
        <v>1113.05</v>
      </c>
      <c r="G189" s="38">
        <v>1097.0999999999999</v>
      </c>
      <c r="H189" s="38">
        <v>1087.8499999999999</v>
      </c>
      <c r="I189" s="38">
        <v>1071.8999999999999</v>
      </c>
      <c r="J189" s="38">
        <v>1122.3</v>
      </c>
      <c r="K189" s="38">
        <v>1138.2500000000002</v>
      </c>
      <c r="L189" s="38">
        <v>1147.5</v>
      </c>
      <c r="M189" s="28">
        <v>1129</v>
      </c>
      <c r="N189" s="28">
        <v>1103.8</v>
      </c>
      <c r="O189" s="39">
        <v>12100800</v>
      </c>
      <c r="P189" s="40">
        <v>6.3264445381695483E-2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2819.4</v>
      </c>
      <c r="F190" s="37">
        <v>2828.5833333333335</v>
      </c>
      <c r="G190" s="38">
        <v>2804.166666666667</v>
      </c>
      <c r="H190" s="38">
        <v>2788.9333333333334</v>
      </c>
      <c r="I190" s="38">
        <v>2764.5166666666669</v>
      </c>
      <c r="J190" s="38">
        <v>2843.8166666666671</v>
      </c>
      <c r="K190" s="38">
        <v>2868.233333333334</v>
      </c>
      <c r="L190" s="38">
        <v>2883.4666666666672</v>
      </c>
      <c r="M190" s="28">
        <v>2853</v>
      </c>
      <c r="N190" s="28">
        <v>2813.35</v>
      </c>
      <c r="O190" s="39">
        <v>6535875</v>
      </c>
      <c r="P190" s="40">
        <v>-6.1584079375035638E-3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1705.65</v>
      </c>
      <c r="F191" s="37">
        <v>1704.3</v>
      </c>
      <c r="G191" s="38">
        <v>1690.4499999999998</v>
      </c>
      <c r="H191" s="38">
        <v>1675.2499999999998</v>
      </c>
      <c r="I191" s="38">
        <v>1661.3999999999996</v>
      </c>
      <c r="J191" s="38">
        <v>1719.5</v>
      </c>
      <c r="K191" s="38">
        <v>1733.35</v>
      </c>
      <c r="L191" s="38">
        <v>1748.5500000000002</v>
      </c>
      <c r="M191" s="28">
        <v>1718.15</v>
      </c>
      <c r="N191" s="28">
        <v>1689.1</v>
      </c>
      <c r="O191" s="39">
        <v>1281000</v>
      </c>
      <c r="P191" s="40">
        <v>4.1886945912972755E-2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1569.35</v>
      </c>
      <c r="F192" s="37">
        <v>1560.1833333333332</v>
      </c>
      <c r="G192" s="38">
        <v>1546.7666666666664</v>
      </c>
      <c r="H192" s="38">
        <v>1524.1833333333332</v>
      </c>
      <c r="I192" s="38">
        <v>1510.7666666666664</v>
      </c>
      <c r="J192" s="38">
        <v>1582.7666666666664</v>
      </c>
      <c r="K192" s="38">
        <v>1596.1833333333329</v>
      </c>
      <c r="L192" s="38">
        <v>1618.7666666666664</v>
      </c>
      <c r="M192" s="28">
        <v>1573.6</v>
      </c>
      <c r="N192" s="28">
        <v>1537.6</v>
      </c>
      <c r="O192" s="39">
        <v>3230400</v>
      </c>
      <c r="P192" s="40">
        <v>1.7365418010419251E-3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1283.55</v>
      </c>
      <c r="F193" s="37">
        <v>1289.3</v>
      </c>
      <c r="G193" s="38">
        <v>1275.75</v>
      </c>
      <c r="H193" s="38">
        <v>1267.95</v>
      </c>
      <c r="I193" s="38">
        <v>1254.4000000000001</v>
      </c>
      <c r="J193" s="38">
        <v>1297.0999999999999</v>
      </c>
      <c r="K193" s="38">
        <v>1310.6499999999996</v>
      </c>
      <c r="L193" s="38">
        <v>1318.4499999999998</v>
      </c>
      <c r="M193" s="28">
        <v>1302.8499999999999</v>
      </c>
      <c r="N193" s="28">
        <v>1281.5</v>
      </c>
      <c r="O193" s="39">
        <v>7730100</v>
      </c>
      <c r="P193" s="40">
        <v>-5.3143577733741672E-3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1459.85</v>
      </c>
      <c r="F194" s="37">
        <v>1463.8333333333333</v>
      </c>
      <c r="G194" s="38">
        <v>1454.7166666666665</v>
      </c>
      <c r="H194" s="38">
        <v>1449.5833333333333</v>
      </c>
      <c r="I194" s="38">
        <v>1440.4666666666665</v>
      </c>
      <c r="J194" s="38">
        <v>1468.9666666666665</v>
      </c>
      <c r="K194" s="38">
        <v>1478.0833333333333</v>
      </c>
      <c r="L194" s="38">
        <v>1483.2166666666665</v>
      </c>
      <c r="M194" s="28">
        <v>1472.95</v>
      </c>
      <c r="N194" s="28">
        <v>1458.7</v>
      </c>
      <c r="O194" s="39">
        <v>2042800</v>
      </c>
      <c r="P194" s="40">
        <v>2.2831964750650913E-2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7945.15</v>
      </c>
      <c r="F195" s="37">
        <v>7944.1499999999987</v>
      </c>
      <c r="G195" s="38">
        <v>7878.3499999999976</v>
      </c>
      <c r="H195" s="38">
        <v>7811.5499999999993</v>
      </c>
      <c r="I195" s="38">
        <v>7745.7499999999982</v>
      </c>
      <c r="J195" s="38">
        <v>8010.9499999999971</v>
      </c>
      <c r="K195" s="38">
        <v>8076.7499999999982</v>
      </c>
      <c r="L195" s="38">
        <v>8143.5499999999965</v>
      </c>
      <c r="M195" s="28">
        <v>8009.95</v>
      </c>
      <c r="N195" s="28">
        <v>7877.35</v>
      </c>
      <c r="O195" s="39">
        <v>1854900</v>
      </c>
      <c r="P195" s="40">
        <v>2.161110810956832E-3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692.25</v>
      </c>
      <c r="F196" s="37">
        <v>692.13333333333333</v>
      </c>
      <c r="G196" s="38">
        <v>687.26666666666665</v>
      </c>
      <c r="H196" s="38">
        <v>682.2833333333333</v>
      </c>
      <c r="I196" s="38">
        <v>677.41666666666663</v>
      </c>
      <c r="J196" s="38">
        <v>697.11666666666667</v>
      </c>
      <c r="K196" s="38">
        <v>701.98333333333323</v>
      </c>
      <c r="L196" s="38">
        <v>706.9666666666667</v>
      </c>
      <c r="M196" s="28">
        <v>697</v>
      </c>
      <c r="N196" s="28">
        <v>687.15</v>
      </c>
      <c r="O196" s="39">
        <v>19767800</v>
      </c>
      <c r="P196" s="40">
        <v>5.5548207909006742E-3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277.3</v>
      </c>
      <c r="F197" s="37">
        <v>277.55</v>
      </c>
      <c r="G197" s="38">
        <v>274.25</v>
      </c>
      <c r="H197" s="38">
        <v>271.2</v>
      </c>
      <c r="I197" s="38">
        <v>267.89999999999998</v>
      </c>
      <c r="J197" s="38">
        <v>280.60000000000002</v>
      </c>
      <c r="K197" s="38">
        <v>283.90000000000009</v>
      </c>
      <c r="L197" s="38">
        <v>286.95000000000005</v>
      </c>
      <c r="M197" s="28">
        <v>280.85000000000002</v>
      </c>
      <c r="N197" s="28">
        <v>274.5</v>
      </c>
      <c r="O197" s="39">
        <v>51100000</v>
      </c>
      <c r="P197" s="40">
        <v>2.478742178726135E-2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823.35</v>
      </c>
      <c r="F198" s="37">
        <v>825.38333333333333</v>
      </c>
      <c r="G198" s="38">
        <v>818.4666666666667</v>
      </c>
      <c r="H198" s="38">
        <v>813.58333333333337</v>
      </c>
      <c r="I198" s="38">
        <v>806.66666666666674</v>
      </c>
      <c r="J198" s="38">
        <v>830.26666666666665</v>
      </c>
      <c r="K198" s="38">
        <v>837.18333333333339</v>
      </c>
      <c r="L198" s="38">
        <v>842.06666666666661</v>
      </c>
      <c r="M198" s="28">
        <v>832.3</v>
      </c>
      <c r="N198" s="28">
        <v>820.5</v>
      </c>
      <c r="O198" s="39">
        <v>6479400</v>
      </c>
      <c r="P198" s="40">
        <v>2.021728861596599E-2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404.3</v>
      </c>
      <c r="F199" s="37">
        <v>403.48333333333335</v>
      </c>
      <c r="G199" s="38">
        <v>401.76666666666671</v>
      </c>
      <c r="H199" s="38">
        <v>399.23333333333335</v>
      </c>
      <c r="I199" s="38">
        <v>397.51666666666671</v>
      </c>
      <c r="J199" s="38">
        <v>406.01666666666671</v>
      </c>
      <c r="K199" s="38">
        <v>407.73333333333341</v>
      </c>
      <c r="L199" s="38">
        <v>410.26666666666671</v>
      </c>
      <c r="M199" s="28">
        <v>405.2</v>
      </c>
      <c r="N199" s="28">
        <v>400.95</v>
      </c>
      <c r="O199" s="39">
        <v>26802000</v>
      </c>
      <c r="P199" s="40">
        <v>4.9493813273340835E-3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196.6</v>
      </c>
      <c r="F200" s="37">
        <v>195.76666666666665</v>
      </c>
      <c r="G200" s="38">
        <v>193.5333333333333</v>
      </c>
      <c r="H200" s="38">
        <v>190.46666666666664</v>
      </c>
      <c r="I200" s="38">
        <v>188.23333333333329</v>
      </c>
      <c r="J200" s="38">
        <v>198.83333333333331</v>
      </c>
      <c r="K200" s="38">
        <v>201.06666666666666</v>
      </c>
      <c r="L200" s="38">
        <v>204.13333333333333</v>
      </c>
      <c r="M200" s="28">
        <v>198</v>
      </c>
      <c r="N200" s="28">
        <v>192.7</v>
      </c>
      <c r="O200" s="39">
        <v>91863000</v>
      </c>
      <c r="P200" s="40">
        <v>7.6343413735233141E-3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508.65</v>
      </c>
      <c r="F201" s="37">
        <v>512.30000000000007</v>
      </c>
      <c r="G201" s="38">
        <v>503.85000000000014</v>
      </c>
      <c r="H201" s="38">
        <v>499.05000000000007</v>
      </c>
      <c r="I201" s="38">
        <v>490.60000000000014</v>
      </c>
      <c r="J201" s="38">
        <v>517.10000000000014</v>
      </c>
      <c r="K201" s="38">
        <v>525.55000000000018</v>
      </c>
      <c r="L201" s="38">
        <v>530.35000000000014</v>
      </c>
      <c r="M201" s="28">
        <v>520.75</v>
      </c>
      <c r="N201" s="28">
        <v>507.5</v>
      </c>
      <c r="O201" s="39">
        <v>6872400</v>
      </c>
      <c r="P201" s="40">
        <v>-3.4883720930232558E-2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2"/>
      <c r="P202" s="233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6" sqref="B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0" t="s">
        <v>16</v>
      </c>
      <c r="B8" s="402"/>
      <c r="C8" s="406" t="s">
        <v>20</v>
      </c>
      <c r="D8" s="406" t="s">
        <v>21</v>
      </c>
      <c r="E8" s="397" t="s">
        <v>22</v>
      </c>
      <c r="F8" s="398"/>
      <c r="G8" s="399"/>
      <c r="H8" s="397" t="s">
        <v>23</v>
      </c>
      <c r="I8" s="398"/>
      <c r="J8" s="399"/>
      <c r="K8" s="23"/>
      <c r="L8" s="50"/>
      <c r="M8" s="50"/>
      <c r="N8" s="1"/>
      <c r="O8" s="1"/>
    </row>
    <row r="9" spans="1:15" ht="36" customHeight="1">
      <c r="A9" s="404"/>
      <c r="B9" s="405"/>
      <c r="C9" s="405"/>
      <c r="D9" s="40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18633.849999999999</v>
      </c>
      <c r="D10" s="257">
        <v>18623.933333333334</v>
      </c>
      <c r="E10" s="257">
        <v>18585.416666666668</v>
      </c>
      <c r="F10" s="257">
        <v>18536.983333333334</v>
      </c>
      <c r="G10" s="257">
        <v>18498.466666666667</v>
      </c>
      <c r="H10" s="257">
        <v>18672.366666666669</v>
      </c>
      <c r="I10" s="257">
        <v>18710.883333333331</v>
      </c>
      <c r="J10" s="257">
        <v>18759.316666666669</v>
      </c>
      <c r="K10" s="257">
        <v>18662.45</v>
      </c>
      <c r="L10" s="257">
        <v>18575.5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44436.35</v>
      </c>
      <c r="D11" s="257">
        <v>44380.816666666673</v>
      </c>
      <c r="E11" s="257">
        <v>44263.033333333347</v>
      </c>
      <c r="F11" s="257">
        <v>44089.716666666674</v>
      </c>
      <c r="G11" s="257">
        <v>43971.933333333349</v>
      </c>
      <c r="H11" s="257">
        <v>44554.133333333346</v>
      </c>
      <c r="I11" s="257">
        <v>44671.916666666672</v>
      </c>
      <c r="J11" s="257">
        <v>44845.233333333344</v>
      </c>
      <c r="K11" s="257">
        <v>44498.6</v>
      </c>
      <c r="L11" s="257">
        <v>44207.5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3125.05</v>
      </c>
      <c r="D12" s="231">
        <v>3131.6333333333332</v>
      </c>
      <c r="E12" s="231">
        <v>3112.1666666666665</v>
      </c>
      <c r="F12" s="231">
        <v>3099.2833333333333</v>
      </c>
      <c r="G12" s="231">
        <v>3079.8166666666666</v>
      </c>
      <c r="H12" s="231">
        <v>3144.5166666666664</v>
      </c>
      <c r="I12" s="231">
        <v>3163.9833333333336</v>
      </c>
      <c r="J12" s="231">
        <v>3176.8666666666663</v>
      </c>
      <c r="K12" s="231">
        <v>3151.1</v>
      </c>
      <c r="L12" s="231">
        <v>3118.75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5473.25</v>
      </c>
      <c r="D13" s="231">
        <v>5483.4666666666672</v>
      </c>
      <c r="E13" s="231">
        <v>5459.0333333333347</v>
      </c>
      <c r="F13" s="231">
        <v>5444.8166666666675</v>
      </c>
      <c r="G13" s="231">
        <v>5420.383333333335</v>
      </c>
      <c r="H13" s="231">
        <v>5497.6833333333343</v>
      </c>
      <c r="I13" s="231">
        <v>5522.1166666666668</v>
      </c>
      <c r="J13" s="231">
        <v>5536.3333333333339</v>
      </c>
      <c r="K13" s="231">
        <v>5507.9</v>
      </c>
      <c r="L13" s="231">
        <v>5469.25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29297.65</v>
      </c>
      <c r="D14" s="231">
        <v>29291.850000000002</v>
      </c>
      <c r="E14" s="231">
        <v>29178.500000000004</v>
      </c>
      <c r="F14" s="231">
        <v>29059.350000000002</v>
      </c>
      <c r="G14" s="231">
        <v>28946.000000000004</v>
      </c>
      <c r="H14" s="231">
        <v>29411.000000000004</v>
      </c>
      <c r="I14" s="231">
        <v>29524.350000000002</v>
      </c>
      <c r="J14" s="231">
        <v>29643.500000000004</v>
      </c>
      <c r="K14" s="231">
        <v>29405.200000000001</v>
      </c>
      <c r="L14" s="231">
        <v>29172.7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4826.1499999999996</v>
      </c>
      <c r="D15" s="231">
        <v>4825.7833333333328</v>
      </c>
      <c r="E15" s="231">
        <v>4809.8666666666659</v>
      </c>
      <c r="F15" s="231">
        <v>4793.583333333333</v>
      </c>
      <c r="G15" s="231">
        <v>4777.6666666666661</v>
      </c>
      <c r="H15" s="231">
        <v>4842.0666666666657</v>
      </c>
      <c r="I15" s="231">
        <v>4857.9833333333336</v>
      </c>
      <c r="J15" s="231">
        <v>4874.2666666666655</v>
      </c>
      <c r="K15" s="231">
        <v>4841.7</v>
      </c>
      <c r="L15" s="231">
        <v>4809.5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9506.4</v>
      </c>
      <c r="D16" s="231">
        <v>9493.65</v>
      </c>
      <c r="E16" s="231">
        <v>9472.3499999999985</v>
      </c>
      <c r="F16" s="231">
        <v>9438.2999999999993</v>
      </c>
      <c r="G16" s="231">
        <v>9416.9999999999982</v>
      </c>
      <c r="H16" s="231">
        <v>9527.6999999999989</v>
      </c>
      <c r="I16" s="231">
        <v>9548.9999999999982</v>
      </c>
      <c r="J16" s="231">
        <v>9583.0499999999993</v>
      </c>
      <c r="K16" s="231">
        <v>9514.9500000000007</v>
      </c>
      <c r="L16" s="231">
        <v>9459.6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4029.6</v>
      </c>
      <c r="D17" s="231">
        <v>4032.5666666666662</v>
      </c>
      <c r="E17" s="231">
        <v>4005.1833333333325</v>
      </c>
      <c r="F17" s="231">
        <v>3980.7666666666664</v>
      </c>
      <c r="G17" s="231">
        <v>3953.3833333333328</v>
      </c>
      <c r="H17" s="231">
        <v>4056.9833333333322</v>
      </c>
      <c r="I17" s="231">
        <v>4084.3666666666663</v>
      </c>
      <c r="J17" s="231">
        <v>4108.7833333333319</v>
      </c>
      <c r="K17" s="230">
        <v>4059.95</v>
      </c>
      <c r="L17" s="230">
        <v>4008.15</v>
      </c>
      <c r="M17" s="230">
        <v>1.7930600000000001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1798.4</v>
      </c>
      <c r="D18" s="231">
        <v>1799.8</v>
      </c>
      <c r="E18" s="231">
        <v>1784.1</v>
      </c>
      <c r="F18" s="231">
        <v>1769.8</v>
      </c>
      <c r="G18" s="231">
        <v>1754.1</v>
      </c>
      <c r="H18" s="231">
        <v>1814.1</v>
      </c>
      <c r="I18" s="231">
        <v>1829.8000000000002</v>
      </c>
      <c r="J18" s="231">
        <v>1844.1</v>
      </c>
      <c r="K18" s="230">
        <v>1815.5</v>
      </c>
      <c r="L18" s="230">
        <v>1785.5</v>
      </c>
      <c r="M18" s="230">
        <v>3.4542899999999999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776.15</v>
      </c>
      <c r="D19" s="231">
        <v>778.86666666666667</v>
      </c>
      <c r="E19" s="231">
        <v>768.2833333333333</v>
      </c>
      <c r="F19" s="231">
        <v>760.41666666666663</v>
      </c>
      <c r="G19" s="231">
        <v>749.83333333333326</v>
      </c>
      <c r="H19" s="231">
        <v>786.73333333333335</v>
      </c>
      <c r="I19" s="231">
        <v>797.31666666666661</v>
      </c>
      <c r="J19" s="231">
        <v>805.18333333333339</v>
      </c>
      <c r="K19" s="230">
        <v>789.45</v>
      </c>
      <c r="L19" s="230">
        <v>771</v>
      </c>
      <c r="M19" s="230">
        <v>11.45487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22054.6</v>
      </c>
      <c r="D20" s="231">
        <v>22006.25</v>
      </c>
      <c r="E20" s="231">
        <v>21927.7</v>
      </c>
      <c r="F20" s="231">
        <v>21800.799999999999</v>
      </c>
      <c r="G20" s="231">
        <v>21722.25</v>
      </c>
      <c r="H20" s="231">
        <v>22133.15</v>
      </c>
      <c r="I20" s="231">
        <v>22211.700000000004</v>
      </c>
      <c r="J20" s="231">
        <v>22338.600000000002</v>
      </c>
      <c r="K20" s="230">
        <v>22084.799999999999</v>
      </c>
      <c r="L20" s="230">
        <v>21879.35</v>
      </c>
      <c r="M20" s="230">
        <v>6.8879999999999997E-2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2496.4499999999998</v>
      </c>
      <c r="D21" s="231">
        <v>2508.5833333333335</v>
      </c>
      <c r="E21" s="231">
        <v>2463.0166666666669</v>
      </c>
      <c r="F21" s="231">
        <v>2429.5833333333335</v>
      </c>
      <c r="G21" s="231">
        <v>2384.0166666666669</v>
      </c>
      <c r="H21" s="231">
        <v>2542.0166666666669</v>
      </c>
      <c r="I21" s="231">
        <v>2587.5833333333335</v>
      </c>
      <c r="J21" s="231">
        <v>2621.0166666666669</v>
      </c>
      <c r="K21" s="230">
        <v>2554.15</v>
      </c>
      <c r="L21" s="230">
        <v>2475.15</v>
      </c>
      <c r="M21" s="230">
        <v>17.369530000000001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966.85</v>
      </c>
      <c r="D22" s="231">
        <v>968.56666666666661</v>
      </c>
      <c r="E22" s="231">
        <v>952.28333333333319</v>
      </c>
      <c r="F22" s="231">
        <v>937.71666666666658</v>
      </c>
      <c r="G22" s="231">
        <v>921.43333333333317</v>
      </c>
      <c r="H22" s="231">
        <v>983.13333333333321</v>
      </c>
      <c r="I22" s="231">
        <v>999.41666666666652</v>
      </c>
      <c r="J22" s="231">
        <v>1013.9833333333332</v>
      </c>
      <c r="K22" s="230">
        <v>984.85</v>
      </c>
      <c r="L22" s="230">
        <v>954</v>
      </c>
      <c r="M22" s="230">
        <v>26.941140000000001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734.05</v>
      </c>
      <c r="D23" s="231">
        <v>734.68333333333339</v>
      </c>
      <c r="E23" s="231">
        <v>727.01666666666677</v>
      </c>
      <c r="F23" s="231">
        <v>719.98333333333335</v>
      </c>
      <c r="G23" s="231">
        <v>712.31666666666672</v>
      </c>
      <c r="H23" s="231">
        <v>741.71666666666681</v>
      </c>
      <c r="I23" s="231">
        <v>749.38333333333333</v>
      </c>
      <c r="J23" s="231">
        <v>756.41666666666686</v>
      </c>
      <c r="K23" s="230">
        <v>742.35</v>
      </c>
      <c r="L23" s="230">
        <v>727.65</v>
      </c>
      <c r="M23" s="230">
        <v>47.857990000000001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698.05</v>
      </c>
      <c r="D24" s="231">
        <v>706.58333333333337</v>
      </c>
      <c r="E24" s="231">
        <v>684.2166666666667</v>
      </c>
      <c r="F24" s="231">
        <v>670.38333333333333</v>
      </c>
      <c r="G24" s="231">
        <v>648.01666666666665</v>
      </c>
      <c r="H24" s="231">
        <v>720.41666666666674</v>
      </c>
      <c r="I24" s="231">
        <v>742.7833333333333</v>
      </c>
      <c r="J24" s="231">
        <v>756.61666666666679</v>
      </c>
      <c r="K24" s="230">
        <v>728.95</v>
      </c>
      <c r="L24" s="230">
        <v>692.75</v>
      </c>
      <c r="M24" s="230">
        <v>36.385390000000001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804.3</v>
      </c>
      <c r="D25" s="231">
        <v>813.9</v>
      </c>
      <c r="E25" s="231">
        <v>782.8</v>
      </c>
      <c r="F25" s="231">
        <v>761.3</v>
      </c>
      <c r="G25" s="231">
        <v>730.19999999999993</v>
      </c>
      <c r="H25" s="231">
        <v>835.4</v>
      </c>
      <c r="I25" s="231">
        <v>866.50000000000011</v>
      </c>
      <c r="J25" s="231">
        <v>888</v>
      </c>
      <c r="K25" s="230">
        <v>845</v>
      </c>
      <c r="L25" s="230">
        <v>792.4</v>
      </c>
      <c r="M25" s="230">
        <v>35.437240000000003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435.7</v>
      </c>
      <c r="D26" s="231">
        <v>440.0333333333333</v>
      </c>
      <c r="E26" s="231">
        <v>430.66666666666663</v>
      </c>
      <c r="F26" s="231">
        <v>425.63333333333333</v>
      </c>
      <c r="G26" s="231">
        <v>416.26666666666665</v>
      </c>
      <c r="H26" s="231">
        <v>445.06666666666661</v>
      </c>
      <c r="I26" s="231">
        <v>454.43333333333328</v>
      </c>
      <c r="J26" s="231">
        <v>459.46666666666658</v>
      </c>
      <c r="K26" s="230">
        <v>449.4</v>
      </c>
      <c r="L26" s="230">
        <v>435</v>
      </c>
      <c r="M26" s="230">
        <v>13.016780000000001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171.1</v>
      </c>
      <c r="D27" s="231">
        <v>169.58333333333334</v>
      </c>
      <c r="E27" s="231">
        <v>167.51666666666668</v>
      </c>
      <c r="F27" s="231">
        <v>163.93333333333334</v>
      </c>
      <c r="G27" s="231">
        <v>161.86666666666667</v>
      </c>
      <c r="H27" s="231">
        <v>173.16666666666669</v>
      </c>
      <c r="I27" s="231">
        <v>175.23333333333335</v>
      </c>
      <c r="J27" s="231">
        <v>178.81666666666669</v>
      </c>
      <c r="K27" s="230">
        <v>171.65</v>
      </c>
      <c r="L27" s="230">
        <v>166</v>
      </c>
      <c r="M27" s="230">
        <v>56.614789999999999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204.15</v>
      </c>
      <c r="D28" s="231">
        <v>201.63333333333333</v>
      </c>
      <c r="E28" s="231">
        <v>198.76666666666665</v>
      </c>
      <c r="F28" s="231">
        <v>193.38333333333333</v>
      </c>
      <c r="G28" s="231">
        <v>190.51666666666665</v>
      </c>
      <c r="H28" s="231">
        <v>207.01666666666665</v>
      </c>
      <c r="I28" s="231">
        <v>209.88333333333333</v>
      </c>
      <c r="J28" s="231">
        <v>215.26666666666665</v>
      </c>
      <c r="K28" s="230">
        <v>204.5</v>
      </c>
      <c r="L28" s="230">
        <v>196.25</v>
      </c>
      <c r="M28" s="230">
        <v>52.706220000000002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3358.7</v>
      </c>
      <c r="D29" s="231">
        <v>3363.5</v>
      </c>
      <c r="E29" s="231">
        <v>3337</v>
      </c>
      <c r="F29" s="231">
        <v>3315.3</v>
      </c>
      <c r="G29" s="231">
        <v>3288.8</v>
      </c>
      <c r="H29" s="231">
        <v>3385.2</v>
      </c>
      <c r="I29" s="231">
        <v>3411.7</v>
      </c>
      <c r="J29" s="231">
        <v>3433.3999999999996</v>
      </c>
      <c r="K29" s="230">
        <v>3390</v>
      </c>
      <c r="L29" s="230">
        <v>3341.8</v>
      </c>
      <c r="M29" s="230">
        <v>1.4477800000000001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430.9</v>
      </c>
      <c r="D30" s="231">
        <v>429.73333333333329</v>
      </c>
      <c r="E30" s="231">
        <v>426.51666666666659</v>
      </c>
      <c r="F30" s="231">
        <v>422.13333333333333</v>
      </c>
      <c r="G30" s="231">
        <v>418.91666666666663</v>
      </c>
      <c r="H30" s="231">
        <v>434.11666666666656</v>
      </c>
      <c r="I30" s="231">
        <v>437.33333333333326</v>
      </c>
      <c r="J30" s="231">
        <v>441.71666666666653</v>
      </c>
      <c r="K30" s="230">
        <v>432.95</v>
      </c>
      <c r="L30" s="230">
        <v>425.35</v>
      </c>
      <c r="M30" s="230">
        <v>37.339019999999998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4599.1499999999996</v>
      </c>
      <c r="D31" s="231">
        <v>4643.2</v>
      </c>
      <c r="E31" s="231">
        <v>4491.3999999999996</v>
      </c>
      <c r="F31" s="231">
        <v>4383.6499999999996</v>
      </c>
      <c r="G31" s="231">
        <v>4231.8499999999995</v>
      </c>
      <c r="H31" s="231">
        <v>4750.95</v>
      </c>
      <c r="I31" s="231">
        <v>4902.7500000000009</v>
      </c>
      <c r="J31" s="231">
        <v>5010.5</v>
      </c>
      <c r="K31" s="230">
        <v>4795</v>
      </c>
      <c r="L31" s="230">
        <v>4535.45</v>
      </c>
      <c r="M31" s="230">
        <v>12.9838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145.85</v>
      </c>
      <c r="D32" s="231">
        <v>145.61666666666667</v>
      </c>
      <c r="E32" s="231">
        <v>144.83333333333334</v>
      </c>
      <c r="F32" s="231">
        <v>143.81666666666666</v>
      </c>
      <c r="G32" s="231">
        <v>143.03333333333333</v>
      </c>
      <c r="H32" s="231">
        <v>146.63333333333335</v>
      </c>
      <c r="I32" s="231">
        <v>147.41666666666666</v>
      </c>
      <c r="J32" s="231">
        <v>148.43333333333337</v>
      </c>
      <c r="K32" s="230">
        <v>146.4</v>
      </c>
      <c r="L32" s="230">
        <v>144.6</v>
      </c>
      <c r="M32" s="230">
        <v>65.791870000000003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3144.4</v>
      </c>
      <c r="D33" s="231">
        <v>3142.3166666666671</v>
      </c>
      <c r="E33" s="231">
        <v>3129.6333333333341</v>
      </c>
      <c r="F33" s="231">
        <v>3114.8666666666672</v>
      </c>
      <c r="G33" s="231">
        <v>3102.1833333333343</v>
      </c>
      <c r="H33" s="231">
        <v>3157.0833333333339</v>
      </c>
      <c r="I33" s="231">
        <v>3169.7666666666673</v>
      </c>
      <c r="J33" s="231">
        <v>3184.5333333333338</v>
      </c>
      <c r="K33" s="230">
        <v>3155</v>
      </c>
      <c r="L33" s="230">
        <v>3127.55</v>
      </c>
      <c r="M33" s="230">
        <v>5.0602600000000004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1789.9</v>
      </c>
      <c r="D34" s="231">
        <v>1789.4166666666667</v>
      </c>
      <c r="E34" s="231">
        <v>1773.8333333333335</v>
      </c>
      <c r="F34" s="231">
        <v>1757.7666666666667</v>
      </c>
      <c r="G34" s="231">
        <v>1742.1833333333334</v>
      </c>
      <c r="H34" s="231">
        <v>1805.4833333333336</v>
      </c>
      <c r="I34" s="231">
        <v>1821.0666666666671</v>
      </c>
      <c r="J34" s="231">
        <v>1837.1333333333337</v>
      </c>
      <c r="K34" s="230">
        <v>1805</v>
      </c>
      <c r="L34" s="230">
        <v>1773.35</v>
      </c>
      <c r="M34" s="230">
        <v>3.3064399999999998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650.75</v>
      </c>
      <c r="D35" s="231">
        <v>639.5</v>
      </c>
      <c r="E35" s="231">
        <v>624</v>
      </c>
      <c r="F35" s="231">
        <v>597.25</v>
      </c>
      <c r="G35" s="231">
        <v>581.75</v>
      </c>
      <c r="H35" s="231">
        <v>666.25</v>
      </c>
      <c r="I35" s="231">
        <v>681.75</v>
      </c>
      <c r="J35" s="231">
        <v>708.5</v>
      </c>
      <c r="K35" s="230">
        <v>655</v>
      </c>
      <c r="L35" s="230">
        <v>612.75</v>
      </c>
      <c r="M35" s="230">
        <v>93.467870000000005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3507.5</v>
      </c>
      <c r="D36" s="231">
        <v>3511.4500000000003</v>
      </c>
      <c r="E36" s="231">
        <v>3492.9000000000005</v>
      </c>
      <c r="F36" s="231">
        <v>3478.3</v>
      </c>
      <c r="G36" s="231">
        <v>3459.7500000000005</v>
      </c>
      <c r="H36" s="231">
        <v>3526.0500000000006</v>
      </c>
      <c r="I36" s="231">
        <v>3544.6000000000008</v>
      </c>
      <c r="J36" s="231">
        <v>3559.2000000000007</v>
      </c>
      <c r="K36" s="230">
        <v>3530</v>
      </c>
      <c r="L36" s="230">
        <v>3496.85</v>
      </c>
      <c r="M36" s="230">
        <v>2.94224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937.45</v>
      </c>
      <c r="D37" s="231">
        <v>935.06666666666661</v>
      </c>
      <c r="E37" s="231">
        <v>930.43333333333317</v>
      </c>
      <c r="F37" s="231">
        <v>923.41666666666652</v>
      </c>
      <c r="G37" s="231">
        <v>918.78333333333308</v>
      </c>
      <c r="H37" s="231">
        <v>942.08333333333326</v>
      </c>
      <c r="I37" s="231">
        <v>946.7166666666667</v>
      </c>
      <c r="J37" s="231">
        <v>953.73333333333335</v>
      </c>
      <c r="K37" s="230">
        <v>939.7</v>
      </c>
      <c r="L37" s="230">
        <v>928.05</v>
      </c>
      <c r="M37" s="230">
        <v>78.044030000000006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4591.8999999999996</v>
      </c>
      <c r="D38" s="231">
        <v>4604.6500000000005</v>
      </c>
      <c r="E38" s="231">
        <v>4573.9500000000007</v>
      </c>
      <c r="F38" s="231">
        <v>4556</v>
      </c>
      <c r="G38" s="231">
        <v>4525.3</v>
      </c>
      <c r="H38" s="231">
        <v>4622.6000000000013</v>
      </c>
      <c r="I38" s="231">
        <v>4653.3</v>
      </c>
      <c r="J38" s="231">
        <v>4671.2500000000018</v>
      </c>
      <c r="K38" s="230">
        <v>4635.3500000000004</v>
      </c>
      <c r="L38" s="230">
        <v>4586.7</v>
      </c>
      <c r="M38" s="230">
        <v>2.2957399999999999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7005.8</v>
      </c>
      <c r="D39" s="231">
        <v>6984.8666666666659</v>
      </c>
      <c r="E39" s="231">
        <v>6950.9833333333318</v>
      </c>
      <c r="F39" s="231">
        <v>6896.1666666666661</v>
      </c>
      <c r="G39" s="231">
        <v>6862.2833333333319</v>
      </c>
      <c r="H39" s="231">
        <v>7039.6833333333316</v>
      </c>
      <c r="I39" s="231">
        <v>7073.5666666666648</v>
      </c>
      <c r="J39" s="231">
        <v>7128.3833333333314</v>
      </c>
      <c r="K39" s="230">
        <v>7018.75</v>
      </c>
      <c r="L39" s="230">
        <v>6930.05</v>
      </c>
      <c r="M39" s="230">
        <v>8.8192299999999992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1465.85</v>
      </c>
      <c r="D40" s="231">
        <v>1457.5166666666667</v>
      </c>
      <c r="E40" s="231">
        <v>1447.8333333333333</v>
      </c>
      <c r="F40" s="231">
        <v>1429.8166666666666</v>
      </c>
      <c r="G40" s="231">
        <v>1420.1333333333332</v>
      </c>
      <c r="H40" s="231">
        <v>1475.5333333333333</v>
      </c>
      <c r="I40" s="231">
        <v>1485.2166666666667</v>
      </c>
      <c r="J40" s="231">
        <v>1503.2333333333333</v>
      </c>
      <c r="K40" s="230">
        <v>1467.2</v>
      </c>
      <c r="L40" s="230">
        <v>1439.5</v>
      </c>
      <c r="M40" s="230">
        <v>15.069990000000001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7078</v>
      </c>
      <c r="D41" s="231">
        <v>7128.0999999999995</v>
      </c>
      <c r="E41" s="231">
        <v>6964.8999999999987</v>
      </c>
      <c r="F41" s="231">
        <v>6851.7999999999993</v>
      </c>
      <c r="G41" s="231">
        <v>6688.5999999999985</v>
      </c>
      <c r="H41" s="231">
        <v>7241.1999999999989</v>
      </c>
      <c r="I41" s="231">
        <v>7404.4</v>
      </c>
      <c r="J41" s="231">
        <v>7517.4999999999991</v>
      </c>
      <c r="K41" s="230">
        <v>7291.3</v>
      </c>
      <c r="L41" s="230">
        <v>7015</v>
      </c>
      <c r="M41" s="230">
        <v>0.74519000000000002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2225.5500000000002</v>
      </c>
      <c r="D42" s="231">
        <v>2246.5000000000005</v>
      </c>
      <c r="E42" s="231">
        <v>2193.1000000000008</v>
      </c>
      <c r="F42" s="231">
        <v>2160.6500000000005</v>
      </c>
      <c r="G42" s="231">
        <v>2107.2500000000009</v>
      </c>
      <c r="H42" s="231">
        <v>2278.9500000000007</v>
      </c>
      <c r="I42" s="231">
        <v>2332.3500000000004</v>
      </c>
      <c r="J42" s="231">
        <v>2364.8000000000006</v>
      </c>
      <c r="K42" s="230">
        <v>2299.9</v>
      </c>
      <c r="L42" s="230">
        <v>2214.0500000000002</v>
      </c>
      <c r="M42" s="230">
        <v>10.30231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267.7</v>
      </c>
      <c r="D43" s="231">
        <v>265.81666666666666</v>
      </c>
      <c r="E43" s="231">
        <v>263.38333333333333</v>
      </c>
      <c r="F43" s="231">
        <v>259.06666666666666</v>
      </c>
      <c r="G43" s="231">
        <v>256.63333333333333</v>
      </c>
      <c r="H43" s="231">
        <v>270.13333333333333</v>
      </c>
      <c r="I43" s="231">
        <v>272.56666666666661</v>
      </c>
      <c r="J43" s="231">
        <v>276.88333333333333</v>
      </c>
      <c r="K43" s="230">
        <v>268.25</v>
      </c>
      <c r="L43" s="230">
        <v>261.5</v>
      </c>
      <c r="M43" s="230">
        <v>52.461300000000001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183.65</v>
      </c>
      <c r="D44" s="231">
        <v>183.65</v>
      </c>
      <c r="E44" s="231">
        <v>182.70000000000002</v>
      </c>
      <c r="F44" s="231">
        <v>181.75</v>
      </c>
      <c r="G44" s="231">
        <v>180.8</v>
      </c>
      <c r="H44" s="231">
        <v>184.60000000000002</v>
      </c>
      <c r="I44" s="231">
        <v>185.55</v>
      </c>
      <c r="J44" s="231">
        <v>186.50000000000003</v>
      </c>
      <c r="K44" s="230">
        <v>184.6</v>
      </c>
      <c r="L44" s="230">
        <v>182.7</v>
      </c>
      <c r="M44" s="230">
        <v>89.624300000000005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74.849999999999994</v>
      </c>
      <c r="D45" s="231">
        <v>74.95</v>
      </c>
      <c r="E45" s="231">
        <v>74.400000000000006</v>
      </c>
      <c r="F45" s="231">
        <v>73.95</v>
      </c>
      <c r="G45" s="231">
        <v>73.400000000000006</v>
      </c>
      <c r="H45" s="231">
        <v>75.400000000000006</v>
      </c>
      <c r="I45" s="231">
        <v>75.949999999999989</v>
      </c>
      <c r="J45" s="231">
        <v>76.400000000000006</v>
      </c>
      <c r="K45" s="230">
        <v>75.5</v>
      </c>
      <c r="L45" s="230">
        <v>74.5</v>
      </c>
      <c r="M45" s="230">
        <v>27.036549999999998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1576.25</v>
      </c>
      <c r="D46" s="231">
        <v>1580.75</v>
      </c>
      <c r="E46" s="231">
        <v>1565.5</v>
      </c>
      <c r="F46" s="231">
        <v>1554.75</v>
      </c>
      <c r="G46" s="231">
        <v>1539.5</v>
      </c>
      <c r="H46" s="231">
        <v>1591.5</v>
      </c>
      <c r="I46" s="231">
        <v>1606.75</v>
      </c>
      <c r="J46" s="231">
        <v>1617.5</v>
      </c>
      <c r="K46" s="230">
        <v>1596</v>
      </c>
      <c r="L46" s="230">
        <v>1570</v>
      </c>
      <c r="M46" s="230">
        <v>2.6332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648.85</v>
      </c>
      <c r="D47" s="231">
        <v>645.73333333333346</v>
      </c>
      <c r="E47" s="231">
        <v>640.76666666666688</v>
      </c>
      <c r="F47" s="231">
        <v>632.68333333333339</v>
      </c>
      <c r="G47" s="231">
        <v>627.71666666666681</v>
      </c>
      <c r="H47" s="231">
        <v>653.81666666666695</v>
      </c>
      <c r="I47" s="231">
        <v>658.78333333333342</v>
      </c>
      <c r="J47" s="231">
        <v>666.86666666666702</v>
      </c>
      <c r="K47" s="230">
        <v>650.70000000000005</v>
      </c>
      <c r="L47" s="230">
        <v>637.65</v>
      </c>
      <c r="M47" s="230">
        <v>8.1984200000000005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111.25</v>
      </c>
      <c r="D48" s="231">
        <v>111.61666666666667</v>
      </c>
      <c r="E48" s="231">
        <v>110.63333333333335</v>
      </c>
      <c r="F48" s="231">
        <v>110.01666666666668</v>
      </c>
      <c r="G48" s="231">
        <v>109.03333333333336</v>
      </c>
      <c r="H48" s="231">
        <v>112.23333333333335</v>
      </c>
      <c r="I48" s="231">
        <v>113.21666666666667</v>
      </c>
      <c r="J48" s="231">
        <v>113.83333333333334</v>
      </c>
      <c r="K48" s="230">
        <v>112.6</v>
      </c>
      <c r="L48" s="230">
        <v>111</v>
      </c>
      <c r="M48" s="230">
        <v>78.036169999999998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782.05</v>
      </c>
      <c r="D49" s="231">
        <v>785.23333333333323</v>
      </c>
      <c r="E49" s="231">
        <v>776.96666666666647</v>
      </c>
      <c r="F49" s="231">
        <v>771.88333333333321</v>
      </c>
      <c r="G49" s="231">
        <v>763.61666666666645</v>
      </c>
      <c r="H49" s="231">
        <v>790.31666666666649</v>
      </c>
      <c r="I49" s="231">
        <v>798.58333333333314</v>
      </c>
      <c r="J49" s="231">
        <v>803.66666666666652</v>
      </c>
      <c r="K49" s="230">
        <v>793.5</v>
      </c>
      <c r="L49" s="230">
        <v>780.15</v>
      </c>
      <c r="M49" s="230">
        <v>15.423959999999999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82.05</v>
      </c>
      <c r="D50" s="231">
        <v>82.5</v>
      </c>
      <c r="E50" s="231">
        <v>81.099999999999994</v>
      </c>
      <c r="F50" s="231">
        <v>80.149999999999991</v>
      </c>
      <c r="G50" s="231">
        <v>78.749999999999986</v>
      </c>
      <c r="H50" s="231">
        <v>83.45</v>
      </c>
      <c r="I50" s="231">
        <v>84.850000000000009</v>
      </c>
      <c r="J50" s="231">
        <v>85.800000000000011</v>
      </c>
      <c r="K50" s="230">
        <v>83.9</v>
      </c>
      <c r="L50" s="230">
        <v>81.55</v>
      </c>
      <c r="M50" s="230">
        <v>217.08061000000001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360.4</v>
      </c>
      <c r="D51" s="231">
        <v>361.4666666666667</v>
      </c>
      <c r="E51" s="231">
        <v>358.93333333333339</v>
      </c>
      <c r="F51" s="231">
        <v>357.4666666666667</v>
      </c>
      <c r="G51" s="231">
        <v>354.93333333333339</v>
      </c>
      <c r="H51" s="231">
        <v>362.93333333333339</v>
      </c>
      <c r="I51" s="231">
        <v>365.4666666666667</v>
      </c>
      <c r="J51" s="231">
        <v>366.93333333333339</v>
      </c>
      <c r="K51" s="230">
        <v>364</v>
      </c>
      <c r="L51" s="230">
        <v>360</v>
      </c>
      <c r="M51" s="230">
        <v>13.613440000000001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818.45</v>
      </c>
      <c r="D52" s="231">
        <v>819.20000000000016</v>
      </c>
      <c r="E52" s="231">
        <v>812.0500000000003</v>
      </c>
      <c r="F52" s="231">
        <v>805.65000000000009</v>
      </c>
      <c r="G52" s="231">
        <v>798.50000000000023</v>
      </c>
      <c r="H52" s="231">
        <v>825.60000000000036</v>
      </c>
      <c r="I52" s="231">
        <v>832.75000000000023</v>
      </c>
      <c r="J52" s="231">
        <v>839.15000000000043</v>
      </c>
      <c r="K52" s="230">
        <v>826.35</v>
      </c>
      <c r="L52" s="230">
        <v>812.8</v>
      </c>
      <c r="M52" s="230">
        <v>51.482559999999999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241.65</v>
      </c>
      <c r="D53" s="231">
        <v>241.2166666666667</v>
      </c>
      <c r="E53" s="231">
        <v>239.48333333333341</v>
      </c>
      <c r="F53" s="231">
        <v>237.31666666666672</v>
      </c>
      <c r="G53" s="231">
        <v>235.58333333333343</v>
      </c>
      <c r="H53" s="231">
        <v>243.38333333333338</v>
      </c>
      <c r="I53" s="231">
        <v>245.11666666666667</v>
      </c>
      <c r="J53" s="231">
        <v>247.28333333333336</v>
      </c>
      <c r="K53" s="230">
        <v>242.95</v>
      </c>
      <c r="L53" s="230">
        <v>239.05</v>
      </c>
      <c r="M53" s="230">
        <v>15.295540000000001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18540.900000000001</v>
      </c>
      <c r="D54" s="231">
        <v>18485.283333333336</v>
      </c>
      <c r="E54" s="231">
        <v>18345.616666666672</v>
      </c>
      <c r="F54" s="231">
        <v>18150.333333333336</v>
      </c>
      <c r="G54" s="231">
        <v>18010.666666666672</v>
      </c>
      <c r="H54" s="231">
        <v>18680.566666666673</v>
      </c>
      <c r="I54" s="231">
        <v>18820.233333333337</v>
      </c>
      <c r="J54" s="231">
        <v>19015.516666666674</v>
      </c>
      <c r="K54" s="230">
        <v>18624.95</v>
      </c>
      <c r="L54" s="230">
        <v>18290</v>
      </c>
      <c r="M54" s="230">
        <v>0.23849000000000001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4573.25</v>
      </c>
      <c r="D55" s="231">
        <v>4586.583333333333</v>
      </c>
      <c r="E55" s="231">
        <v>4549.6666666666661</v>
      </c>
      <c r="F55" s="231">
        <v>4526.083333333333</v>
      </c>
      <c r="G55" s="231">
        <v>4489.1666666666661</v>
      </c>
      <c r="H55" s="231">
        <v>4610.1666666666661</v>
      </c>
      <c r="I55" s="231">
        <v>4647.0833333333321</v>
      </c>
      <c r="J55" s="231">
        <v>4670.6666666666661</v>
      </c>
      <c r="K55" s="230">
        <v>4623.5</v>
      </c>
      <c r="L55" s="230">
        <v>4563</v>
      </c>
      <c r="M55" s="230">
        <v>1.9977199999999999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307.7</v>
      </c>
      <c r="D56" s="231">
        <v>307.3</v>
      </c>
      <c r="E56" s="231">
        <v>305.65000000000003</v>
      </c>
      <c r="F56" s="231">
        <v>303.60000000000002</v>
      </c>
      <c r="G56" s="231">
        <v>301.95000000000005</v>
      </c>
      <c r="H56" s="231">
        <v>309.35000000000002</v>
      </c>
      <c r="I56" s="231">
        <v>311</v>
      </c>
      <c r="J56" s="231">
        <v>313.05</v>
      </c>
      <c r="K56" s="230">
        <v>308.95</v>
      </c>
      <c r="L56" s="230">
        <v>305.25</v>
      </c>
      <c r="M56" s="230">
        <v>32.487729999999999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1046.3</v>
      </c>
      <c r="D57" s="231">
        <v>1047.0166666666667</v>
      </c>
      <c r="E57" s="231">
        <v>1036.0333333333333</v>
      </c>
      <c r="F57" s="231">
        <v>1025.7666666666667</v>
      </c>
      <c r="G57" s="231">
        <v>1014.7833333333333</v>
      </c>
      <c r="H57" s="231">
        <v>1057.2833333333333</v>
      </c>
      <c r="I57" s="231">
        <v>1068.2666666666664</v>
      </c>
      <c r="J57" s="231">
        <v>1078.5333333333333</v>
      </c>
      <c r="K57" s="230">
        <v>1058</v>
      </c>
      <c r="L57" s="230">
        <v>1036.75</v>
      </c>
      <c r="M57" s="230">
        <v>10.512309999999999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959.85</v>
      </c>
      <c r="D58" s="231">
        <v>957.44999999999993</v>
      </c>
      <c r="E58" s="231">
        <v>953.39999999999986</v>
      </c>
      <c r="F58" s="231">
        <v>946.94999999999993</v>
      </c>
      <c r="G58" s="231">
        <v>942.89999999999986</v>
      </c>
      <c r="H58" s="231">
        <v>963.89999999999986</v>
      </c>
      <c r="I58" s="231">
        <v>967.94999999999982</v>
      </c>
      <c r="J58" s="231">
        <v>974.39999999999986</v>
      </c>
      <c r="K58" s="230">
        <v>961.5</v>
      </c>
      <c r="L58" s="230">
        <v>951</v>
      </c>
      <c r="M58" s="230">
        <v>13.37311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1412.95</v>
      </c>
      <c r="D59" s="231">
        <v>1423.7666666666667</v>
      </c>
      <c r="E59" s="231">
        <v>1394.4333333333334</v>
      </c>
      <c r="F59" s="231">
        <v>1375.9166666666667</v>
      </c>
      <c r="G59" s="231">
        <v>1346.5833333333335</v>
      </c>
      <c r="H59" s="231">
        <v>1442.2833333333333</v>
      </c>
      <c r="I59" s="231">
        <v>1471.6166666666668</v>
      </c>
      <c r="J59" s="231">
        <v>1490.1333333333332</v>
      </c>
      <c r="K59" s="230">
        <v>1453.1</v>
      </c>
      <c r="L59" s="230">
        <v>1405.25</v>
      </c>
      <c r="M59" s="230">
        <v>1.16333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244.3</v>
      </c>
      <c r="D60" s="231">
        <v>244.91666666666666</v>
      </c>
      <c r="E60" s="231">
        <v>242.68333333333331</v>
      </c>
      <c r="F60" s="231">
        <v>241.06666666666666</v>
      </c>
      <c r="G60" s="231">
        <v>238.83333333333331</v>
      </c>
      <c r="H60" s="231">
        <v>246.5333333333333</v>
      </c>
      <c r="I60" s="231">
        <v>248.76666666666665</v>
      </c>
      <c r="J60" s="231">
        <v>250.3833333333333</v>
      </c>
      <c r="K60" s="230">
        <v>247.15</v>
      </c>
      <c r="L60" s="230">
        <v>243.3</v>
      </c>
      <c r="M60" s="230">
        <v>46.579059999999998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4400.1499999999996</v>
      </c>
      <c r="D61" s="231">
        <v>4419.083333333333</v>
      </c>
      <c r="E61" s="231">
        <v>4369.3666666666659</v>
      </c>
      <c r="F61" s="231">
        <v>4338.583333333333</v>
      </c>
      <c r="G61" s="231">
        <v>4288.8666666666659</v>
      </c>
      <c r="H61" s="231">
        <v>4449.8666666666659</v>
      </c>
      <c r="I61" s="231">
        <v>4499.583333333333</v>
      </c>
      <c r="J61" s="231">
        <v>4530.3666666666659</v>
      </c>
      <c r="K61" s="230">
        <v>4468.8</v>
      </c>
      <c r="L61" s="230">
        <v>4388.3</v>
      </c>
      <c r="M61" s="230">
        <v>2.7071999999999998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1590.85</v>
      </c>
      <c r="D62" s="231">
        <v>1596.3166666666666</v>
      </c>
      <c r="E62" s="231">
        <v>1583.0333333333333</v>
      </c>
      <c r="F62" s="231">
        <v>1575.2166666666667</v>
      </c>
      <c r="G62" s="231">
        <v>1561.9333333333334</v>
      </c>
      <c r="H62" s="231">
        <v>1604.1333333333332</v>
      </c>
      <c r="I62" s="231">
        <v>1617.4166666666665</v>
      </c>
      <c r="J62" s="231">
        <v>1625.2333333333331</v>
      </c>
      <c r="K62" s="230">
        <v>1609.6</v>
      </c>
      <c r="L62" s="230">
        <v>1588.5</v>
      </c>
      <c r="M62" s="230">
        <v>1.71987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670.45</v>
      </c>
      <c r="D63" s="231">
        <v>669.81666666666661</v>
      </c>
      <c r="E63" s="231">
        <v>663.73333333333323</v>
      </c>
      <c r="F63" s="231">
        <v>657.01666666666665</v>
      </c>
      <c r="G63" s="231">
        <v>650.93333333333328</v>
      </c>
      <c r="H63" s="231">
        <v>676.53333333333319</v>
      </c>
      <c r="I63" s="231">
        <v>682.61666666666667</v>
      </c>
      <c r="J63" s="231">
        <v>689.33333333333314</v>
      </c>
      <c r="K63" s="230">
        <v>675.9</v>
      </c>
      <c r="L63" s="230">
        <v>663.1</v>
      </c>
      <c r="M63" s="230">
        <v>7.5303100000000001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958.85</v>
      </c>
      <c r="D64" s="231">
        <v>958</v>
      </c>
      <c r="E64" s="231">
        <v>950.05</v>
      </c>
      <c r="F64" s="231">
        <v>941.25</v>
      </c>
      <c r="G64" s="231">
        <v>933.3</v>
      </c>
      <c r="H64" s="231">
        <v>966.8</v>
      </c>
      <c r="I64" s="231">
        <v>974.75</v>
      </c>
      <c r="J64" s="231">
        <v>983.55</v>
      </c>
      <c r="K64" s="230">
        <v>965.95</v>
      </c>
      <c r="L64" s="230">
        <v>949.2</v>
      </c>
      <c r="M64" s="230">
        <v>2.6327799999999999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274.64999999999998</v>
      </c>
      <c r="D65" s="231">
        <v>274.95</v>
      </c>
      <c r="E65" s="231">
        <v>273.04999999999995</v>
      </c>
      <c r="F65" s="231">
        <v>271.45</v>
      </c>
      <c r="G65" s="231">
        <v>269.54999999999995</v>
      </c>
      <c r="H65" s="231">
        <v>276.54999999999995</v>
      </c>
      <c r="I65" s="231">
        <v>278.44999999999993</v>
      </c>
      <c r="J65" s="231">
        <v>280.04999999999995</v>
      </c>
      <c r="K65" s="230">
        <v>276.85000000000002</v>
      </c>
      <c r="L65" s="230">
        <v>273.35000000000002</v>
      </c>
      <c r="M65" s="230">
        <v>20.026949999999999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1755.35</v>
      </c>
      <c r="D66" s="231">
        <v>1754.1166666666668</v>
      </c>
      <c r="E66" s="231">
        <v>1734.2333333333336</v>
      </c>
      <c r="F66" s="231">
        <v>1713.1166666666668</v>
      </c>
      <c r="G66" s="231">
        <v>1693.2333333333336</v>
      </c>
      <c r="H66" s="231">
        <v>1775.2333333333336</v>
      </c>
      <c r="I66" s="231">
        <v>1795.1166666666668</v>
      </c>
      <c r="J66" s="231">
        <v>1816.2333333333336</v>
      </c>
      <c r="K66" s="230">
        <v>1774</v>
      </c>
      <c r="L66" s="230">
        <v>1733</v>
      </c>
      <c r="M66" s="230">
        <v>5.59849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474.6</v>
      </c>
      <c r="D67" s="231">
        <v>476.5333333333333</v>
      </c>
      <c r="E67" s="231">
        <v>471.56666666666661</v>
      </c>
      <c r="F67" s="231">
        <v>468.5333333333333</v>
      </c>
      <c r="G67" s="231">
        <v>463.56666666666661</v>
      </c>
      <c r="H67" s="231">
        <v>479.56666666666661</v>
      </c>
      <c r="I67" s="231">
        <v>484.5333333333333</v>
      </c>
      <c r="J67" s="231">
        <v>487.56666666666661</v>
      </c>
      <c r="K67" s="230">
        <v>481.5</v>
      </c>
      <c r="L67" s="230">
        <v>473.5</v>
      </c>
      <c r="M67" s="230">
        <v>32.093640000000001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549.9</v>
      </c>
      <c r="D68" s="231">
        <v>549.83333333333337</v>
      </c>
      <c r="E68" s="231">
        <v>546.76666666666677</v>
      </c>
      <c r="F68" s="231">
        <v>543.63333333333344</v>
      </c>
      <c r="G68" s="231">
        <v>540.56666666666683</v>
      </c>
      <c r="H68" s="231">
        <v>552.9666666666667</v>
      </c>
      <c r="I68" s="231">
        <v>556.0333333333333</v>
      </c>
      <c r="J68" s="231">
        <v>559.16666666666663</v>
      </c>
      <c r="K68" s="230">
        <v>552.9</v>
      </c>
      <c r="L68" s="230">
        <v>546.70000000000005</v>
      </c>
      <c r="M68" s="230">
        <v>20.235569999999999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2128.0500000000002</v>
      </c>
      <c r="D69" s="231">
        <v>2129.4333333333334</v>
      </c>
      <c r="E69" s="231">
        <v>2098.8666666666668</v>
      </c>
      <c r="F69" s="231">
        <v>2069.6833333333334</v>
      </c>
      <c r="G69" s="231">
        <v>2039.1166666666668</v>
      </c>
      <c r="H69" s="231">
        <v>2158.6166666666668</v>
      </c>
      <c r="I69" s="231">
        <v>2189.1833333333334</v>
      </c>
      <c r="J69" s="231">
        <v>2218.3666666666668</v>
      </c>
      <c r="K69" s="230">
        <v>2160</v>
      </c>
      <c r="L69" s="230">
        <v>2100.25</v>
      </c>
      <c r="M69" s="230">
        <v>4.3303700000000003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2073</v>
      </c>
      <c r="D70" s="231">
        <v>2076.8333333333335</v>
      </c>
      <c r="E70" s="231">
        <v>2064.166666666667</v>
      </c>
      <c r="F70" s="231">
        <v>2055.3333333333335</v>
      </c>
      <c r="G70" s="231">
        <v>2042.666666666667</v>
      </c>
      <c r="H70" s="231">
        <v>2085.666666666667</v>
      </c>
      <c r="I70" s="231">
        <v>2098.3333333333339</v>
      </c>
      <c r="J70" s="231">
        <v>2107.166666666667</v>
      </c>
      <c r="K70" s="230">
        <v>2089.5</v>
      </c>
      <c r="L70" s="230">
        <v>2068</v>
      </c>
      <c r="M70" s="230">
        <v>1.8059799999999999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365.7</v>
      </c>
      <c r="D71" s="231">
        <v>367.58333333333331</v>
      </c>
      <c r="E71" s="231">
        <v>361.16666666666663</v>
      </c>
      <c r="F71" s="231">
        <v>356.63333333333333</v>
      </c>
      <c r="G71" s="231">
        <v>350.21666666666664</v>
      </c>
      <c r="H71" s="231">
        <v>372.11666666666662</v>
      </c>
      <c r="I71" s="231">
        <v>378.53333333333325</v>
      </c>
      <c r="J71" s="231">
        <v>383.06666666666661</v>
      </c>
      <c r="K71" s="230">
        <v>374</v>
      </c>
      <c r="L71" s="230">
        <v>363.05</v>
      </c>
      <c r="M71" s="230">
        <v>13.97902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3458</v>
      </c>
      <c r="D72" s="231">
        <v>3455.6666666666665</v>
      </c>
      <c r="E72" s="231">
        <v>3434.333333333333</v>
      </c>
      <c r="F72" s="231">
        <v>3410.6666666666665</v>
      </c>
      <c r="G72" s="231">
        <v>3389.333333333333</v>
      </c>
      <c r="H72" s="231">
        <v>3479.333333333333</v>
      </c>
      <c r="I72" s="231">
        <v>3500.6666666666661</v>
      </c>
      <c r="J72" s="231">
        <v>3524.333333333333</v>
      </c>
      <c r="K72" s="230">
        <v>3477</v>
      </c>
      <c r="L72" s="230">
        <v>3432</v>
      </c>
      <c r="M72" s="230">
        <v>3.2738100000000001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3682.3</v>
      </c>
      <c r="D73" s="231">
        <v>3687.2000000000003</v>
      </c>
      <c r="E73" s="231">
        <v>3647.5000000000005</v>
      </c>
      <c r="F73" s="231">
        <v>3612.7000000000003</v>
      </c>
      <c r="G73" s="231">
        <v>3573.0000000000005</v>
      </c>
      <c r="H73" s="231">
        <v>3722.0000000000005</v>
      </c>
      <c r="I73" s="231">
        <v>3761.7000000000003</v>
      </c>
      <c r="J73" s="231">
        <v>3796.5000000000005</v>
      </c>
      <c r="K73" s="230">
        <v>3726.9</v>
      </c>
      <c r="L73" s="230">
        <v>3652.4</v>
      </c>
      <c r="M73" s="230">
        <v>3.32863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2032.9</v>
      </c>
      <c r="D74" s="231">
        <v>2039.3166666666666</v>
      </c>
      <c r="E74" s="231">
        <v>2021.6333333333332</v>
      </c>
      <c r="F74" s="231">
        <v>2010.3666666666666</v>
      </c>
      <c r="G74" s="231">
        <v>1992.6833333333332</v>
      </c>
      <c r="H74" s="231">
        <v>2050.583333333333</v>
      </c>
      <c r="I74" s="231">
        <v>2068.2666666666664</v>
      </c>
      <c r="J74" s="231">
        <v>2079.5333333333333</v>
      </c>
      <c r="K74" s="230">
        <v>2057</v>
      </c>
      <c r="L74" s="230">
        <v>2028.05</v>
      </c>
      <c r="M74" s="230">
        <v>0.75478999999999996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4518.8999999999996</v>
      </c>
      <c r="D75" s="231">
        <v>4524.666666666667</v>
      </c>
      <c r="E75" s="231">
        <v>4493.0833333333339</v>
      </c>
      <c r="F75" s="231">
        <v>4467.2666666666673</v>
      </c>
      <c r="G75" s="231">
        <v>4435.6833333333343</v>
      </c>
      <c r="H75" s="231">
        <v>4550.4833333333336</v>
      </c>
      <c r="I75" s="231">
        <v>4582.0666666666675</v>
      </c>
      <c r="J75" s="231">
        <v>4607.8833333333332</v>
      </c>
      <c r="K75" s="230">
        <v>4556.25</v>
      </c>
      <c r="L75" s="230">
        <v>4498.8500000000004</v>
      </c>
      <c r="M75" s="230">
        <v>2.7398899999999999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3678.35</v>
      </c>
      <c r="D76" s="231">
        <v>3690.5166666666664</v>
      </c>
      <c r="E76" s="231">
        <v>3658.2333333333327</v>
      </c>
      <c r="F76" s="231">
        <v>3638.1166666666663</v>
      </c>
      <c r="G76" s="231">
        <v>3605.8333333333326</v>
      </c>
      <c r="H76" s="231">
        <v>3710.6333333333328</v>
      </c>
      <c r="I76" s="231">
        <v>3742.9166666666665</v>
      </c>
      <c r="J76" s="231">
        <v>3763.0333333333328</v>
      </c>
      <c r="K76" s="230">
        <v>3722.8</v>
      </c>
      <c r="L76" s="230">
        <v>3670.4</v>
      </c>
      <c r="M76" s="230">
        <v>5.9809999999999999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399.95</v>
      </c>
      <c r="D77" s="231">
        <v>402.3</v>
      </c>
      <c r="E77" s="231">
        <v>395.65000000000003</v>
      </c>
      <c r="F77" s="231">
        <v>391.35</v>
      </c>
      <c r="G77" s="231">
        <v>384.70000000000005</v>
      </c>
      <c r="H77" s="231">
        <v>406.6</v>
      </c>
      <c r="I77" s="231">
        <v>413.25</v>
      </c>
      <c r="J77" s="231">
        <v>417.55</v>
      </c>
      <c r="K77" s="230">
        <v>408.95</v>
      </c>
      <c r="L77" s="230">
        <v>398</v>
      </c>
      <c r="M77" s="230">
        <v>3.2656900000000002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2104.8000000000002</v>
      </c>
      <c r="D78" s="231">
        <v>2100.4333333333334</v>
      </c>
      <c r="E78" s="231">
        <v>2084.416666666667</v>
      </c>
      <c r="F78" s="231">
        <v>2064.0333333333338</v>
      </c>
      <c r="G78" s="231">
        <v>2048.0166666666673</v>
      </c>
      <c r="H78" s="231">
        <v>2120.8166666666666</v>
      </c>
      <c r="I78" s="231">
        <v>2136.833333333333</v>
      </c>
      <c r="J78" s="231">
        <v>2157.2166666666662</v>
      </c>
      <c r="K78" s="230">
        <v>2116.4499999999998</v>
      </c>
      <c r="L78" s="230">
        <v>2080.0500000000002</v>
      </c>
      <c r="M78" s="230">
        <v>1.4589799999999999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125.35</v>
      </c>
      <c r="D79" s="231">
        <v>125.28333333333335</v>
      </c>
      <c r="E79" s="231">
        <v>124.36666666666669</v>
      </c>
      <c r="F79" s="231">
        <v>123.38333333333334</v>
      </c>
      <c r="G79" s="231">
        <v>122.46666666666668</v>
      </c>
      <c r="H79" s="231">
        <v>126.26666666666669</v>
      </c>
      <c r="I79" s="231">
        <v>127.18333333333335</v>
      </c>
      <c r="J79" s="231">
        <v>128.16666666666669</v>
      </c>
      <c r="K79" s="230">
        <v>126.2</v>
      </c>
      <c r="L79" s="230">
        <v>124.3</v>
      </c>
      <c r="M79" s="230">
        <v>33.109569999999998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125.3</v>
      </c>
      <c r="D80" s="231">
        <v>125.38333333333333</v>
      </c>
      <c r="E80" s="231">
        <v>124.76666666666665</v>
      </c>
      <c r="F80" s="231">
        <v>124.23333333333332</v>
      </c>
      <c r="G80" s="231">
        <v>123.61666666666665</v>
      </c>
      <c r="H80" s="231">
        <v>125.91666666666666</v>
      </c>
      <c r="I80" s="231">
        <v>126.53333333333333</v>
      </c>
      <c r="J80" s="231">
        <v>127.06666666666666</v>
      </c>
      <c r="K80" s="230">
        <v>126</v>
      </c>
      <c r="L80" s="230">
        <v>124.85</v>
      </c>
      <c r="M80" s="230">
        <v>89.178110000000004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281.05</v>
      </c>
      <c r="D81" s="231">
        <v>280.95</v>
      </c>
      <c r="E81" s="231">
        <v>279.5</v>
      </c>
      <c r="F81" s="231">
        <v>277.95</v>
      </c>
      <c r="G81" s="231">
        <v>276.5</v>
      </c>
      <c r="H81" s="231">
        <v>282.5</v>
      </c>
      <c r="I81" s="231">
        <v>283.94999999999993</v>
      </c>
      <c r="J81" s="231">
        <v>285.5</v>
      </c>
      <c r="K81" s="230">
        <v>282.39999999999998</v>
      </c>
      <c r="L81" s="230">
        <v>279.39999999999998</v>
      </c>
      <c r="M81" s="230">
        <v>13.18116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105.95</v>
      </c>
      <c r="D82" s="231">
        <v>105.89999999999999</v>
      </c>
      <c r="E82" s="231">
        <v>105.24999999999999</v>
      </c>
      <c r="F82" s="231">
        <v>104.55</v>
      </c>
      <c r="G82" s="231">
        <v>103.89999999999999</v>
      </c>
      <c r="H82" s="231">
        <v>106.59999999999998</v>
      </c>
      <c r="I82" s="231">
        <v>107.24999999999999</v>
      </c>
      <c r="J82" s="231">
        <v>107.94999999999997</v>
      </c>
      <c r="K82" s="230">
        <v>106.55</v>
      </c>
      <c r="L82" s="230">
        <v>105.2</v>
      </c>
      <c r="M82" s="230">
        <v>72.042469999999994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907.7</v>
      </c>
      <c r="D83" s="231">
        <v>908.06666666666661</v>
      </c>
      <c r="E83" s="231">
        <v>896.13333333333321</v>
      </c>
      <c r="F83" s="231">
        <v>884.56666666666661</v>
      </c>
      <c r="G83" s="231">
        <v>872.63333333333321</v>
      </c>
      <c r="H83" s="231">
        <v>919.63333333333321</v>
      </c>
      <c r="I83" s="231">
        <v>931.56666666666661</v>
      </c>
      <c r="J83" s="231">
        <v>943.13333333333321</v>
      </c>
      <c r="K83" s="230">
        <v>920</v>
      </c>
      <c r="L83" s="230">
        <v>896.5</v>
      </c>
      <c r="M83" s="230">
        <v>4.9350899999999998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1047.1500000000001</v>
      </c>
      <c r="D84" s="231">
        <v>1046.5666666666668</v>
      </c>
      <c r="E84" s="231">
        <v>1040.9333333333336</v>
      </c>
      <c r="F84" s="231">
        <v>1034.7166666666667</v>
      </c>
      <c r="G84" s="231">
        <v>1029.0833333333335</v>
      </c>
      <c r="H84" s="231">
        <v>1052.7833333333338</v>
      </c>
      <c r="I84" s="231">
        <v>1058.416666666667</v>
      </c>
      <c r="J84" s="231">
        <v>1064.6333333333339</v>
      </c>
      <c r="K84" s="230">
        <v>1052.2</v>
      </c>
      <c r="L84" s="230">
        <v>1040.3499999999999</v>
      </c>
      <c r="M84" s="230">
        <v>4.6082299999999998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1385.95</v>
      </c>
      <c r="D85" s="231">
        <v>1384.8500000000001</v>
      </c>
      <c r="E85" s="231">
        <v>1377.1000000000004</v>
      </c>
      <c r="F85" s="231">
        <v>1368.2500000000002</v>
      </c>
      <c r="G85" s="231">
        <v>1360.5000000000005</v>
      </c>
      <c r="H85" s="231">
        <v>1393.7000000000003</v>
      </c>
      <c r="I85" s="231">
        <v>1401.4499999999998</v>
      </c>
      <c r="J85" s="231">
        <v>1410.3000000000002</v>
      </c>
      <c r="K85" s="230">
        <v>1392.6</v>
      </c>
      <c r="L85" s="230">
        <v>1376</v>
      </c>
      <c r="M85" s="230">
        <v>3.65144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1725.15</v>
      </c>
      <c r="D86" s="231">
        <v>1723.5333333333335</v>
      </c>
      <c r="E86" s="231">
        <v>1714.616666666667</v>
      </c>
      <c r="F86" s="231">
        <v>1704.0833333333335</v>
      </c>
      <c r="G86" s="231">
        <v>1695.166666666667</v>
      </c>
      <c r="H86" s="231">
        <v>1734.0666666666671</v>
      </c>
      <c r="I86" s="231">
        <v>1742.9833333333336</v>
      </c>
      <c r="J86" s="231">
        <v>1753.5166666666671</v>
      </c>
      <c r="K86" s="230">
        <v>1732.45</v>
      </c>
      <c r="L86" s="230">
        <v>1713</v>
      </c>
      <c r="M86" s="230">
        <v>4.5416400000000001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503.1</v>
      </c>
      <c r="D87" s="231">
        <v>501.3</v>
      </c>
      <c r="E87" s="231">
        <v>497.8</v>
      </c>
      <c r="F87" s="231">
        <v>492.5</v>
      </c>
      <c r="G87" s="231">
        <v>489</v>
      </c>
      <c r="H87" s="231">
        <v>506.6</v>
      </c>
      <c r="I87" s="231">
        <v>510.1</v>
      </c>
      <c r="J87" s="231">
        <v>515.40000000000009</v>
      </c>
      <c r="K87" s="230">
        <v>504.8</v>
      </c>
      <c r="L87" s="230">
        <v>496</v>
      </c>
      <c r="M87" s="230">
        <v>9.0892700000000008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303.35000000000002</v>
      </c>
      <c r="D88" s="231">
        <v>301.01666666666665</v>
      </c>
      <c r="E88" s="231">
        <v>297.58333333333331</v>
      </c>
      <c r="F88" s="231">
        <v>291.81666666666666</v>
      </c>
      <c r="G88" s="231">
        <v>288.38333333333333</v>
      </c>
      <c r="H88" s="231">
        <v>306.7833333333333</v>
      </c>
      <c r="I88" s="231">
        <v>310.2166666666667</v>
      </c>
      <c r="J88" s="231">
        <v>315.98333333333329</v>
      </c>
      <c r="K88" s="230">
        <v>304.45</v>
      </c>
      <c r="L88" s="230">
        <v>295.25</v>
      </c>
      <c r="M88" s="230">
        <v>11.650320000000001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1135.8499999999999</v>
      </c>
      <c r="D89" s="231">
        <v>1135.9666666666665</v>
      </c>
      <c r="E89" s="231">
        <v>1127.9333333333329</v>
      </c>
      <c r="F89" s="231">
        <v>1120.0166666666664</v>
      </c>
      <c r="G89" s="231">
        <v>1111.9833333333329</v>
      </c>
      <c r="H89" s="231">
        <v>1143.883333333333</v>
      </c>
      <c r="I89" s="231">
        <v>1151.9166666666663</v>
      </c>
      <c r="J89" s="231">
        <v>1159.833333333333</v>
      </c>
      <c r="K89" s="230">
        <v>1144</v>
      </c>
      <c r="L89" s="230">
        <v>1128.05</v>
      </c>
      <c r="M89" s="230">
        <v>19.837350000000001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1951.1</v>
      </c>
      <c r="D90" s="231">
        <v>1929.6833333333334</v>
      </c>
      <c r="E90" s="231">
        <v>1901.3666666666668</v>
      </c>
      <c r="F90" s="231">
        <v>1851.6333333333334</v>
      </c>
      <c r="G90" s="231">
        <v>1823.3166666666668</v>
      </c>
      <c r="H90" s="231">
        <v>1979.4166666666667</v>
      </c>
      <c r="I90" s="231">
        <v>2007.7333333333333</v>
      </c>
      <c r="J90" s="231">
        <v>2057.4666666666667</v>
      </c>
      <c r="K90" s="230">
        <v>1958</v>
      </c>
      <c r="L90" s="230">
        <v>1879.95</v>
      </c>
      <c r="M90" s="230">
        <v>13.938800000000001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1636.75</v>
      </c>
      <c r="D91" s="231">
        <v>1635.9833333333333</v>
      </c>
      <c r="E91" s="231">
        <v>1629.3166666666666</v>
      </c>
      <c r="F91" s="231">
        <v>1621.8833333333332</v>
      </c>
      <c r="G91" s="231">
        <v>1615.2166666666665</v>
      </c>
      <c r="H91" s="231">
        <v>1643.4166666666667</v>
      </c>
      <c r="I91" s="231">
        <v>1650.0833333333333</v>
      </c>
      <c r="J91" s="231">
        <v>1657.5166666666669</v>
      </c>
      <c r="K91" s="230">
        <v>1642.65</v>
      </c>
      <c r="L91" s="230">
        <v>1628.55</v>
      </c>
      <c r="M91" s="230">
        <v>185.62963999999999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585.15</v>
      </c>
      <c r="D92" s="231">
        <v>581.7166666666667</v>
      </c>
      <c r="E92" s="231">
        <v>574.43333333333339</v>
      </c>
      <c r="F92" s="231">
        <v>563.7166666666667</v>
      </c>
      <c r="G92" s="231">
        <v>556.43333333333339</v>
      </c>
      <c r="H92" s="231">
        <v>592.43333333333339</v>
      </c>
      <c r="I92" s="231">
        <v>599.7166666666667</v>
      </c>
      <c r="J92" s="231">
        <v>610.43333333333339</v>
      </c>
      <c r="K92" s="230">
        <v>589</v>
      </c>
      <c r="L92" s="230">
        <v>571</v>
      </c>
      <c r="M92" s="230">
        <v>26.539259999999999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1288.3499999999999</v>
      </c>
      <c r="D93" s="231">
        <v>1291.9666666666665</v>
      </c>
      <c r="E93" s="231">
        <v>1281.9333333333329</v>
      </c>
      <c r="F93" s="231">
        <v>1275.5166666666664</v>
      </c>
      <c r="G93" s="231">
        <v>1265.4833333333329</v>
      </c>
      <c r="H93" s="231">
        <v>1298.383333333333</v>
      </c>
      <c r="I93" s="231">
        <v>1308.4166666666663</v>
      </c>
      <c r="J93" s="231">
        <v>1314.833333333333</v>
      </c>
      <c r="K93" s="230">
        <v>1302</v>
      </c>
      <c r="L93" s="230">
        <v>1285.55</v>
      </c>
      <c r="M93" s="230">
        <v>4.0803099999999999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2779.15</v>
      </c>
      <c r="D94" s="231">
        <v>2778.1166666666663</v>
      </c>
      <c r="E94" s="231">
        <v>2761.2333333333327</v>
      </c>
      <c r="F94" s="231">
        <v>2743.3166666666662</v>
      </c>
      <c r="G94" s="231">
        <v>2726.4333333333325</v>
      </c>
      <c r="H94" s="231">
        <v>2796.0333333333328</v>
      </c>
      <c r="I94" s="231">
        <v>2812.916666666667</v>
      </c>
      <c r="J94" s="231">
        <v>2830.833333333333</v>
      </c>
      <c r="K94" s="230">
        <v>2795</v>
      </c>
      <c r="L94" s="230">
        <v>2760.2</v>
      </c>
      <c r="M94" s="230">
        <v>3.99817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413.1</v>
      </c>
      <c r="D95" s="231">
        <v>415.40000000000003</v>
      </c>
      <c r="E95" s="231">
        <v>409.30000000000007</v>
      </c>
      <c r="F95" s="231">
        <v>405.50000000000006</v>
      </c>
      <c r="G95" s="231">
        <v>399.40000000000009</v>
      </c>
      <c r="H95" s="231">
        <v>419.20000000000005</v>
      </c>
      <c r="I95" s="231">
        <v>425.30000000000007</v>
      </c>
      <c r="J95" s="231">
        <v>429.1</v>
      </c>
      <c r="K95" s="230">
        <v>421.5</v>
      </c>
      <c r="L95" s="230">
        <v>411.6</v>
      </c>
      <c r="M95" s="230">
        <v>55.966030000000003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3102.15</v>
      </c>
      <c r="D96" s="231">
        <v>3077.7666666666664</v>
      </c>
      <c r="E96" s="231">
        <v>3039.3833333333328</v>
      </c>
      <c r="F96" s="231">
        <v>2976.6166666666663</v>
      </c>
      <c r="G96" s="231">
        <v>2938.2333333333327</v>
      </c>
      <c r="H96" s="231">
        <v>3140.5333333333328</v>
      </c>
      <c r="I96" s="231">
        <v>3178.9166666666661</v>
      </c>
      <c r="J96" s="231">
        <v>3241.6833333333329</v>
      </c>
      <c r="K96" s="230">
        <v>3116.15</v>
      </c>
      <c r="L96" s="230">
        <v>3015</v>
      </c>
      <c r="M96" s="230">
        <v>21.96743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256.89999999999998</v>
      </c>
      <c r="D97" s="231">
        <v>257.26666666666665</v>
      </c>
      <c r="E97" s="231">
        <v>255.18333333333328</v>
      </c>
      <c r="F97" s="231">
        <v>253.46666666666664</v>
      </c>
      <c r="G97" s="231">
        <v>251.38333333333327</v>
      </c>
      <c r="H97" s="231">
        <v>258.98333333333329</v>
      </c>
      <c r="I97" s="231">
        <v>261.06666666666666</v>
      </c>
      <c r="J97" s="231">
        <v>262.7833333333333</v>
      </c>
      <c r="K97" s="230">
        <v>259.35000000000002</v>
      </c>
      <c r="L97" s="230">
        <v>255.55</v>
      </c>
      <c r="M97" s="230">
        <v>12.63049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2656.55</v>
      </c>
      <c r="D98" s="231">
        <v>2657.4666666666667</v>
      </c>
      <c r="E98" s="231">
        <v>2649.9333333333334</v>
      </c>
      <c r="F98" s="231">
        <v>2643.3166666666666</v>
      </c>
      <c r="G98" s="231">
        <v>2635.7833333333333</v>
      </c>
      <c r="H98" s="231">
        <v>2664.0833333333335</v>
      </c>
      <c r="I98" s="231">
        <v>2671.6166666666672</v>
      </c>
      <c r="J98" s="231">
        <v>2678.2333333333336</v>
      </c>
      <c r="K98" s="230">
        <v>2665</v>
      </c>
      <c r="L98" s="230">
        <v>2650.85</v>
      </c>
      <c r="M98" s="230">
        <v>9.4805100000000007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306.64999999999998</v>
      </c>
      <c r="D99" s="231">
        <v>306.63333333333338</v>
      </c>
      <c r="E99" s="231">
        <v>305.46666666666675</v>
      </c>
      <c r="F99" s="231">
        <v>304.28333333333336</v>
      </c>
      <c r="G99" s="231">
        <v>303.11666666666673</v>
      </c>
      <c r="H99" s="231">
        <v>307.81666666666678</v>
      </c>
      <c r="I99" s="231">
        <v>308.98333333333341</v>
      </c>
      <c r="J99" s="231">
        <v>310.1666666666668</v>
      </c>
      <c r="K99" s="230">
        <v>307.8</v>
      </c>
      <c r="L99" s="230">
        <v>305.45</v>
      </c>
      <c r="M99" s="230">
        <v>3.70133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40287.15</v>
      </c>
      <c r="D100" s="231">
        <v>40155.383333333331</v>
      </c>
      <c r="E100" s="231">
        <v>39831.766666666663</v>
      </c>
      <c r="F100" s="231">
        <v>39376.383333333331</v>
      </c>
      <c r="G100" s="231">
        <v>39052.766666666663</v>
      </c>
      <c r="H100" s="231">
        <v>40610.766666666663</v>
      </c>
      <c r="I100" s="231">
        <v>40934.383333333331</v>
      </c>
      <c r="J100" s="231">
        <v>41389.766666666663</v>
      </c>
      <c r="K100" s="230">
        <v>40479</v>
      </c>
      <c r="L100" s="230">
        <v>39700</v>
      </c>
      <c r="M100" s="230">
        <v>2.7459999999999998E-2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2693.35</v>
      </c>
      <c r="D101" s="231">
        <v>2689.6166666666668</v>
      </c>
      <c r="E101" s="231">
        <v>2676.3333333333335</v>
      </c>
      <c r="F101" s="231">
        <v>2659.3166666666666</v>
      </c>
      <c r="G101" s="231">
        <v>2646.0333333333333</v>
      </c>
      <c r="H101" s="231">
        <v>2706.6333333333337</v>
      </c>
      <c r="I101" s="231">
        <v>2719.9166666666665</v>
      </c>
      <c r="J101" s="231">
        <v>2736.9333333333338</v>
      </c>
      <c r="K101" s="230">
        <v>2702.9</v>
      </c>
      <c r="L101" s="230">
        <v>2672.6</v>
      </c>
      <c r="M101" s="230">
        <v>40.546950000000002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949.95</v>
      </c>
      <c r="D102" s="231">
        <v>948.9666666666667</v>
      </c>
      <c r="E102" s="231">
        <v>945.63333333333344</v>
      </c>
      <c r="F102" s="231">
        <v>941.31666666666672</v>
      </c>
      <c r="G102" s="231">
        <v>937.98333333333346</v>
      </c>
      <c r="H102" s="231">
        <v>953.28333333333342</v>
      </c>
      <c r="I102" s="231">
        <v>956.61666666666667</v>
      </c>
      <c r="J102" s="231">
        <v>960.93333333333339</v>
      </c>
      <c r="K102" s="230">
        <v>952.3</v>
      </c>
      <c r="L102" s="230">
        <v>944.65</v>
      </c>
      <c r="M102" s="230">
        <v>184.83624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1184.6500000000001</v>
      </c>
      <c r="D103" s="231">
        <v>1182.4666666666667</v>
      </c>
      <c r="E103" s="231">
        <v>1170.9333333333334</v>
      </c>
      <c r="F103" s="231">
        <v>1157.2166666666667</v>
      </c>
      <c r="G103" s="231">
        <v>1145.6833333333334</v>
      </c>
      <c r="H103" s="231">
        <v>1196.1833333333334</v>
      </c>
      <c r="I103" s="231">
        <v>1207.7166666666667</v>
      </c>
      <c r="J103" s="231">
        <v>1221.4333333333334</v>
      </c>
      <c r="K103" s="230">
        <v>1194</v>
      </c>
      <c r="L103" s="230">
        <v>1168.75</v>
      </c>
      <c r="M103" s="230">
        <v>13.60051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467.55</v>
      </c>
      <c r="D104" s="231">
        <v>464.88333333333338</v>
      </c>
      <c r="E104" s="231">
        <v>458.61666666666679</v>
      </c>
      <c r="F104" s="231">
        <v>449.68333333333339</v>
      </c>
      <c r="G104" s="231">
        <v>443.4166666666668</v>
      </c>
      <c r="H104" s="231">
        <v>473.81666666666678</v>
      </c>
      <c r="I104" s="231">
        <v>480.08333333333331</v>
      </c>
      <c r="J104" s="231">
        <v>489.01666666666677</v>
      </c>
      <c r="K104" s="230">
        <v>471.15</v>
      </c>
      <c r="L104" s="230">
        <v>455.95</v>
      </c>
      <c r="M104" s="230">
        <v>17.798169999999999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504.75</v>
      </c>
      <c r="D105" s="231">
        <v>504.4666666666667</v>
      </c>
      <c r="E105" s="231">
        <v>499.18333333333339</v>
      </c>
      <c r="F105" s="231">
        <v>493.61666666666667</v>
      </c>
      <c r="G105" s="231">
        <v>488.33333333333337</v>
      </c>
      <c r="H105" s="231">
        <v>510.03333333333342</v>
      </c>
      <c r="I105" s="231">
        <v>515.31666666666672</v>
      </c>
      <c r="J105" s="231">
        <v>520.88333333333344</v>
      </c>
      <c r="K105" s="230">
        <v>509.75</v>
      </c>
      <c r="L105" s="230">
        <v>498.9</v>
      </c>
      <c r="M105" s="230">
        <v>3.13192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71.650000000000006</v>
      </c>
      <c r="D106" s="231">
        <v>71.166666666666671</v>
      </c>
      <c r="E106" s="231">
        <v>70.483333333333348</v>
      </c>
      <c r="F106" s="231">
        <v>69.316666666666677</v>
      </c>
      <c r="G106" s="231">
        <v>68.633333333333354</v>
      </c>
      <c r="H106" s="231">
        <v>72.333333333333343</v>
      </c>
      <c r="I106" s="231">
        <v>73.016666666666652</v>
      </c>
      <c r="J106" s="231">
        <v>74.183333333333337</v>
      </c>
      <c r="K106" s="230">
        <v>71.849999999999994</v>
      </c>
      <c r="L106" s="230">
        <v>70</v>
      </c>
      <c r="M106" s="230">
        <v>329.19578999999999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449.9</v>
      </c>
      <c r="D107" s="231">
        <v>447.45</v>
      </c>
      <c r="E107" s="231">
        <v>443.45</v>
      </c>
      <c r="F107" s="231">
        <v>437</v>
      </c>
      <c r="G107" s="231">
        <v>433</v>
      </c>
      <c r="H107" s="231">
        <v>453.9</v>
      </c>
      <c r="I107" s="231">
        <v>457.9</v>
      </c>
      <c r="J107" s="231">
        <v>464.34999999999997</v>
      </c>
      <c r="K107" s="230">
        <v>451.45</v>
      </c>
      <c r="L107" s="230">
        <v>441</v>
      </c>
      <c r="M107" s="230">
        <v>189.00002000000001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5502.55</v>
      </c>
      <c r="D108" s="231">
        <v>5518.7</v>
      </c>
      <c r="E108" s="231">
        <v>5468.8499999999995</v>
      </c>
      <c r="F108" s="231">
        <v>5435.15</v>
      </c>
      <c r="G108" s="231">
        <v>5385.2999999999993</v>
      </c>
      <c r="H108" s="231">
        <v>5552.4</v>
      </c>
      <c r="I108" s="231">
        <v>5602.25</v>
      </c>
      <c r="J108" s="231">
        <v>5635.95</v>
      </c>
      <c r="K108" s="230">
        <v>5568.55</v>
      </c>
      <c r="L108" s="230">
        <v>5485</v>
      </c>
      <c r="M108" s="230">
        <v>0.33360000000000001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269.89999999999998</v>
      </c>
      <c r="D109" s="231">
        <v>271.46666666666664</v>
      </c>
      <c r="E109" s="231">
        <v>266.43333333333328</v>
      </c>
      <c r="F109" s="231">
        <v>262.96666666666664</v>
      </c>
      <c r="G109" s="231">
        <v>257.93333333333328</v>
      </c>
      <c r="H109" s="231">
        <v>274.93333333333328</v>
      </c>
      <c r="I109" s="231">
        <v>279.9666666666667</v>
      </c>
      <c r="J109" s="231">
        <v>283.43333333333328</v>
      </c>
      <c r="K109" s="230">
        <v>276.5</v>
      </c>
      <c r="L109" s="230">
        <v>268</v>
      </c>
      <c r="M109" s="230">
        <v>21.32958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153.69999999999999</v>
      </c>
      <c r="D110" s="231">
        <v>153.88333333333333</v>
      </c>
      <c r="E110" s="231">
        <v>152.31666666666666</v>
      </c>
      <c r="F110" s="231">
        <v>150.93333333333334</v>
      </c>
      <c r="G110" s="231">
        <v>149.36666666666667</v>
      </c>
      <c r="H110" s="231">
        <v>155.26666666666665</v>
      </c>
      <c r="I110" s="231">
        <v>156.83333333333331</v>
      </c>
      <c r="J110" s="231">
        <v>158.21666666666664</v>
      </c>
      <c r="K110" s="230">
        <v>155.44999999999999</v>
      </c>
      <c r="L110" s="230">
        <v>152.5</v>
      </c>
      <c r="M110" s="230">
        <v>35.490259999999999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385.45</v>
      </c>
      <c r="D111" s="231">
        <v>383.56666666666666</v>
      </c>
      <c r="E111" s="231">
        <v>381.13333333333333</v>
      </c>
      <c r="F111" s="231">
        <v>376.81666666666666</v>
      </c>
      <c r="G111" s="231">
        <v>374.38333333333333</v>
      </c>
      <c r="H111" s="231">
        <v>387.88333333333333</v>
      </c>
      <c r="I111" s="231">
        <v>390.31666666666661</v>
      </c>
      <c r="J111" s="231">
        <v>394.63333333333333</v>
      </c>
      <c r="K111" s="230">
        <v>386</v>
      </c>
      <c r="L111" s="230">
        <v>379.25</v>
      </c>
      <c r="M111" s="230">
        <v>29.805230000000002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90.3</v>
      </c>
      <c r="D112" s="231">
        <v>90.350000000000009</v>
      </c>
      <c r="E112" s="231">
        <v>89.750000000000014</v>
      </c>
      <c r="F112" s="231">
        <v>89.2</v>
      </c>
      <c r="G112" s="231">
        <v>88.600000000000009</v>
      </c>
      <c r="H112" s="231">
        <v>90.90000000000002</v>
      </c>
      <c r="I112" s="231">
        <v>91.500000000000014</v>
      </c>
      <c r="J112" s="231">
        <v>92.050000000000026</v>
      </c>
      <c r="K112" s="230">
        <v>90.95</v>
      </c>
      <c r="L112" s="230">
        <v>89.8</v>
      </c>
      <c r="M112" s="230">
        <v>92.696979999999996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643.75</v>
      </c>
      <c r="D113" s="231">
        <v>641.58333333333337</v>
      </c>
      <c r="E113" s="231">
        <v>629.4666666666667</v>
      </c>
      <c r="F113" s="231">
        <v>615.18333333333328</v>
      </c>
      <c r="G113" s="231">
        <v>603.06666666666661</v>
      </c>
      <c r="H113" s="231">
        <v>655.86666666666679</v>
      </c>
      <c r="I113" s="231">
        <v>667.98333333333335</v>
      </c>
      <c r="J113" s="231">
        <v>682.26666666666688</v>
      </c>
      <c r="K113" s="230">
        <v>653.70000000000005</v>
      </c>
      <c r="L113" s="230">
        <v>627.29999999999995</v>
      </c>
      <c r="M113" s="230">
        <v>101.21545999999999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479.05</v>
      </c>
      <c r="D114" s="231">
        <v>480.5333333333333</v>
      </c>
      <c r="E114" s="231">
        <v>476.56666666666661</v>
      </c>
      <c r="F114" s="231">
        <v>474.08333333333331</v>
      </c>
      <c r="G114" s="231">
        <v>470.11666666666662</v>
      </c>
      <c r="H114" s="231">
        <v>483.01666666666659</v>
      </c>
      <c r="I114" s="231">
        <v>486.98333333333329</v>
      </c>
      <c r="J114" s="231">
        <v>489.46666666666658</v>
      </c>
      <c r="K114" s="230">
        <v>484.5</v>
      </c>
      <c r="L114" s="230">
        <v>478.05</v>
      </c>
      <c r="M114" s="230">
        <v>9.8087300000000006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156.75</v>
      </c>
      <c r="D115" s="231">
        <v>155.76666666666668</v>
      </c>
      <c r="E115" s="231">
        <v>154.28333333333336</v>
      </c>
      <c r="F115" s="231">
        <v>151.81666666666669</v>
      </c>
      <c r="G115" s="231">
        <v>150.33333333333337</v>
      </c>
      <c r="H115" s="231">
        <v>158.23333333333335</v>
      </c>
      <c r="I115" s="231">
        <v>159.71666666666664</v>
      </c>
      <c r="J115" s="231">
        <v>162.18333333333334</v>
      </c>
      <c r="K115" s="230">
        <v>157.25</v>
      </c>
      <c r="L115" s="230">
        <v>153.30000000000001</v>
      </c>
      <c r="M115" s="230">
        <v>60.761330000000001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1293.25</v>
      </c>
      <c r="D116" s="231">
        <v>1288.6000000000001</v>
      </c>
      <c r="E116" s="231">
        <v>1281.0500000000002</v>
      </c>
      <c r="F116" s="231">
        <v>1268.8500000000001</v>
      </c>
      <c r="G116" s="231">
        <v>1261.3000000000002</v>
      </c>
      <c r="H116" s="231">
        <v>1300.8000000000002</v>
      </c>
      <c r="I116" s="231">
        <v>1308.3499999999999</v>
      </c>
      <c r="J116" s="231">
        <v>1320.5500000000002</v>
      </c>
      <c r="K116" s="230">
        <v>1296.1500000000001</v>
      </c>
      <c r="L116" s="230">
        <v>1276.4000000000001</v>
      </c>
      <c r="M116" s="230">
        <v>18.18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4065.25</v>
      </c>
      <c r="D117" s="231">
        <v>4113.2166666666662</v>
      </c>
      <c r="E117" s="231">
        <v>4006.4333333333325</v>
      </c>
      <c r="F117" s="231">
        <v>3947.6166666666663</v>
      </c>
      <c r="G117" s="231">
        <v>3840.8333333333326</v>
      </c>
      <c r="H117" s="231">
        <v>4172.0333333333328</v>
      </c>
      <c r="I117" s="231">
        <v>4278.8166666666675</v>
      </c>
      <c r="J117" s="231">
        <v>4337.6333333333323</v>
      </c>
      <c r="K117" s="230">
        <v>4220</v>
      </c>
      <c r="L117" s="230">
        <v>4054.4</v>
      </c>
      <c r="M117" s="230">
        <v>4.9186399999999999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1323.85</v>
      </c>
      <c r="D118" s="231">
        <v>1319.8</v>
      </c>
      <c r="E118" s="231">
        <v>1313.1999999999998</v>
      </c>
      <c r="F118" s="231">
        <v>1302.55</v>
      </c>
      <c r="G118" s="231">
        <v>1295.9499999999998</v>
      </c>
      <c r="H118" s="231">
        <v>1330.4499999999998</v>
      </c>
      <c r="I118" s="231">
        <v>1337.0499999999997</v>
      </c>
      <c r="J118" s="231">
        <v>1347.6999999999998</v>
      </c>
      <c r="K118" s="230">
        <v>1326.4</v>
      </c>
      <c r="L118" s="230">
        <v>1309.1500000000001</v>
      </c>
      <c r="M118" s="230">
        <v>62.747190000000003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2371.4</v>
      </c>
      <c r="D119" s="231">
        <v>2369.3833333333332</v>
      </c>
      <c r="E119" s="231">
        <v>2325.0166666666664</v>
      </c>
      <c r="F119" s="231">
        <v>2278.6333333333332</v>
      </c>
      <c r="G119" s="231">
        <v>2234.2666666666664</v>
      </c>
      <c r="H119" s="231">
        <v>2415.7666666666664</v>
      </c>
      <c r="I119" s="231">
        <v>2460.1333333333332</v>
      </c>
      <c r="J119" s="231">
        <v>2506.5166666666664</v>
      </c>
      <c r="K119" s="230">
        <v>2413.75</v>
      </c>
      <c r="L119" s="230">
        <v>2323</v>
      </c>
      <c r="M119" s="230">
        <v>15.81691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687.95</v>
      </c>
      <c r="D120" s="231">
        <v>688.29999999999984</v>
      </c>
      <c r="E120" s="231">
        <v>682.6999999999997</v>
      </c>
      <c r="F120" s="231">
        <v>677.44999999999982</v>
      </c>
      <c r="G120" s="231">
        <v>671.84999999999968</v>
      </c>
      <c r="H120" s="231">
        <v>693.54999999999973</v>
      </c>
      <c r="I120" s="231">
        <v>699.14999999999986</v>
      </c>
      <c r="J120" s="231">
        <v>704.39999999999975</v>
      </c>
      <c r="K120" s="230">
        <v>693.9</v>
      </c>
      <c r="L120" s="230">
        <v>683.05</v>
      </c>
      <c r="M120" s="230">
        <v>6.8169300000000002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261.14999999999998</v>
      </c>
      <c r="D121" s="231">
        <v>260.66666666666669</v>
      </c>
      <c r="E121" s="231">
        <v>252.03333333333336</v>
      </c>
      <c r="F121" s="231">
        <v>242.91666666666669</v>
      </c>
      <c r="G121" s="231">
        <v>234.28333333333336</v>
      </c>
      <c r="H121" s="231">
        <v>269.78333333333336</v>
      </c>
      <c r="I121" s="231">
        <v>278.41666666666669</v>
      </c>
      <c r="J121" s="231">
        <v>287.53333333333336</v>
      </c>
      <c r="K121" s="230">
        <v>269.3</v>
      </c>
      <c r="L121" s="230">
        <v>251.55</v>
      </c>
      <c r="M121" s="230">
        <v>58.523350000000001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704.6</v>
      </c>
      <c r="D122" s="231">
        <v>706.80000000000007</v>
      </c>
      <c r="E122" s="231">
        <v>695.70000000000016</v>
      </c>
      <c r="F122" s="231">
        <v>686.80000000000007</v>
      </c>
      <c r="G122" s="231">
        <v>675.70000000000016</v>
      </c>
      <c r="H122" s="231">
        <v>715.70000000000016</v>
      </c>
      <c r="I122" s="231">
        <v>726.80000000000007</v>
      </c>
      <c r="J122" s="231">
        <v>735.70000000000016</v>
      </c>
      <c r="K122" s="230">
        <v>717.9</v>
      </c>
      <c r="L122" s="230">
        <v>697.9</v>
      </c>
      <c r="M122" s="230">
        <v>33.174610000000001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522.79999999999995</v>
      </c>
      <c r="D123" s="231">
        <v>526.73333333333335</v>
      </c>
      <c r="E123" s="231">
        <v>517.76666666666665</v>
      </c>
      <c r="F123" s="231">
        <v>512.73333333333335</v>
      </c>
      <c r="G123" s="231">
        <v>503.76666666666665</v>
      </c>
      <c r="H123" s="231">
        <v>531.76666666666665</v>
      </c>
      <c r="I123" s="231">
        <v>540.73333333333335</v>
      </c>
      <c r="J123" s="231">
        <v>545.76666666666665</v>
      </c>
      <c r="K123" s="230">
        <v>535.70000000000005</v>
      </c>
      <c r="L123" s="230">
        <v>521.70000000000005</v>
      </c>
      <c r="M123" s="230">
        <v>19.53558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487.95</v>
      </c>
      <c r="D124" s="231">
        <v>485.73333333333329</v>
      </c>
      <c r="E124" s="231">
        <v>482.56666666666661</v>
      </c>
      <c r="F124" s="231">
        <v>477.18333333333334</v>
      </c>
      <c r="G124" s="231">
        <v>474.01666666666665</v>
      </c>
      <c r="H124" s="231">
        <v>491.11666666666656</v>
      </c>
      <c r="I124" s="231">
        <v>494.28333333333319</v>
      </c>
      <c r="J124" s="231">
        <v>499.66666666666652</v>
      </c>
      <c r="K124" s="230">
        <v>488.9</v>
      </c>
      <c r="L124" s="230">
        <v>480.35</v>
      </c>
      <c r="M124" s="230">
        <v>15.57057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1974.7</v>
      </c>
      <c r="D125" s="231">
        <v>1968.7166666666665</v>
      </c>
      <c r="E125" s="231">
        <v>1958.333333333333</v>
      </c>
      <c r="F125" s="231">
        <v>1941.9666666666665</v>
      </c>
      <c r="G125" s="231">
        <v>1931.583333333333</v>
      </c>
      <c r="H125" s="231">
        <v>1985.083333333333</v>
      </c>
      <c r="I125" s="231">
        <v>1995.4666666666667</v>
      </c>
      <c r="J125" s="231">
        <v>2011.833333333333</v>
      </c>
      <c r="K125" s="230">
        <v>1979.1</v>
      </c>
      <c r="L125" s="230">
        <v>1952.35</v>
      </c>
      <c r="M125" s="230">
        <v>74.297049999999999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104.35</v>
      </c>
      <c r="D126" s="231">
        <v>104.05</v>
      </c>
      <c r="E126" s="231">
        <v>103.39999999999999</v>
      </c>
      <c r="F126" s="231">
        <v>102.44999999999999</v>
      </c>
      <c r="G126" s="231">
        <v>101.79999999999998</v>
      </c>
      <c r="H126" s="231">
        <v>105</v>
      </c>
      <c r="I126" s="231">
        <v>105.65</v>
      </c>
      <c r="J126" s="231">
        <v>106.60000000000001</v>
      </c>
      <c r="K126" s="230">
        <v>104.7</v>
      </c>
      <c r="L126" s="230">
        <v>103.1</v>
      </c>
      <c r="M126" s="230">
        <v>75.902019999999993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3872.9</v>
      </c>
      <c r="D127" s="231">
        <v>3875.7999999999997</v>
      </c>
      <c r="E127" s="231">
        <v>3848.6999999999994</v>
      </c>
      <c r="F127" s="231">
        <v>3824.4999999999995</v>
      </c>
      <c r="G127" s="231">
        <v>3797.3999999999992</v>
      </c>
      <c r="H127" s="231">
        <v>3899.9999999999995</v>
      </c>
      <c r="I127" s="231">
        <v>3927.1</v>
      </c>
      <c r="J127" s="231">
        <v>3951.2999999999997</v>
      </c>
      <c r="K127" s="230">
        <v>3902.9</v>
      </c>
      <c r="L127" s="230">
        <v>3851.6</v>
      </c>
      <c r="M127" s="230">
        <v>1.08674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379.55</v>
      </c>
      <c r="D128" s="231">
        <v>380.01666666666665</v>
      </c>
      <c r="E128" s="231">
        <v>376.5333333333333</v>
      </c>
      <c r="F128" s="231">
        <v>373.51666666666665</v>
      </c>
      <c r="G128" s="231">
        <v>370.0333333333333</v>
      </c>
      <c r="H128" s="231">
        <v>383.0333333333333</v>
      </c>
      <c r="I128" s="231">
        <v>386.51666666666665</v>
      </c>
      <c r="J128" s="231">
        <v>389.5333333333333</v>
      </c>
      <c r="K128" s="230">
        <v>383.5</v>
      </c>
      <c r="L128" s="230">
        <v>377</v>
      </c>
      <c r="M128" s="230">
        <v>13.655530000000001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4991.25</v>
      </c>
      <c r="D129" s="231">
        <v>4993.916666666667</v>
      </c>
      <c r="E129" s="231">
        <v>4967.6833333333343</v>
      </c>
      <c r="F129" s="231">
        <v>4944.1166666666677</v>
      </c>
      <c r="G129" s="231">
        <v>4917.883333333335</v>
      </c>
      <c r="H129" s="231">
        <v>5017.4833333333336</v>
      </c>
      <c r="I129" s="231">
        <v>5043.7166666666653</v>
      </c>
      <c r="J129" s="231">
        <v>5067.2833333333328</v>
      </c>
      <c r="K129" s="230">
        <v>5020.1499999999996</v>
      </c>
      <c r="L129" s="230">
        <v>4970.3500000000004</v>
      </c>
      <c r="M129" s="230">
        <v>3.0627300000000002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2210.8000000000002</v>
      </c>
      <c r="D130" s="231">
        <v>2218.3333333333335</v>
      </c>
      <c r="E130" s="231">
        <v>2199.666666666667</v>
      </c>
      <c r="F130" s="231">
        <v>2188.5333333333333</v>
      </c>
      <c r="G130" s="231">
        <v>2169.8666666666668</v>
      </c>
      <c r="H130" s="231">
        <v>2229.4666666666672</v>
      </c>
      <c r="I130" s="231">
        <v>2248.1333333333341</v>
      </c>
      <c r="J130" s="231">
        <v>2259.2666666666673</v>
      </c>
      <c r="K130" s="230">
        <v>2237</v>
      </c>
      <c r="L130" s="230">
        <v>2207.1999999999998</v>
      </c>
      <c r="M130" s="230">
        <v>17.167290000000001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331.75</v>
      </c>
      <c r="D131" s="231">
        <v>332.8</v>
      </c>
      <c r="E131" s="231">
        <v>327.90000000000003</v>
      </c>
      <c r="F131" s="231">
        <v>324.05</v>
      </c>
      <c r="G131" s="231">
        <v>319.15000000000003</v>
      </c>
      <c r="H131" s="231">
        <v>336.65000000000003</v>
      </c>
      <c r="I131" s="231">
        <v>341.55</v>
      </c>
      <c r="J131" s="231">
        <v>345.40000000000003</v>
      </c>
      <c r="K131" s="230">
        <v>337.7</v>
      </c>
      <c r="L131" s="230">
        <v>328.95</v>
      </c>
      <c r="M131" s="230">
        <v>12.579639999999999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600.9</v>
      </c>
      <c r="D132" s="231">
        <v>602.2833333333333</v>
      </c>
      <c r="E132" s="231">
        <v>598.11666666666656</v>
      </c>
      <c r="F132" s="231">
        <v>595.33333333333326</v>
      </c>
      <c r="G132" s="231">
        <v>591.16666666666652</v>
      </c>
      <c r="H132" s="231">
        <v>605.06666666666661</v>
      </c>
      <c r="I132" s="231">
        <v>609.23333333333335</v>
      </c>
      <c r="J132" s="231">
        <v>612.01666666666665</v>
      </c>
      <c r="K132" s="230">
        <v>606.45000000000005</v>
      </c>
      <c r="L132" s="230">
        <v>599.5</v>
      </c>
      <c r="M132" s="230">
        <v>7.2068300000000001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3987.05</v>
      </c>
      <c r="D133" s="231">
        <v>3978.35</v>
      </c>
      <c r="E133" s="231">
        <v>3958.7</v>
      </c>
      <c r="F133" s="231">
        <v>3930.35</v>
      </c>
      <c r="G133" s="231">
        <v>3910.7</v>
      </c>
      <c r="H133" s="231">
        <v>4006.7</v>
      </c>
      <c r="I133" s="231">
        <v>4026.3500000000004</v>
      </c>
      <c r="J133" s="231">
        <v>4054.7</v>
      </c>
      <c r="K133" s="230">
        <v>3998</v>
      </c>
      <c r="L133" s="230">
        <v>3950</v>
      </c>
      <c r="M133" s="230">
        <v>0.12406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803.6</v>
      </c>
      <c r="D134" s="231">
        <v>805.15</v>
      </c>
      <c r="E134" s="231">
        <v>796.55</v>
      </c>
      <c r="F134" s="231">
        <v>789.5</v>
      </c>
      <c r="G134" s="231">
        <v>780.9</v>
      </c>
      <c r="H134" s="231">
        <v>812.19999999999993</v>
      </c>
      <c r="I134" s="231">
        <v>820.80000000000007</v>
      </c>
      <c r="J134" s="231">
        <v>827.84999999999991</v>
      </c>
      <c r="K134" s="230">
        <v>813.75</v>
      </c>
      <c r="L134" s="230">
        <v>798.1</v>
      </c>
      <c r="M134" s="230">
        <v>13.37941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97096.4</v>
      </c>
      <c r="D135" s="231">
        <v>97310.466666666674</v>
      </c>
      <c r="E135" s="231">
        <v>96685.933333333349</v>
      </c>
      <c r="F135" s="231">
        <v>96275.466666666674</v>
      </c>
      <c r="G135" s="231">
        <v>95650.933333333349</v>
      </c>
      <c r="H135" s="231">
        <v>97720.933333333349</v>
      </c>
      <c r="I135" s="231">
        <v>98345.466666666674</v>
      </c>
      <c r="J135" s="231">
        <v>98755.933333333349</v>
      </c>
      <c r="K135" s="230">
        <v>97935</v>
      </c>
      <c r="L135" s="230">
        <v>96900</v>
      </c>
      <c r="M135" s="230">
        <v>4.2889999999999998E-2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286.14999999999998</v>
      </c>
      <c r="D136" s="231">
        <v>286.48333333333329</v>
      </c>
      <c r="E136" s="231">
        <v>284.51666666666659</v>
      </c>
      <c r="F136" s="231">
        <v>282.88333333333333</v>
      </c>
      <c r="G136" s="231">
        <v>280.91666666666663</v>
      </c>
      <c r="H136" s="231">
        <v>288.11666666666656</v>
      </c>
      <c r="I136" s="231">
        <v>290.08333333333326</v>
      </c>
      <c r="J136" s="231">
        <v>291.71666666666653</v>
      </c>
      <c r="K136" s="230">
        <v>288.45</v>
      </c>
      <c r="L136" s="230">
        <v>284.85000000000002</v>
      </c>
      <c r="M136" s="230">
        <v>27.640280000000001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1328.45</v>
      </c>
      <c r="D137" s="231">
        <v>1327.9166666666667</v>
      </c>
      <c r="E137" s="231">
        <v>1320.5333333333335</v>
      </c>
      <c r="F137" s="231">
        <v>1312.6166666666668</v>
      </c>
      <c r="G137" s="231">
        <v>1305.2333333333336</v>
      </c>
      <c r="H137" s="231">
        <v>1335.8333333333335</v>
      </c>
      <c r="I137" s="231">
        <v>1343.2166666666667</v>
      </c>
      <c r="J137" s="231">
        <v>1351.1333333333334</v>
      </c>
      <c r="K137" s="230">
        <v>1335.3</v>
      </c>
      <c r="L137" s="230">
        <v>1320</v>
      </c>
      <c r="M137" s="230">
        <v>24.93657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541.6</v>
      </c>
      <c r="D138" s="231">
        <v>543.15</v>
      </c>
      <c r="E138" s="231">
        <v>538.79999999999995</v>
      </c>
      <c r="F138" s="231">
        <v>536</v>
      </c>
      <c r="G138" s="231">
        <v>531.65</v>
      </c>
      <c r="H138" s="231">
        <v>545.94999999999993</v>
      </c>
      <c r="I138" s="231">
        <v>550.30000000000007</v>
      </c>
      <c r="J138" s="231">
        <v>553.09999999999991</v>
      </c>
      <c r="K138" s="230">
        <v>547.5</v>
      </c>
      <c r="L138" s="230">
        <v>540.35</v>
      </c>
      <c r="M138" s="230">
        <v>4.8631900000000003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9383.35</v>
      </c>
      <c r="D139" s="231">
        <v>9362.0833333333339</v>
      </c>
      <c r="E139" s="231">
        <v>9321.2666666666682</v>
      </c>
      <c r="F139" s="231">
        <v>9259.1833333333343</v>
      </c>
      <c r="G139" s="231">
        <v>9218.3666666666686</v>
      </c>
      <c r="H139" s="231">
        <v>9424.1666666666679</v>
      </c>
      <c r="I139" s="231">
        <v>9464.9833333333336</v>
      </c>
      <c r="J139" s="231">
        <v>9527.0666666666675</v>
      </c>
      <c r="K139" s="230">
        <v>9402.9</v>
      </c>
      <c r="L139" s="230">
        <v>9300</v>
      </c>
      <c r="M139" s="230">
        <v>3.72004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698.7</v>
      </c>
      <c r="D140" s="231">
        <v>696.2833333333333</v>
      </c>
      <c r="E140" s="231">
        <v>692.56666666666661</v>
      </c>
      <c r="F140" s="231">
        <v>686.43333333333328</v>
      </c>
      <c r="G140" s="231">
        <v>682.71666666666658</v>
      </c>
      <c r="H140" s="231">
        <v>702.41666666666663</v>
      </c>
      <c r="I140" s="231">
        <v>706.13333333333333</v>
      </c>
      <c r="J140" s="231">
        <v>712.26666666666665</v>
      </c>
      <c r="K140" s="230">
        <v>700</v>
      </c>
      <c r="L140" s="230">
        <v>690.15</v>
      </c>
      <c r="M140" s="230">
        <v>1.9883900000000001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535.75</v>
      </c>
      <c r="D141" s="231">
        <v>538.36666666666667</v>
      </c>
      <c r="E141" s="231">
        <v>529.93333333333339</v>
      </c>
      <c r="F141" s="231">
        <v>524.11666666666667</v>
      </c>
      <c r="G141" s="231">
        <v>515.68333333333339</v>
      </c>
      <c r="H141" s="231">
        <v>544.18333333333339</v>
      </c>
      <c r="I141" s="231">
        <v>552.61666666666656</v>
      </c>
      <c r="J141" s="231">
        <v>558.43333333333339</v>
      </c>
      <c r="K141" s="230">
        <v>546.79999999999995</v>
      </c>
      <c r="L141" s="230">
        <v>532.54999999999995</v>
      </c>
      <c r="M141" s="230">
        <v>77.835239999999999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57.65</v>
      </c>
      <c r="D142" s="231">
        <v>57.85</v>
      </c>
      <c r="E142" s="231">
        <v>56.800000000000004</v>
      </c>
      <c r="F142" s="231">
        <v>55.95</v>
      </c>
      <c r="G142" s="231">
        <v>54.900000000000006</v>
      </c>
      <c r="H142" s="231">
        <v>58.7</v>
      </c>
      <c r="I142" s="231">
        <v>59.75</v>
      </c>
      <c r="J142" s="231">
        <v>60.6</v>
      </c>
      <c r="K142" s="230">
        <v>58.9</v>
      </c>
      <c r="L142" s="230">
        <v>57</v>
      </c>
      <c r="M142" s="230">
        <v>66.198909999999998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1974.9</v>
      </c>
      <c r="D143" s="231">
        <v>1973.6333333333334</v>
      </c>
      <c r="E143" s="231">
        <v>1962.0666666666668</v>
      </c>
      <c r="F143" s="231">
        <v>1949.2333333333333</v>
      </c>
      <c r="G143" s="231">
        <v>1937.6666666666667</v>
      </c>
      <c r="H143" s="231">
        <v>1986.4666666666669</v>
      </c>
      <c r="I143" s="231">
        <v>1998.0333333333335</v>
      </c>
      <c r="J143" s="231">
        <v>2010.866666666667</v>
      </c>
      <c r="K143" s="230">
        <v>1985.2</v>
      </c>
      <c r="L143" s="230">
        <v>1960.8</v>
      </c>
      <c r="M143" s="230">
        <v>2.77684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1116.4000000000001</v>
      </c>
      <c r="D144" s="231">
        <v>1113.2166666666667</v>
      </c>
      <c r="E144" s="231">
        <v>1107.1833333333334</v>
      </c>
      <c r="F144" s="231">
        <v>1097.9666666666667</v>
      </c>
      <c r="G144" s="231">
        <v>1091.9333333333334</v>
      </c>
      <c r="H144" s="231">
        <v>1122.4333333333334</v>
      </c>
      <c r="I144" s="231">
        <v>1128.4666666666667</v>
      </c>
      <c r="J144" s="231">
        <v>1137.6833333333334</v>
      </c>
      <c r="K144" s="230">
        <v>1119.25</v>
      </c>
      <c r="L144" s="230">
        <v>1104</v>
      </c>
      <c r="M144" s="230">
        <v>2.1642399999999999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176.8</v>
      </c>
      <c r="D145" s="231">
        <v>176.79999999999998</v>
      </c>
      <c r="E145" s="231">
        <v>175.59999999999997</v>
      </c>
      <c r="F145" s="231">
        <v>174.39999999999998</v>
      </c>
      <c r="G145" s="231">
        <v>173.19999999999996</v>
      </c>
      <c r="H145" s="231">
        <v>177.99999999999997</v>
      </c>
      <c r="I145" s="231">
        <v>179.19999999999996</v>
      </c>
      <c r="J145" s="231">
        <v>180.39999999999998</v>
      </c>
      <c r="K145" s="230">
        <v>178</v>
      </c>
      <c r="L145" s="230">
        <v>175.6</v>
      </c>
      <c r="M145" s="230">
        <v>97.276390000000006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84.2</v>
      </c>
      <c r="D146" s="231">
        <v>84.95</v>
      </c>
      <c r="E146" s="231">
        <v>83.25</v>
      </c>
      <c r="F146" s="231">
        <v>82.3</v>
      </c>
      <c r="G146" s="231">
        <v>80.599999999999994</v>
      </c>
      <c r="H146" s="231">
        <v>85.9</v>
      </c>
      <c r="I146" s="231">
        <v>87.600000000000023</v>
      </c>
      <c r="J146" s="231">
        <v>88.550000000000011</v>
      </c>
      <c r="K146" s="230">
        <v>86.65</v>
      </c>
      <c r="L146" s="230">
        <v>84</v>
      </c>
      <c r="M146" s="230">
        <v>86.898420000000002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4672.75</v>
      </c>
      <c r="D147" s="231">
        <v>4662.9833333333336</v>
      </c>
      <c r="E147" s="231">
        <v>4641.7666666666673</v>
      </c>
      <c r="F147" s="231">
        <v>4610.7833333333338</v>
      </c>
      <c r="G147" s="231">
        <v>4589.5666666666675</v>
      </c>
      <c r="H147" s="231">
        <v>4693.9666666666672</v>
      </c>
      <c r="I147" s="231">
        <v>4715.1833333333343</v>
      </c>
      <c r="J147" s="231">
        <v>4746.166666666667</v>
      </c>
      <c r="K147" s="230">
        <v>4684.2</v>
      </c>
      <c r="L147" s="230">
        <v>4632</v>
      </c>
      <c r="M147" s="230">
        <v>0.73873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21574.45</v>
      </c>
      <c r="D148" s="231">
        <v>21604.7</v>
      </c>
      <c r="E148" s="231">
        <v>21480.800000000003</v>
      </c>
      <c r="F148" s="231">
        <v>21387.15</v>
      </c>
      <c r="G148" s="231">
        <v>21263.250000000004</v>
      </c>
      <c r="H148" s="231">
        <v>21698.350000000002</v>
      </c>
      <c r="I148" s="231">
        <v>21822.250000000004</v>
      </c>
      <c r="J148" s="231">
        <v>21915.9</v>
      </c>
      <c r="K148" s="230">
        <v>21728.6</v>
      </c>
      <c r="L148" s="230">
        <v>21511.05</v>
      </c>
      <c r="M148" s="230">
        <v>0.46981000000000001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245.75</v>
      </c>
      <c r="D149" s="231">
        <v>245.41666666666666</v>
      </c>
      <c r="E149" s="231">
        <v>243.83333333333331</v>
      </c>
      <c r="F149" s="231">
        <v>241.91666666666666</v>
      </c>
      <c r="G149" s="231">
        <v>240.33333333333331</v>
      </c>
      <c r="H149" s="231">
        <v>247.33333333333331</v>
      </c>
      <c r="I149" s="231">
        <v>248.91666666666663</v>
      </c>
      <c r="J149" s="231">
        <v>250.83333333333331</v>
      </c>
      <c r="K149" s="230">
        <v>247</v>
      </c>
      <c r="L149" s="230">
        <v>243.5</v>
      </c>
      <c r="M149" s="230">
        <v>5.9143600000000003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933.15</v>
      </c>
      <c r="D150" s="231">
        <v>931.38333333333333</v>
      </c>
      <c r="E150" s="231">
        <v>926.76666666666665</v>
      </c>
      <c r="F150" s="231">
        <v>920.38333333333333</v>
      </c>
      <c r="G150" s="231">
        <v>915.76666666666665</v>
      </c>
      <c r="H150" s="231">
        <v>937.76666666666665</v>
      </c>
      <c r="I150" s="231">
        <v>942.38333333333321</v>
      </c>
      <c r="J150" s="231">
        <v>948.76666666666665</v>
      </c>
      <c r="K150" s="230">
        <v>936</v>
      </c>
      <c r="L150" s="230">
        <v>925</v>
      </c>
      <c r="M150" s="230">
        <v>4.5730700000000004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158.85</v>
      </c>
      <c r="D151" s="231">
        <v>159.26666666666665</v>
      </c>
      <c r="E151" s="231">
        <v>156.83333333333331</v>
      </c>
      <c r="F151" s="231">
        <v>154.81666666666666</v>
      </c>
      <c r="G151" s="231">
        <v>152.38333333333333</v>
      </c>
      <c r="H151" s="231">
        <v>161.2833333333333</v>
      </c>
      <c r="I151" s="231">
        <v>163.71666666666664</v>
      </c>
      <c r="J151" s="231">
        <v>165.73333333333329</v>
      </c>
      <c r="K151" s="230">
        <v>161.69999999999999</v>
      </c>
      <c r="L151" s="230">
        <v>157.25</v>
      </c>
      <c r="M151" s="230">
        <v>161.17505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256.64999999999998</v>
      </c>
      <c r="D152" s="231">
        <v>257.78333333333336</v>
      </c>
      <c r="E152" s="231">
        <v>254.9666666666667</v>
      </c>
      <c r="F152" s="231">
        <v>253.28333333333336</v>
      </c>
      <c r="G152" s="231">
        <v>250.4666666666667</v>
      </c>
      <c r="H152" s="231">
        <v>259.4666666666667</v>
      </c>
      <c r="I152" s="231">
        <v>262.28333333333342</v>
      </c>
      <c r="J152" s="231">
        <v>263.9666666666667</v>
      </c>
      <c r="K152" s="230">
        <v>260.60000000000002</v>
      </c>
      <c r="L152" s="230">
        <v>256.10000000000002</v>
      </c>
      <c r="M152" s="230">
        <v>9.8403899999999993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701.3</v>
      </c>
      <c r="D153" s="231">
        <v>701.61666666666667</v>
      </c>
      <c r="E153" s="231">
        <v>696.23333333333335</v>
      </c>
      <c r="F153" s="231">
        <v>691.16666666666663</v>
      </c>
      <c r="G153" s="231">
        <v>685.7833333333333</v>
      </c>
      <c r="H153" s="231">
        <v>706.68333333333339</v>
      </c>
      <c r="I153" s="231">
        <v>712.06666666666683</v>
      </c>
      <c r="J153" s="231">
        <v>717.13333333333344</v>
      </c>
      <c r="K153" s="230">
        <v>707</v>
      </c>
      <c r="L153" s="230">
        <v>696.55</v>
      </c>
      <c r="M153" s="230">
        <v>10.60529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3589.1</v>
      </c>
      <c r="D154" s="231">
        <v>3582.7166666666672</v>
      </c>
      <c r="E154" s="231">
        <v>3568.4333333333343</v>
      </c>
      <c r="F154" s="231">
        <v>3547.7666666666673</v>
      </c>
      <c r="G154" s="231">
        <v>3533.4833333333345</v>
      </c>
      <c r="H154" s="231">
        <v>3603.3833333333341</v>
      </c>
      <c r="I154" s="231">
        <v>3617.666666666667</v>
      </c>
      <c r="J154" s="231">
        <v>3638.3333333333339</v>
      </c>
      <c r="K154" s="230">
        <v>3597</v>
      </c>
      <c r="L154" s="230">
        <v>3562.05</v>
      </c>
      <c r="M154" s="230">
        <v>0.24968000000000001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599.54999999999995</v>
      </c>
      <c r="D155" s="231">
        <v>599.81666666666661</v>
      </c>
      <c r="E155" s="231">
        <v>594.83333333333326</v>
      </c>
      <c r="F155" s="231">
        <v>590.11666666666667</v>
      </c>
      <c r="G155" s="231">
        <v>585.13333333333333</v>
      </c>
      <c r="H155" s="231">
        <v>604.53333333333319</v>
      </c>
      <c r="I155" s="231">
        <v>609.51666666666654</v>
      </c>
      <c r="J155" s="231">
        <v>614.23333333333312</v>
      </c>
      <c r="K155" s="230">
        <v>604.79999999999995</v>
      </c>
      <c r="L155" s="230">
        <v>595.1</v>
      </c>
      <c r="M155" s="230">
        <v>11.14218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3471.95</v>
      </c>
      <c r="D156" s="231">
        <v>3484.9666666666667</v>
      </c>
      <c r="E156" s="231">
        <v>3450.0833333333335</v>
      </c>
      <c r="F156" s="231">
        <v>3428.2166666666667</v>
      </c>
      <c r="G156" s="231">
        <v>3393.3333333333335</v>
      </c>
      <c r="H156" s="231">
        <v>3506.8333333333335</v>
      </c>
      <c r="I156" s="231">
        <v>3541.7166666666667</v>
      </c>
      <c r="J156" s="231">
        <v>3563.5833333333335</v>
      </c>
      <c r="K156" s="230">
        <v>3519.85</v>
      </c>
      <c r="L156" s="230">
        <v>3463.1</v>
      </c>
      <c r="M156" s="230">
        <v>2.6399599999999999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38893.65</v>
      </c>
      <c r="D157" s="231">
        <v>38764.933333333334</v>
      </c>
      <c r="E157" s="231">
        <v>38039.416666666672</v>
      </c>
      <c r="F157" s="231">
        <v>37185.183333333334</v>
      </c>
      <c r="G157" s="231">
        <v>36459.666666666672</v>
      </c>
      <c r="H157" s="231">
        <v>39619.166666666672</v>
      </c>
      <c r="I157" s="231">
        <v>40344.683333333334</v>
      </c>
      <c r="J157" s="231">
        <v>41198.916666666672</v>
      </c>
      <c r="K157" s="230">
        <v>39490.449999999997</v>
      </c>
      <c r="L157" s="230">
        <v>37910.699999999997</v>
      </c>
      <c r="M157" s="230">
        <v>0.70408000000000004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1021.55</v>
      </c>
      <c r="D158" s="231">
        <v>1017.2666666666668</v>
      </c>
      <c r="E158" s="231">
        <v>1007.5833333333335</v>
      </c>
      <c r="F158" s="231">
        <v>993.61666666666667</v>
      </c>
      <c r="G158" s="231">
        <v>983.93333333333339</v>
      </c>
      <c r="H158" s="231">
        <v>1031.2333333333336</v>
      </c>
      <c r="I158" s="231">
        <v>1040.9166666666667</v>
      </c>
      <c r="J158" s="231">
        <v>1054.8833333333337</v>
      </c>
      <c r="K158" s="230">
        <v>1026.95</v>
      </c>
      <c r="L158" s="230">
        <v>1003.3</v>
      </c>
      <c r="M158" s="230">
        <v>1.93771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5072.3500000000004</v>
      </c>
      <c r="D159" s="231">
        <v>5066.666666666667</v>
      </c>
      <c r="E159" s="231">
        <v>5031.8333333333339</v>
      </c>
      <c r="F159" s="231">
        <v>4991.3166666666666</v>
      </c>
      <c r="G159" s="231">
        <v>4956.4833333333336</v>
      </c>
      <c r="H159" s="231">
        <v>5107.1833333333343</v>
      </c>
      <c r="I159" s="231">
        <v>5142.0166666666682</v>
      </c>
      <c r="J159" s="231">
        <v>5182.5333333333347</v>
      </c>
      <c r="K159" s="230">
        <v>5101.5</v>
      </c>
      <c r="L159" s="230">
        <v>5026.1499999999996</v>
      </c>
      <c r="M159" s="230">
        <v>2.1599400000000002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224.3</v>
      </c>
      <c r="D160" s="231">
        <v>224.4</v>
      </c>
      <c r="E160" s="231">
        <v>223.4</v>
      </c>
      <c r="F160" s="231">
        <v>222.5</v>
      </c>
      <c r="G160" s="231">
        <v>221.5</v>
      </c>
      <c r="H160" s="231">
        <v>225.3</v>
      </c>
      <c r="I160" s="231">
        <v>226.3</v>
      </c>
      <c r="J160" s="231">
        <v>227.20000000000002</v>
      </c>
      <c r="K160" s="230">
        <v>225.4</v>
      </c>
      <c r="L160" s="230">
        <v>223.5</v>
      </c>
      <c r="M160" s="230">
        <v>8.7819400000000005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2594.1999999999998</v>
      </c>
      <c r="D161" s="231">
        <v>2590.6</v>
      </c>
      <c r="E161" s="231">
        <v>2576.1999999999998</v>
      </c>
      <c r="F161" s="231">
        <v>2558.1999999999998</v>
      </c>
      <c r="G161" s="231">
        <v>2543.7999999999997</v>
      </c>
      <c r="H161" s="231">
        <v>2608.6</v>
      </c>
      <c r="I161" s="231">
        <v>2623.0000000000005</v>
      </c>
      <c r="J161" s="231">
        <v>2641</v>
      </c>
      <c r="K161" s="230">
        <v>2605</v>
      </c>
      <c r="L161" s="230">
        <v>2572.6</v>
      </c>
      <c r="M161" s="230">
        <v>1.8127899999999999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3482.7</v>
      </c>
      <c r="D162" s="231">
        <v>3452.4</v>
      </c>
      <c r="E162" s="231">
        <v>3409.8</v>
      </c>
      <c r="F162" s="231">
        <v>3336.9</v>
      </c>
      <c r="G162" s="231">
        <v>3294.3</v>
      </c>
      <c r="H162" s="231">
        <v>3525.3</v>
      </c>
      <c r="I162" s="231">
        <v>3567.8999999999996</v>
      </c>
      <c r="J162" s="231">
        <v>3640.8</v>
      </c>
      <c r="K162" s="230">
        <v>3495</v>
      </c>
      <c r="L162" s="230">
        <v>3379.5</v>
      </c>
      <c r="M162" s="230">
        <v>3.4054799999999998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339.95</v>
      </c>
      <c r="D163" s="231">
        <v>340.41666666666669</v>
      </c>
      <c r="E163" s="231">
        <v>338.03333333333336</v>
      </c>
      <c r="F163" s="231">
        <v>336.11666666666667</v>
      </c>
      <c r="G163" s="231">
        <v>333.73333333333335</v>
      </c>
      <c r="H163" s="231">
        <v>342.33333333333337</v>
      </c>
      <c r="I163" s="231">
        <v>344.7166666666667</v>
      </c>
      <c r="J163" s="231">
        <v>346.63333333333338</v>
      </c>
      <c r="K163" s="230">
        <v>342.8</v>
      </c>
      <c r="L163" s="230">
        <v>338.5</v>
      </c>
      <c r="M163" s="230">
        <v>9.1699699999999993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181.15</v>
      </c>
      <c r="D164" s="231">
        <v>178.85</v>
      </c>
      <c r="E164" s="231">
        <v>176.04999999999998</v>
      </c>
      <c r="F164" s="231">
        <v>170.95</v>
      </c>
      <c r="G164" s="231">
        <v>168.14999999999998</v>
      </c>
      <c r="H164" s="231">
        <v>183.95</v>
      </c>
      <c r="I164" s="231">
        <v>186.75</v>
      </c>
      <c r="J164" s="231">
        <v>191.85</v>
      </c>
      <c r="K164" s="230">
        <v>181.65</v>
      </c>
      <c r="L164" s="230">
        <v>173.75</v>
      </c>
      <c r="M164" s="230">
        <v>154.95553000000001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235.1</v>
      </c>
      <c r="D165" s="231">
        <v>234.9</v>
      </c>
      <c r="E165" s="231">
        <v>233.9</v>
      </c>
      <c r="F165" s="231">
        <v>232.7</v>
      </c>
      <c r="G165" s="231">
        <v>231.7</v>
      </c>
      <c r="H165" s="231">
        <v>236.10000000000002</v>
      </c>
      <c r="I165" s="231">
        <v>237.10000000000002</v>
      </c>
      <c r="J165" s="231">
        <v>238.30000000000004</v>
      </c>
      <c r="K165" s="230">
        <v>235.9</v>
      </c>
      <c r="L165" s="230">
        <v>233.7</v>
      </c>
      <c r="M165" s="230">
        <v>71.024450000000002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474.8</v>
      </c>
      <c r="D166" s="231">
        <v>474.93333333333334</v>
      </c>
      <c r="E166" s="231">
        <v>471.86666666666667</v>
      </c>
      <c r="F166" s="231">
        <v>468.93333333333334</v>
      </c>
      <c r="G166" s="231">
        <v>465.86666666666667</v>
      </c>
      <c r="H166" s="231">
        <v>477.86666666666667</v>
      </c>
      <c r="I166" s="231">
        <v>480.93333333333339</v>
      </c>
      <c r="J166" s="231">
        <v>483.86666666666667</v>
      </c>
      <c r="K166" s="230">
        <v>478</v>
      </c>
      <c r="L166" s="230">
        <v>472</v>
      </c>
      <c r="M166" s="230">
        <v>2.4425599999999998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13533.45</v>
      </c>
      <c r="D167" s="231">
        <v>13559.15</v>
      </c>
      <c r="E167" s="231">
        <v>13474.3</v>
      </c>
      <c r="F167" s="231">
        <v>13415.15</v>
      </c>
      <c r="G167" s="231">
        <v>13330.3</v>
      </c>
      <c r="H167" s="231">
        <v>13618.3</v>
      </c>
      <c r="I167" s="231">
        <v>13703.150000000001</v>
      </c>
      <c r="J167" s="231">
        <v>13762.3</v>
      </c>
      <c r="K167" s="230">
        <v>13644</v>
      </c>
      <c r="L167" s="230">
        <v>13500</v>
      </c>
      <c r="M167" s="230">
        <v>2.6550000000000001E-2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51.45</v>
      </c>
      <c r="D168" s="231">
        <v>51.216666666666669</v>
      </c>
      <c r="E168" s="231">
        <v>50.88333333333334</v>
      </c>
      <c r="F168" s="231">
        <v>50.31666666666667</v>
      </c>
      <c r="G168" s="231">
        <v>49.983333333333341</v>
      </c>
      <c r="H168" s="231">
        <v>51.783333333333339</v>
      </c>
      <c r="I168" s="231">
        <v>52.116666666666667</v>
      </c>
      <c r="J168" s="231">
        <v>52.683333333333337</v>
      </c>
      <c r="K168" s="230">
        <v>51.55</v>
      </c>
      <c r="L168" s="230">
        <v>50.65</v>
      </c>
      <c r="M168" s="230">
        <v>312.71579000000003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140.35</v>
      </c>
      <c r="D169" s="231">
        <v>138.85</v>
      </c>
      <c r="E169" s="231">
        <v>136.69999999999999</v>
      </c>
      <c r="F169" s="231">
        <v>133.04999999999998</v>
      </c>
      <c r="G169" s="231">
        <v>130.89999999999998</v>
      </c>
      <c r="H169" s="231">
        <v>142.5</v>
      </c>
      <c r="I169" s="231">
        <v>144.65000000000003</v>
      </c>
      <c r="J169" s="231">
        <v>148.30000000000001</v>
      </c>
      <c r="K169" s="230">
        <v>141</v>
      </c>
      <c r="L169" s="230">
        <v>135.19999999999999</v>
      </c>
      <c r="M169" s="230">
        <v>158.99556999999999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2519.9499999999998</v>
      </c>
      <c r="D170" s="231">
        <v>2524</v>
      </c>
      <c r="E170" s="231">
        <v>2510.3000000000002</v>
      </c>
      <c r="F170" s="231">
        <v>2500.65</v>
      </c>
      <c r="G170" s="231">
        <v>2486.9500000000003</v>
      </c>
      <c r="H170" s="231">
        <v>2533.65</v>
      </c>
      <c r="I170" s="231">
        <v>2547.35</v>
      </c>
      <c r="J170" s="231">
        <v>2557</v>
      </c>
      <c r="K170" s="230">
        <v>2537.6999999999998</v>
      </c>
      <c r="L170" s="230">
        <v>2514.35</v>
      </c>
      <c r="M170" s="230">
        <v>52.345640000000003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917.05</v>
      </c>
      <c r="D171" s="231">
        <v>915.58333333333337</v>
      </c>
      <c r="E171" s="231">
        <v>907.61666666666679</v>
      </c>
      <c r="F171" s="231">
        <v>898.18333333333339</v>
      </c>
      <c r="G171" s="231">
        <v>890.21666666666681</v>
      </c>
      <c r="H171" s="231">
        <v>925.01666666666677</v>
      </c>
      <c r="I171" s="231">
        <v>932.98333333333323</v>
      </c>
      <c r="J171" s="231">
        <v>942.41666666666674</v>
      </c>
      <c r="K171" s="230">
        <v>923.55</v>
      </c>
      <c r="L171" s="230">
        <v>906.15</v>
      </c>
      <c r="M171" s="230">
        <v>17.53378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1215.9000000000001</v>
      </c>
      <c r="D172" s="231">
        <v>1211.5166666666667</v>
      </c>
      <c r="E172" s="231">
        <v>1205.2333333333333</v>
      </c>
      <c r="F172" s="231">
        <v>1194.5666666666666</v>
      </c>
      <c r="G172" s="231">
        <v>1188.2833333333333</v>
      </c>
      <c r="H172" s="231">
        <v>1222.1833333333334</v>
      </c>
      <c r="I172" s="231">
        <v>1228.4666666666667</v>
      </c>
      <c r="J172" s="231">
        <v>1239.1333333333334</v>
      </c>
      <c r="K172" s="230">
        <v>1217.8</v>
      </c>
      <c r="L172" s="230">
        <v>1200.8499999999999</v>
      </c>
      <c r="M172" s="230">
        <v>7.4576900000000004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2529.1</v>
      </c>
      <c r="D173" s="231">
        <v>2525.4500000000003</v>
      </c>
      <c r="E173" s="231">
        <v>2511.4000000000005</v>
      </c>
      <c r="F173" s="231">
        <v>2493.7000000000003</v>
      </c>
      <c r="G173" s="231">
        <v>2479.6500000000005</v>
      </c>
      <c r="H173" s="231">
        <v>2543.1500000000005</v>
      </c>
      <c r="I173" s="231">
        <v>2557.2000000000007</v>
      </c>
      <c r="J173" s="231">
        <v>2574.9000000000005</v>
      </c>
      <c r="K173" s="230">
        <v>2539.5</v>
      </c>
      <c r="L173" s="230">
        <v>2507.75</v>
      </c>
      <c r="M173" s="230">
        <v>2.8530700000000002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79.5</v>
      </c>
      <c r="D174" s="231">
        <v>79.966666666666669</v>
      </c>
      <c r="E174" s="231">
        <v>78.783333333333331</v>
      </c>
      <c r="F174" s="231">
        <v>78.066666666666663</v>
      </c>
      <c r="G174" s="231">
        <v>76.883333333333326</v>
      </c>
      <c r="H174" s="231">
        <v>80.683333333333337</v>
      </c>
      <c r="I174" s="231">
        <v>81.866666666666674</v>
      </c>
      <c r="J174" s="231">
        <v>82.583333333333343</v>
      </c>
      <c r="K174" s="230">
        <v>81.150000000000006</v>
      </c>
      <c r="L174" s="230">
        <v>79.25</v>
      </c>
      <c r="M174" s="230">
        <v>65.89846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25586.95</v>
      </c>
      <c r="D175" s="231">
        <v>25529.333333333332</v>
      </c>
      <c r="E175" s="231">
        <v>25173.666666666664</v>
      </c>
      <c r="F175" s="231">
        <v>24760.383333333331</v>
      </c>
      <c r="G175" s="231">
        <v>24404.716666666664</v>
      </c>
      <c r="H175" s="231">
        <v>25942.616666666665</v>
      </c>
      <c r="I175" s="231">
        <v>26298.283333333329</v>
      </c>
      <c r="J175" s="231">
        <v>26711.566666666666</v>
      </c>
      <c r="K175" s="230">
        <v>25885</v>
      </c>
      <c r="L175" s="230">
        <v>25116.05</v>
      </c>
      <c r="M175" s="230">
        <v>0.54928999999999994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1416.8</v>
      </c>
      <c r="D176" s="276">
        <v>1414.5666666666666</v>
      </c>
      <c r="E176" s="276">
        <v>1407.9333333333332</v>
      </c>
      <c r="F176" s="276">
        <v>1399.0666666666666</v>
      </c>
      <c r="G176" s="276">
        <v>1392.4333333333332</v>
      </c>
      <c r="H176" s="276">
        <v>1423.4333333333332</v>
      </c>
      <c r="I176" s="276">
        <v>1430.0666666666664</v>
      </c>
      <c r="J176" s="276">
        <v>1438.9333333333332</v>
      </c>
      <c r="K176" s="275">
        <v>1421.2</v>
      </c>
      <c r="L176" s="275">
        <v>1405.7</v>
      </c>
      <c r="M176" s="275">
        <v>7.89757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3559.7</v>
      </c>
      <c r="D177" s="231">
        <v>3561.6166666666668</v>
      </c>
      <c r="E177" s="231">
        <v>3518.2333333333336</v>
      </c>
      <c r="F177" s="231">
        <v>3476.7666666666669</v>
      </c>
      <c r="G177" s="231">
        <v>3433.3833333333337</v>
      </c>
      <c r="H177" s="231">
        <v>3603.0833333333335</v>
      </c>
      <c r="I177" s="231">
        <v>3646.4666666666667</v>
      </c>
      <c r="J177" s="231">
        <v>3687.9333333333334</v>
      </c>
      <c r="K177" s="230">
        <v>3605</v>
      </c>
      <c r="L177" s="230">
        <v>3520.15</v>
      </c>
      <c r="M177" s="230">
        <v>7.9719300000000004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533.1</v>
      </c>
      <c r="D178" s="231">
        <v>536.6</v>
      </c>
      <c r="E178" s="231">
        <v>528.5</v>
      </c>
      <c r="F178" s="231">
        <v>523.9</v>
      </c>
      <c r="G178" s="231">
        <v>515.79999999999995</v>
      </c>
      <c r="H178" s="231">
        <v>541.20000000000005</v>
      </c>
      <c r="I178" s="231">
        <v>549.30000000000018</v>
      </c>
      <c r="J178" s="231">
        <v>553.90000000000009</v>
      </c>
      <c r="K178" s="230">
        <v>544.70000000000005</v>
      </c>
      <c r="L178" s="230">
        <v>532</v>
      </c>
      <c r="M178" s="230">
        <v>40.552750000000003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592.79999999999995</v>
      </c>
      <c r="D179" s="231">
        <v>593.26666666666665</v>
      </c>
      <c r="E179" s="231">
        <v>591.0333333333333</v>
      </c>
      <c r="F179" s="231">
        <v>589.26666666666665</v>
      </c>
      <c r="G179" s="231">
        <v>587.0333333333333</v>
      </c>
      <c r="H179" s="231">
        <v>595.0333333333333</v>
      </c>
      <c r="I179" s="231">
        <v>597.26666666666665</v>
      </c>
      <c r="J179" s="231">
        <v>599.0333333333333</v>
      </c>
      <c r="K179" s="230">
        <v>595.5</v>
      </c>
      <c r="L179" s="230">
        <v>591.5</v>
      </c>
      <c r="M179" s="230">
        <v>150.31639999999999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83.2</v>
      </c>
      <c r="D180" s="231">
        <v>83.583333333333329</v>
      </c>
      <c r="E180" s="231">
        <v>82.61666666666666</v>
      </c>
      <c r="F180" s="231">
        <v>82.033333333333331</v>
      </c>
      <c r="G180" s="231">
        <v>81.066666666666663</v>
      </c>
      <c r="H180" s="231">
        <v>84.166666666666657</v>
      </c>
      <c r="I180" s="231">
        <v>85.133333333333326</v>
      </c>
      <c r="J180" s="231">
        <v>85.716666666666654</v>
      </c>
      <c r="K180" s="230">
        <v>84.55</v>
      </c>
      <c r="L180" s="230">
        <v>83</v>
      </c>
      <c r="M180" s="230">
        <v>110.48903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959.6</v>
      </c>
      <c r="D181" s="231">
        <v>961.11666666666679</v>
      </c>
      <c r="E181" s="231">
        <v>954.78333333333353</v>
      </c>
      <c r="F181" s="231">
        <v>949.9666666666667</v>
      </c>
      <c r="G181" s="231">
        <v>943.63333333333344</v>
      </c>
      <c r="H181" s="231">
        <v>965.93333333333362</v>
      </c>
      <c r="I181" s="231">
        <v>972.26666666666688</v>
      </c>
      <c r="J181" s="231">
        <v>977.08333333333371</v>
      </c>
      <c r="K181" s="230">
        <v>967.45</v>
      </c>
      <c r="L181" s="230">
        <v>956.3</v>
      </c>
      <c r="M181" s="230">
        <v>26.248149999999999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447.85</v>
      </c>
      <c r="D182" s="231">
        <v>447.88333333333338</v>
      </c>
      <c r="E182" s="231">
        <v>444.96666666666675</v>
      </c>
      <c r="F182" s="231">
        <v>442.08333333333337</v>
      </c>
      <c r="G182" s="231">
        <v>439.16666666666674</v>
      </c>
      <c r="H182" s="231">
        <v>450.76666666666677</v>
      </c>
      <c r="I182" s="231">
        <v>453.68333333333339</v>
      </c>
      <c r="J182" s="231">
        <v>456.56666666666678</v>
      </c>
      <c r="K182" s="230">
        <v>450.8</v>
      </c>
      <c r="L182" s="230">
        <v>445</v>
      </c>
      <c r="M182" s="230">
        <v>1.9411499999999999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714.95</v>
      </c>
      <c r="D183" s="231">
        <v>715.58333333333337</v>
      </c>
      <c r="E183" s="231">
        <v>708.06666666666672</v>
      </c>
      <c r="F183" s="231">
        <v>701.18333333333339</v>
      </c>
      <c r="G183" s="231">
        <v>693.66666666666674</v>
      </c>
      <c r="H183" s="231">
        <v>722.4666666666667</v>
      </c>
      <c r="I183" s="231">
        <v>729.98333333333335</v>
      </c>
      <c r="J183" s="231">
        <v>736.86666666666667</v>
      </c>
      <c r="K183" s="230">
        <v>723.1</v>
      </c>
      <c r="L183" s="230">
        <v>708.7</v>
      </c>
      <c r="M183" s="230">
        <v>3.6387200000000002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1282.7</v>
      </c>
      <c r="D184" s="231">
        <v>1289.8999999999999</v>
      </c>
      <c r="E184" s="231">
        <v>1272.8499999999997</v>
      </c>
      <c r="F184" s="231">
        <v>1262.9999999999998</v>
      </c>
      <c r="G184" s="231">
        <v>1245.9499999999996</v>
      </c>
      <c r="H184" s="231">
        <v>1299.7499999999998</v>
      </c>
      <c r="I184" s="231">
        <v>1316.8</v>
      </c>
      <c r="J184" s="231">
        <v>1326.6499999999999</v>
      </c>
      <c r="K184" s="230">
        <v>1306.95</v>
      </c>
      <c r="L184" s="230">
        <v>1280.05</v>
      </c>
      <c r="M184" s="230">
        <v>5.3113299999999999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969.1</v>
      </c>
      <c r="D185" s="231">
        <v>969.19999999999993</v>
      </c>
      <c r="E185" s="231">
        <v>963.39999999999986</v>
      </c>
      <c r="F185" s="231">
        <v>957.69999999999993</v>
      </c>
      <c r="G185" s="231">
        <v>951.89999999999986</v>
      </c>
      <c r="H185" s="231">
        <v>974.89999999999986</v>
      </c>
      <c r="I185" s="231">
        <v>980.69999999999982</v>
      </c>
      <c r="J185" s="231">
        <v>986.39999999999986</v>
      </c>
      <c r="K185" s="230">
        <v>975</v>
      </c>
      <c r="L185" s="230">
        <v>963.5</v>
      </c>
      <c r="M185" s="230">
        <v>4.7795100000000001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1274.7</v>
      </c>
      <c r="D186" s="231">
        <v>1275.5666666666666</v>
      </c>
      <c r="E186" s="231">
        <v>1264.1333333333332</v>
      </c>
      <c r="F186" s="231">
        <v>1253.5666666666666</v>
      </c>
      <c r="G186" s="231">
        <v>1242.1333333333332</v>
      </c>
      <c r="H186" s="231">
        <v>1286.1333333333332</v>
      </c>
      <c r="I186" s="231">
        <v>1297.5666666666666</v>
      </c>
      <c r="J186" s="231">
        <v>1308.1333333333332</v>
      </c>
      <c r="K186" s="230">
        <v>1287</v>
      </c>
      <c r="L186" s="230">
        <v>1265</v>
      </c>
      <c r="M186" s="230">
        <v>2.4278300000000002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3316.2</v>
      </c>
      <c r="D187" s="231">
        <v>3314.8333333333335</v>
      </c>
      <c r="E187" s="231">
        <v>3302.7166666666672</v>
      </c>
      <c r="F187" s="231">
        <v>3289.2333333333336</v>
      </c>
      <c r="G187" s="231">
        <v>3277.1166666666672</v>
      </c>
      <c r="H187" s="231">
        <v>3328.3166666666671</v>
      </c>
      <c r="I187" s="231">
        <v>3340.4333333333329</v>
      </c>
      <c r="J187" s="231">
        <v>3353.916666666667</v>
      </c>
      <c r="K187" s="230">
        <v>3326.95</v>
      </c>
      <c r="L187" s="230">
        <v>3301.35</v>
      </c>
      <c r="M187" s="230">
        <v>13.44224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790.9</v>
      </c>
      <c r="D188" s="231">
        <v>792.05000000000007</v>
      </c>
      <c r="E188" s="231">
        <v>787.10000000000014</v>
      </c>
      <c r="F188" s="231">
        <v>783.30000000000007</v>
      </c>
      <c r="G188" s="231">
        <v>778.35000000000014</v>
      </c>
      <c r="H188" s="231">
        <v>795.85000000000014</v>
      </c>
      <c r="I188" s="231">
        <v>800.80000000000018</v>
      </c>
      <c r="J188" s="231">
        <v>804.60000000000014</v>
      </c>
      <c r="K188" s="230">
        <v>797</v>
      </c>
      <c r="L188" s="230">
        <v>788.25</v>
      </c>
      <c r="M188" s="230">
        <v>6.0126999999999997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7422</v>
      </c>
      <c r="D189" s="231">
        <v>7440</v>
      </c>
      <c r="E189" s="231">
        <v>7382</v>
      </c>
      <c r="F189" s="231">
        <v>7342</v>
      </c>
      <c r="G189" s="231">
        <v>7284</v>
      </c>
      <c r="H189" s="231">
        <v>7480</v>
      </c>
      <c r="I189" s="231">
        <v>7538</v>
      </c>
      <c r="J189" s="231">
        <v>7578</v>
      </c>
      <c r="K189" s="230">
        <v>7498</v>
      </c>
      <c r="L189" s="230">
        <v>7400</v>
      </c>
      <c r="M189" s="230">
        <v>1.1660699999999999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518.79999999999995</v>
      </c>
      <c r="D190" s="231">
        <v>520.1</v>
      </c>
      <c r="E190" s="231">
        <v>516.70000000000005</v>
      </c>
      <c r="F190" s="231">
        <v>514.6</v>
      </c>
      <c r="G190" s="231">
        <v>511.20000000000005</v>
      </c>
      <c r="H190" s="231">
        <v>522.20000000000005</v>
      </c>
      <c r="I190" s="231">
        <v>525.59999999999991</v>
      </c>
      <c r="J190" s="231">
        <v>527.70000000000005</v>
      </c>
      <c r="K190" s="230">
        <v>523.5</v>
      </c>
      <c r="L190" s="230">
        <v>518</v>
      </c>
      <c r="M190" s="230">
        <v>51.346879999999999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216.9</v>
      </c>
      <c r="D191" s="231">
        <v>216.78333333333333</v>
      </c>
      <c r="E191" s="231">
        <v>215.11666666666667</v>
      </c>
      <c r="F191" s="231">
        <v>213.33333333333334</v>
      </c>
      <c r="G191" s="231">
        <v>211.66666666666669</v>
      </c>
      <c r="H191" s="231">
        <v>218.56666666666666</v>
      </c>
      <c r="I191" s="231">
        <v>220.23333333333335</v>
      </c>
      <c r="J191" s="231">
        <v>222.01666666666665</v>
      </c>
      <c r="K191" s="230">
        <v>218.45</v>
      </c>
      <c r="L191" s="230">
        <v>215</v>
      </c>
      <c r="M191" s="230">
        <v>119.753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107.05</v>
      </c>
      <c r="D192" s="231">
        <v>107.63333333333333</v>
      </c>
      <c r="E192" s="231">
        <v>106.31666666666665</v>
      </c>
      <c r="F192" s="231">
        <v>105.58333333333333</v>
      </c>
      <c r="G192" s="231">
        <v>104.26666666666665</v>
      </c>
      <c r="H192" s="231">
        <v>108.36666666666665</v>
      </c>
      <c r="I192" s="231">
        <v>109.68333333333331</v>
      </c>
      <c r="J192" s="231">
        <v>110.41666666666664</v>
      </c>
      <c r="K192" s="230">
        <v>108.95</v>
      </c>
      <c r="L192" s="230">
        <v>106.9</v>
      </c>
      <c r="M192" s="230">
        <v>334.75211000000002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61.75</v>
      </c>
      <c r="D193" s="231">
        <v>61.666666666666664</v>
      </c>
      <c r="E193" s="231">
        <v>61.083333333333329</v>
      </c>
      <c r="F193" s="231">
        <v>60.416666666666664</v>
      </c>
      <c r="G193" s="231">
        <v>59.833333333333329</v>
      </c>
      <c r="H193" s="231">
        <v>62.333333333333329</v>
      </c>
      <c r="I193" s="231">
        <v>62.916666666666657</v>
      </c>
      <c r="J193" s="231">
        <v>63.583333333333329</v>
      </c>
      <c r="K193" s="230">
        <v>62.25</v>
      </c>
      <c r="L193" s="230">
        <v>61</v>
      </c>
      <c r="M193" s="230">
        <v>13.812519999999999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1098.4000000000001</v>
      </c>
      <c r="D194" s="231">
        <v>1104.7333333333333</v>
      </c>
      <c r="E194" s="231">
        <v>1088.6666666666667</v>
      </c>
      <c r="F194" s="231">
        <v>1078.9333333333334</v>
      </c>
      <c r="G194" s="231">
        <v>1062.8666666666668</v>
      </c>
      <c r="H194" s="231">
        <v>1114.4666666666667</v>
      </c>
      <c r="I194" s="231">
        <v>1130.5333333333333</v>
      </c>
      <c r="J194" s="231">
        <v>1140.2666666666667</v>
      </c>
      <c r="K194" s="230">
        <v>1120.8</v>
      </c>
      <c r="L194" s="230">
        <v>1095</v>
      </c>
      <c r="M194" s="230">
        <v>28.22485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919.3</v>
      </c>
      <c r="D195" s="231">
        <v>909.0333333333333</v>
      </c>
      <c r="E195" s="231">
        <v>895.26666666666665</v>
      </c>
      <c r="F195" s="231">
        <v>871.23333333333335</v>
      </c>
      <c r="G195" s="231">
        <v>857.4666666666667</v>
      </c>
      <c r="H195" s="231">
        <v>933.06666666666661</v>
      </c>
      <c r="I195" s="231">
        <v>946.83333333333326</v>
      </c>
      <c r="J195" s="231">
        <v>970.86666666666656</v>
      </c>
      <c r="K195" s="230">
        <v>922.8</v>
      </c>
      <c r="L195" s="230">
        <v>885</v>
      </c>
      <c r="M195" s="230">
        <v>11.644769999999999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2802.5</v>
      </c>
      <c r="D196" s="231">
        <v>2814.0333333333328</v>
      </c>
      <c r="E196" s="231">
        <v>2786.1666666666656</v>
      </c>
      <c r="F196" s="231">
        <v>2769.8333333333326</v>
      </c>
      <c r="G196" s="231">
        <v>2741.9666666666653</v>
      </c>
      <c r="H196" s="231">
        <v>2830.3666666666659</v>
      </c>
      <c r="I196" s="231">
        <v>2858.2333333333327</v>
      </c>
      <c r="J196" s="231">
        <v>2874.5666666666662</v>
      </c>
      <c r="K196" s="230">
        <v>2841.9</v>
      </c>
      <c r="L196" s="230">
        <v>2797.7</v>
      </c>
      <c r="M196" s="230">
        <v>12.63691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1713.55</v>
      </c>
      <c r="D197" s="231">
        <v>1708.1666666666667</v>
      </c>
      <c r="E197" s="231">
        <v>1695.0833333333335</v>
      </c>
      <c r="F197" s="231">
        <v>1676.6166666666668</v>
      </c>
      <c r="G197" s="231">
        <v>1663.5333333333335</v>
      </c>
      <c r="H197" s="231">
        <v>1726.6333333333334</v>
      </c>
      <c r="I197" s="231">
        <v>1739.7166666666669</v>
      </c>
      <c r="J197" s="231">
        <v>1758.1833333333334</v>
      </c>
      <c r="K197" s="230">
        <v>1721.25</v>
      </c>
      <c r="L197" s="230">
        <v>1689.7</v>
      </c>
      <c r="M197" s="230">
        <v>3.56046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566.5</v>
      </c>
      <c r="D198" s="231">
        <v>560.33333333333337</v>
      </c>
      <c r="E198" s="231">
        <v>552.16666666666674</v>
      </c>
      <c r="F198" s="231">
        <v>537.83333333333337</v>
      </c>
      <c r="G198" s="231">
        <v>529.66666666666674</v>
      </c>
      <c r="H198" s="231">
        <v>574.66666666666674</v>
      </c>
      <c r="I198" s="231">
        <v>582.83333333333348</v>
      </c>
      <c r="J198" s="231">
        <v>597.16666666666674</v>
      </c>
      <c r="K198" s="230">
        <v>568.5</v>
      </c>
      <c r="L198" s="230">
        <v>546</v>
      </c>
      <c r="M198" s="230">
        <v>9.0397499999999997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1558.35</v>
      </c>
      <c r="D199" s="231">
        <v>1549.6333333333332</v>
      </c>
      <c r="E199" s="231">
        <v>1537.3666666666663</v>
      </c>
      <c r="F199" s="231">
        <v>1516.3833333333332</v>
      </c>
      <c r="G199" s="231">
        <v>1504.1166666666663</v>
      </c>
      <c r="H199" s="231">
        <v>1570.6166666666663</v>
      </c>
      <c r="I199" s="231">
        <v>1582.8833333333332</v>
      </c>
      <c r="J199" s="231">
        <v>1603.8666666666663</v>
      </c>
      <c r="K199" s="230">
        <v>1561.9</v>
      </c>
      <c r="L199" s="230">
        <v>1528.65</v>
      </c>
      <c r="M199" s="230">
        <v>3.4156300000000002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32.200000000000003</v>
      </c>
      <c r="D200" s="231">
        <v>32.35</v>
      </c>
      <c r="E200" s="231">
        <v>32</v>
      </c>
      <c r="F200" s="231">
        <v>31.799999999999997</v>
      </c>
      <c r="G200" s="231">
        <v>31.449999999999996</v>
      </c>
      <c r="H200" s="231">
        <v>32.550000000000004</v>
      </c>
      <c r="I200" s="231">
        <v>32.900000000000013</v>
      </c>
      <c r="J200" s="231">
        <v>33.100000000000009</v>
      </c>
      <c r="K200" s="230">
        <v>32.700000000000003</v>
      </c>
      <c r="L200" s="230">
        <v>32.15</v>
      </c>
      <c r="M200" s="230">
        <v>62.798189999999998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2863.2</v>
      </c>
      <c r="D201" s="231">
        <v>2895.9</v>
      </c>
      <c r="E201" s="231">
        <v>2803.8</v>
      </c>
      <c r="F201" s="231">
        <v>2744.4</v>
      </c>
      <c r="G201" s="231">
        <v>2652.3</v>
      </c>
      <c r="H201" s="231">
        <v>2955.3</v>
      </c>
      <c r="I201" s="231">
        <v>3047.3999999999996</v>
      </c>
      <c r="J201" s="231">
        <v>3106.8</v>
      </c>
      <c r="K201" s="230">
        <v>2988</v>
      </c>
      <c r="L201" s="230">
        <v>2836.5</v>
      </c>
      <c r="M201" s="230">
        <v>3.2123499999999998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689.05</v>
      </c>
      <c r="D202" s="231">
        <v>689.05000000000007</v>
      </c>
      <c r="E202" s="231">
        <v>684.10000000000014</v>
      </c>
      <c r="F202" s="231">
        <v>679.15000000000009</v>
      </c>
      <c r="G202" s="231">
        <v>674.20000000000016</v>
      </c>
      <c r="H202" s="231">
        <v>694.00000000000011</v>
      </c>
      <c r="I202" s="231">
        <v>698.95000000000016</v>
      </c>
      <c r="J202" s="231">
        <v>703.90000000000009</v>
      </c>
      <c r="K202" s="230">
        <v>694</v>
      </c>
      <c r="L202" s="230">
        <v>684.1</v>
      </c>
      <c r="M202" s="230">
        <v>9.0015300000000007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7901.95</v>
      </c>
      <c r="D203" s="231">
        <v>7904.1833333333343</v>
      </c>
      <c r="E203" s="231">
        <v>7838.3666666666686</v>
      </c>
      <c r="F203" s="231">
        <v>7774.7833333333347</v>
      </c>
      <c r="G203" s="231">
        <v>7708.966666666669</v>
      </c>
      <c r="H203" s="231">
        <v>7967.7666666666682</v>
      </c>
      <c r="I203" s="231">
        <v>8033.5833333333339</v>
      </c>
      <c r="J203" s="231">
        <v>8097.1666666666679</v>
      </c>
      <c r="K203" s="230">
        <v>7970</v>
      </c>
      <c r="L203" s="230">
        <v>7840.6</v>
      </c>
      <c r="M203" s="230">
        <v>4.14785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70.400000000000006</v>
      </c>
      <c r="D204" s="231">
        <v>70.283333333333346</v>
      </c>
      <c r="E204" s="231">
        <v>69.816666666666691</v>
      </c>
      <c r="F204" s="231">
        <v>69.233333333333348</v>
      </c>
      <c r="G204" s="231">
        <v>68.766666666666694</v>
      </c>
      <c r="H204" s="231">
        <v>70.866666666666688</v>
      </c>
      <c r="I204" s="231">
        <v>71.333333333333357</v>
      </c>
      <c r="J204" s="231">
        <v>71.916666666666686</v>
      </c>
      <c r="K204" s="230">
        <v>70.75</v>
      </c>
      <c r="L204" s="230">
        <v>69.7</v>
      </c>
      <c r="M204" s="230">
        <v>48.887479999999996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1450.05</v>
      </c>
      <c r="D205" s="231">
        <v>1454.4000000000003</v>
      </c>
      <c r="E205" s="231">
        <v>1443.8000000000006</v>
      </c>
      <c r="F205" s="231">
        <v>1437.5500000000004</v>
      </c>
      <c r="G205" s="231">
        <v>1426.9500000000007</v>
      </c>
      <c r="H205" s="231">
        <v>1460.6500000000005</v>
      </c>
      <c r="I205" s="231">
        <v>1471.2500000000005</v>
      </c>
      <c r="J205" s="231">
        <v>1477.5000000000005</v>
      </c>
      <c r="K205" s="230">
        <v>1465</v>
      </c>
      <c r="L205" s="230">
        <v>1448.15</v>
      </c>
      <c r="M205" s="230">
        <v>0.68947999999999998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867.15</v>
      </c>
      <c r="D206" s="231">
        <v>865.43333333333339</v>
      </c>
      <c r="E206" s="231">
        <v>861.26666666666677</v>
      </c>
      <c r="F206" s="231">
        <v>855.38333333333333</v>
      </c>
      <c r="G206" s="231">
        <v>851.2166666666667</v>
      </c>
      <c r="H206" s="231">
        <v>871.31666666666683</v>
      </c>
      <c r="I206" s="231">
        <v>875.48333333333335</v>
      </c>
      <c r="J206" s="231">
        <v>881.3666666666669</v>
      </c>
      <c r="K206" s="230">
        <v>869.6</v>
      </c>
      <c r="L206" s="230">
        <v>859.55</v>
      </c>
      <c r="M206" s="230">
        <v>7.7056300000000002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1648.3</v>
      </c>
      <c r="D207" s="231">
        <v>1662.0833333333333</v>
      </c>
      <c r="E207" s="231">
        <v>1626.2166666666665</v>
      </c>
      <c r="F207" s="231">
        <v>1604.1333333333332</v>
      </c>
      <c r="G207" s="231">
        <v>1568.2666666666664</v>
      </c>
      <c r="H207" s="231">
        <v>1684.1666666666665</v>
      </c>
      <c r="I207" s="231">
        <v>1720.0333333333333</v>
      </c>
      <c r="J207" s="231">
        <v>1742.1166666666666</v>
      </c>
      <c r="K207" s="230">
        <v>1697.95</v>
      </c>
      <c r="L207" s="230">
        <v>1640</v>
      </c>
      <c r="M207" s="230">
        <v>11.794309999999999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285.60000000000002</v>
      </c>
      <c r="D208" s="231">
        <v>285.68333333333334</v>
      </c>
      <c r="E208" s="231">
        <v>282.91666666666669</v>
      </c>
      <c r="F208" s="231">
        <v>280.23333333333335</v>
      </c>
      <c r="G208" s="231">
        <v>277.4666666666667</v>
      </c>
      <c r="H208" s="231">
        <v>288.36666666666667</v>
      </c>
      <c r="I208" s="231">
        <v>291.13333333333333</v>
      </c>
      <c r="J208" s="231">
        <v>293.81666666666666</v>
      </c>
      <c r="K208" s="230">
        <v>288.45</v>
      </c>
      <c r="L208" s="230">
        <v>283</v>
      </c>
      <c r="M208" s="230">
        <v>149.60466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7.1</v>
      </c>
      <c r="D209" s="231">
        <v>7.1166666666666671</v>
      </c>
      <c r="E209" s="231">
        <v>7.0333333333333341</v>
      </c>
      <c r="F209" s="231">
        <v>6.9666666666666668</v>
      </c>
      <c r="G209" s="231">
        <v>6.8833333333333337</v>
      </c>
      <c r="H209" s="231">
        <v>7.1833333333333345</v>
      </c>
      <c r="I209" s="231">
        <v>7.2666666666666666</v>
      </c>
      <c r="J209" s="231">
        <v>7.3333333333333348</v>
      </c>
      <c r="K209" s="230">
        <v>7.2</v>
      </c>
      <c r="L209" s="230">
        <v>7.05</v>
      </c>
      <c r="M209" s="230">
        <v>456.01346000000001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821.85</v>
      </c>
      <c r="D210" s="231">
        <v>823.96666666666658</v>
      </c>
      <c r="E210" s="231">
        <v>816.93333333333317</v>
      </c>
      <c r="F210" s="231">
        <v>812.01666666666654</v>
      </c>
      <c r="G210" s="231">
        <v>804.98333333333312</v>
      </c>
      <c r="H210" s="231">
        <v>828.88333333333321</v>
      </c>
      <c r="I210" s="231">
        <v>835.91666666666674</v>
      </c>
      <c r="J210" s="231">
        <v>840.83333333333326</v>
      </c>
      <c r="K210" s="230">
        <v>831</v>
      </c>
      <c r="L210" s="230">
        <v>819.05</v>
      </c>
      <c r="M210" s="230">
        <v>6.10358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1433</v>
      </c>
      <c r="D211" s="231">
        <v>1427.3</v>
      </c>
      <c r="E211" s="231">
        <v>1419.6</v>
      </c>
      <c r="F211" s="231">
        <v>1406.2</v>
      </c>
      <c r="G211" s="231">
        <v>1398.5</v>
      </c>
      <c r="H211" s="231">
        <v>1440.6999999999998</v>
      </c>
      <c r="I211" s="231">
        <v>1448.4</v>
      </c>
      <c r="J211" s="231">
        <v>1461.7999999999997</v>
      </c>
      <c r="K211" s="230">
        <v>1435</v>
      </c>
      <c r="L211" s="230">
        <v>1413.9</v>
      </c>
      <c r="M211" s="230">
        <v>0.31222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402.5</v>
      </c>
      <c r="D212" s="231">
        <v>401.93333333333334</v>
      </c>
      <c r="E212" s="231">
        <v>400.01666666666665</v>
      </c>
      <c r="F212" s="231">
        <v>397.5333333333333</v>
      </c>
      <c r="G212" s="231">
        <v>395.61666666666662</v>
      </c>
      <c r="H212" s="231">
        <v>404.41666666666669</v>
      </c>
      <c r="I212" s="231">
        <v>406.33333333333331</v>
      </c>
      <c r="J212" s="231">
        <v>408.81666666666672</v>
      </c>
      <c r="K212" s="230">
        <v>403.85</v>
      </c>
      <c r="L212" s="230">
        <v>399.45</v>
      </c>
      <c r="M212" s="230">
        <v>36.894860000000001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15.9</v>
      </c>
      <c r="D213" s="231">
        <v>15.9</v>
      </c>
      <c r="E213" s="231">
        <v>15.75</v>
      </c>
      <c r="F213" s="231">
        <v>15.6</v>
      </c>
      <c r="G213" s="231">
        <v>15.45</v>
      </c>
      <c r="H213" s="231">
        <v>16.05</v>
      </c>
      <c r="I213" s="231">
        <v>16.200000000000003</v>
      </c>
      <c r="J213" s="231">
        <v>16.350000000000001</v>
      </c>
      <c r="K213" s="230">
        <v>16.05</v>
      </c>
      <c r="L213" s="230">
        <v>15.75</v>
      </c>
      <c r="M213" s="230">
        <v>778.93858999999998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195.1</v>
      </c>
      <c r="D214" s="231">
        <v>194.31666666666669</v>
      </c>
      <c r="E214" s="231">
        <v>192.03333333333339</v>
      </c>
      <c r="F214" s="231">
        <v>188.9666666666667</v>
      </c>
      <c r="G214" s="231">
        <v>186.68333333333339</v>
      </c>
      <c r="H214" s="231">
        <v>197.38333333333338</v>
      </c>
      <c r="I214" s="231">
        <v>199.66666666666669</v>
      </c>
      <c r="J214" s="231">
        <v>202.73333333333338</v>
      </c>
      <c r="K214" s="230">
        <v>196.6</v>
      </c>
      <c r="L214" s="230">
        <v>191.25</v>
      </c>
      <c r="M214" s="230">
        <v>87.352760000000004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66.849999999999994</v>
      </c>
      <c r="D215" s="231">
        <v>67.199999999999989</v>
      </c>
      <c r="E215" s="231">
        <v>66.09999999999998</v>
      </c>
      <c r="F215" s="231">
        <v>65.349999999999994</v>
      </c>
      <c r="G215" s="231">
        <v>64.249999999999986</v>
      </c>
      <c r="H215" s="231">
        <v>67.949999999999974</v>
      </c>
      <c r="I215" s="231">
        <v>69.05</v>
      </c>
      <c r="J215" s="231">
        <v>69.799999999999969</v>
      </c>
      <c r="K215" s="230">
        <v>68.3</v>
      </c>
      <c r="L215" s="230">
        <v>66.45</v>
      </c>
      <c r="M215" s="230">
        <v>606.99589000000003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505.75</v>
      </c>
      <c r="D216" s="231">
        <v>509.08333333333331</v>
      </c>
      <c r="E216" s="231">
        <v>501.41666666666663</v>
      </c>
      <c r="F216" s="231">
        <v>497.08333333333331</v>
      </c>
      <c r="G216" s="231">
        <v>489.41666666666663</v>
      </c>
      <c r="H216" s="231">
        <v>513.41666666666663</v>
      </c>
      <c r="I216" s="231">
        <v>521.08333333333326</v>
      </c>
      <c r="J216" s="231">
        <v>525.41666666666663</v>
      </c>
      <c r="K216" s="230">
        <v>516.75</v>
      </c>
      <c r="L216" s="230">
        <v>504.75</v>
      </c>
      <c r="M216" s="230">
        <v>4.6883600000000003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7"/>
      <c r="B1" s="40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45077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0" t="s">
        <v>16</v>
      </c>
      <c r="B9" s="402" t="s">
        <v>18</v>
      </c>
      <c r="C9" s="406" t="s">
        <v>20</v>
      </c>
      <c r="D9" s="406" t="s">
        <v>21</v>
      </c>
      <c r="E9" s="397" t="s">
        <v>22</v>
      </c>
      <c r="F9" s="398"/>
      <c r="G9" s="399"/>
      <c r="H9" s="397" t="s">
        <v>23</v>
      </c>
      <c r="I9" s="398"/>
      <c r="J9" s="399"/>
      <c r="K9" s="23"/>
      <c r="L9" s="24"/>
      <c r="M9" s="50"/>
      <c r="N9" s="1"/>
      <c r="O9" s="1"/>
    </row>
    <row r="10" spans="1:15" ht="42.75" customHeight="1">
      <c r="A10" s="404"/>
      <c r="B10" s="405"/>
      <c r="C10" s="405"/>
      <c r="D10" s="40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419.25</v>
      </c>
      <c r="D11" s="231">
        <v>419.33333333333331</v>
      </c>
      <c r="E11" s="231">
        <v>416.61666666666662</v>
      </c>
      <c r="F11" s="231">
        <v>413.98333333333329</v>
      </c>
      <c r="G11" s="231">
        <v>411.26666666666659</v>
      </c>
      <c r="H11" s="231">
        <v>421.96666666666664</v>
      </c>
      <c r="I11" s="231">
        <v>424.68333333333334</v>
      </c>
      <c r="J11" s="231">
        <v>427.31666666666666</v>
      </c>
      <c r="K11" s="230">
        <v>422.05</v>
      </c>
      <c r="L11" s="230">
        <v>416.7</v>
      </c>
      <c r="M11" s="230">
        <v>3.3452600000000001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24817.45</v>
      </c>
      <c r="D12" s="231">
        <v>24566.799999999999</v>
      </c>
      <c r="E12" s="231">
        <v>24055.649999999998</v>
      </c>
      <c r="F12" s="231">
        <v>23293.85</v>
      </c>
      <c r="G12" s="231">
        <v>22782.699999999997</v>
      </c>
      <c r="H12" s="231">
        <v>25328.6</v>
      </c>
      <c r="I12" s="231">
        <v>25839.75</v>
      </c>
      <c r="J12" s="231">
        <v>26601.55</v>
      </c>
      <c r="K12" s="230">
        <v>25077.95</v>
      </c>
      <c r="L12" s="230">
        <v>23805</v>
      </c>
      <c r="M12" s="230">
        <v>0.12792000000000001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4029.6</v>
      </c>
      <c r="D13" s="231">
        <v>4032.5666666666662</v>
      </c>
      <c r="E13" s="231">
        <v>4005.1833333333325</v>
      </c>
      <c r="F13" s="231">
        <v>3980.7666666666664</v>
      </c>
      <c r="G13" s="231">
        <v>3953.3833333333328</v>
      </c>
      <c r="H13" s="231">
        <v>4056.9833333333322</v>
      </c>
      <c r="I13" s="231">
        <v>4084.3666666666663</v>
      </c>
      <c r="J13" s="231">
        <v>4108.7833333333319</v>
      </c>
      <c r="K13" s="230">
        <v>4059.95</v>
      </c>
      <c r="L13" s="230">
        <v>4008.15</v>
      </c>
      <c r="M13" s="230">
        <v>1.7930600000000001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1798.4</v>
      </c>
      <c r="D14" s="231">
        <v>1799.8</v>
      </c>
      <c r="E14" s="231">
        <v>1784.1</v>
      </c>
      <c r="F14" s="231">
        <v>1769.8</v>
      </c>
      <c r="G14" s="231">
        <v>1754.1</v>
      </c>
      <c r="H14" s="231">
        <v>1814.1</v>
      </c>
      <c r="I14" s="231">
        <v>1829.8000000000002</v>
      </c>
      <c r="J14" s="231">
        <v>1844.1</v>
      </c>
      <c r="K14" s="230">
        <v>1815.5</v>
      </c>
      <c r="L14" s="230">
        <v>1785.5</v>
      </c>
      <c r="M14" s="230">
        <v>3.4542899999999999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2971.75</v>
      </c>
      <c r="D15" s="231">
        <v>2932.3333333333335</v>
      </c>
      <c r="E15" s="231">
        <v>2830.7666666666669</v>
      </c>
      <c r="F15" s="231">
        <v>2689.7833333333333</v>
      </c>
      <c r="G15" s="231">
        <v>2588.2166666666667</v>
      </c>
      <c r="H15" s="231">
        <v>3073.3166666666671</v>
      </c>
      <c r="I15" s="231">
        <v>3174.8833333333337</v>
      </c>
      <c r="J15" s="231">
        <v>3315.8666666666672</v>
      </c>
      <c r="K15" s="230">
        <v>3033.9</v>
      </c>
      <c r="L15" s="230">
        <v>2791.35</v>
      </c>
      <c r="M15" s="230">
        <v>4.0900100000000004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1114.25</v>
      </c>
      <c r="D16" s="231">
        <v>1121.55</v>
      </c>
      <c r="E16" s="231">
        <v>1102.8999999999999</v>
      </c>
      <c r="F16" s="231">
        <v>1091.55</v>
      </c>
      <c r="G16" s="231">
        <v>1072.8999999999999</v>
      </c>
      <c r="H16" s="231">
        <v>1132.8999999999999</v>
      </c>
      <c r="I16" s="231">
        <v>1151.55</v>
      </c>
      <c r="J16" s="231">
        <v>1162.8999999999999</v>
      </c>
      <c r="K16" s="230">
        <v>1140.2</v>
      </c>
      <c r="L16" s="230">
        <v>1110.2</v>
      </c>
      <c r="M16" s="230">
        <v>3.2899099999999999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776.15</v>
      </c>
      <c r="D17" s="231">
        <v>778.86666666666667</v>
      </c>
      <c r="E17" s="231">
        <v>768.2833333333333</v>
      </c>
      <c r="F17" s="231">
        <v>760.41666666666663</v>
      </c>
      <c r="G17" s="231">
        <v>749.83333333333326</v>
      </c>
      <c r="H17" s="231">
        <v>786.73333333333335</v>
      </c>
      <c r="I17" s="231">
        <v>797.31666666666661</v>
      </c>
      <c r="J17" s="231">
        <v>805.18333333333339</v>
      </c>
      <c r="K17" s="230">
        <v>789.45</v>
      </c>
      <c r="L17" s="230">
        <v>771</v>
      </c>
      <c r="M17" s="230">
        <v>11.45487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441.75</v>
      </c>
      <c r="D18" s="231">
        <v>442.0333333333333</v>
      </c>
      <c r="E18" s="231">
        <v>438.21666666666658</v>
      </c>
      <c r="F18" s="231">
        <v>434.68333333333328</v>
      </c>
      <c r="G18" s="231">
        <v>430.86666666666656</v>
      </c>
      <c r="H18" s="231">
        <v>445.56666666666661</v>
      </c>
      <c r="I18" s="231">
        <v>449.38333333333333</v>
      </c>
      <c r="J18" s="231">
        <v>452.91666666666663</v>
      </c>
      <c r="K18" s="230">
        <v>445.85</v>
      </c>
      <c r="L18" s="230">
        <v>438.5</v>
      </c>
      <c r="M18" s="230">
        <v>0.64846000000000004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1391.2</v>
      </c>
      <c r="D19" s="231">
        <v>1392.9833333333336</v>
      </c>
      <c r="E19" s="231">
        <v>1382.8166666666671</v>
      </c>
      <c r="F19" s="231">
        <v>1374.4333333333334</v>
      </c>
      <c r="G19" s="231">
        <v>1364.2666666666669</v>
      </c>
      <c r="H19" s="231">
        <v>1401.3666666666672</v>
      </c>
      <c r="I19" s="231">
        <v>1411.5333333333338</v>
      </c>
      <c r="J19" s="231">
        <v>1419.9166666666674</v>
      </c>
      <c r="K19" s="230">
        <v>1403.15</v>
      </c>
      <c r="L19" s="230">
        <v>1384.6</v>
      </c>
      <c r="M19" s="230">
        <v>1.5710500000000001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22054.6</v>
      </c>
      <c r="D20" s="231">
        <v>22006.25</v>
      </c>
      <c r="E20" s="231">
        <v>21927.7</v>
      </c>
      <c r="F20" s="231">
        <v>21800.799999999999</v>
      </c>
      <c r="G20" s="231">
        <v>21722.25</v>
      </c>
      <c r="H20" s="231">
        <v>22133.15</v>
      </c>
      <c r="I20" s="231">
        <v>22211.700000000004</v>
      </c>
      <c r="J20" s="231">
        <v>22338.600000000002</v>
      </c>
      <c r="K20" s="230">
        <v>22084.799999999999</v>
      </c>
      <c r="L20" s="230">
        <v>21879.35</v>
      </c>
      <c r="M20" s="230">
        <v>6.8879999999999997E-2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2496.4499999999998</v>
      </c>
      <c r="D21" s="231">
        <v>2508.5833333333335</v>
      </c>
      <c r="E21" s="231">
        <v>2463.0166666666669</v>
      </c>
      <c r="F21" s="231">
        <v>2429.5833333333335</v>
      </c>
      <c r="G21" s="231">
        <v>2384.0166666666669</v>
      </c>
      <c r="H21" s="231">
        <v>2542.0166666666669</v>
      </c>
      <c r="I21" s="231">
        <v>2587.5833333333335</v>
      </c>
      <c r="J21" s="231">
        <v>2621.0166666666669</v>
      </c>
      <c r="K21" s="230">
        <v>2554.15</v>
      </c>
      <c r="L21" s="230">
        <v>2475.15</v>
      </c>
      <c r="M21" s="230">
        <v>17.369530000000001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966.85</v>
      </c>
      <c r="D22" s="231">
        <v>968.56666666666661</v>
      </c>
      <c r="E22" s="231">
        <v>952.28333333333319</v>
      </c>
      <c r="F22" s="231">
        <v>937.71666666666658</v>
      </c>
      <c r="G22" s="231">
        <v>921.43333333333317</v>
      </c>
      <c r="H22" s="231">
        <v>983.13333333333321</v>
      </c>
      <c r="I22" s="231">
        <v>999.41666666666652</v>
      </c>
      <c r="J22" s="231">
        <v>1013.9833333333332</v>
      </c>
      <c r="K22" s="230">
        <v>984.85</v>
      </c>
      <c r="L22" s="230">
        <v>954</v>
      </c>
      <c r="M22" s="230">
        <v>26.941140000000001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734.05</v>
      </c>
      <c r="D23" s="231">
        <v>734.68333333333339</v>
      </c>
      <c r="E23" s="231">
        <v>727.01666666666677</v>
      </c>
      <c r="F23" s="231">
        <v>719.98333333333335</v>
      </c>
      <c r="G23" s="231">
        <v>712.31666666666672</v>
      </c>
      <c r="H23" s="231">
        <v>741.71666666666681</v>
      </c>
      <c r="I23" s="231">
        <v>749.38333333333333</v>
      </c>
      <c r="J23" s="231">
        <v>756.41666666666686</v>
      </c>
      <c r="K23" s="230">
        <v>742.35</v>
      </c>
      <c r="L23" s="230">
        <v>727.65</v>
      </c>
      <c r="M23" s="230">
        <v>47.857990000000001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698.05</v>
      </c>
      <c r="D24" s="231">
        <v>706.58333333333337</v>
      </c>
      <c r="E24" s="231">
        <v>684.2166666666667</v>
      </c>
      <c r="F24" s="231">
        <v>670.38333333333333</v>
      </c>
      <c r="G24" s="231">
        <v>648.01666666666665</v>
      </c>
      <c r="H24" s="231">
        <v>720.41666666666674</v>
      </c>
      <c r="I24" s="231">
        <v>742.7833333333333</v>
      </c>
      <c r="J24" s="231">
        <v>756.61666666666679</v>
      </c>
      <c r="K24" s="230">
        <v>728.95</v>
      </c>
      <c r="L24" s="230">
        <v>692.75</v>
      </c>
      <c r="M24" s="230">
        <v>36.385390000000001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804.3</v>
      </c>
      <c r="D25" s="231">
        <v>813.9</v>
      </c>
      <c r="E25" s="231">
        <v>782.8</v>
      </c>
      <c r="F25" s="231">
        <v>761.3</v>
      </c>
      <c r="G25" s="231">
        <v>730.19999999999993</v>
      </c>
      <c r="H25" s="231">
        <v>835.4</v>
      </c>
      <c r="I25" s="231">
        <v>866.50000000000011</v>
      </c>
      <c r="J25" s="231">
        <v>888</v>
      </c>
      <c r="K25" s="230">
        <v>845</v>
      </c>
      <c r="L25" s="230">
        <v>792.4</v>
      </c>
      <c r="M25" s="230">
        <v>35.437240000000003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435.7</v>
      </c>
      <c r="D26" s="231">
        <v>440.0333333333333</v>
      </c>
      <c r="E26" s="231">
        <v>430.66666666666663</v>
      </c>
      <c r="F26" s="231">
        <v>425.63333333333333</v>
      </c>
      <c r="G26" s="231">
        <v>416.26666666666665</v>
      </c>
      <c r="H26" s="231">
        <v>445.06666666666661</v>
      </c>
      <c r="I26" s="231">
        <v>454.43333333333328</v>
      </c>
      <c r="J26" s="231">
        <v>459.46666666666658</v>
      </c>
      <c r="K26" s="230">
        <v>449.4</v>
      </c>
      <c r="L26" s="230">
        <v>435</v>
      </c>
      <c r="M26" s="230">
        <v>13.016780000000001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171.1</v>
      </c>
      <c r="D27" s="231">
        <v>169.58333333333334</v>
      </c>
      <c r="E27" s="231">
        <v>167.51666666666668</v>
      </c>
      <c r="F27" s="231">
        <v>163.93333333333334</v>
      </c>
      <c r="G27" s="231">
        <v>161.86666666666667</v>
      </c>
      <c r="H27" s="231">
        <v>173.16666666666669</v>
      </c>
      <c r="I27" s="231">
        <v>175.23333333333335</v>
      </c>
      <c r="J27" s="231">
        <v>178.81666666666669</v>
      </c>
      <c r="K27" s="230">
        <v>171.65</v>
      </c>
      <c r="L27" s="230">
        <v>166</v>
      </c>
      <c r="M27" s="230">
        <v>56.614789999999999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204.15</v>
      </c>
      <c r="D28" s="231">
        <v>201.63333333333333</v>
      </c>
      <c r="E28" s="231">
        <v>198.76666666666665</v>
      </c>
      <c r="F28" s="231">
        <v>193.38333333333333</v>
      </c>
      <c r="G28" s="231">
        <v>190.51666666666665</v>
      </c>
      <c r="H28" s="231">
        <v>207.01666666666665</v>
      </c>
      <c r="I28" s="231">
        <v>209.88333333333333</v>
      </c>
      <c r="J28" s="231">
        <v>215.26666666666665</v>
      </c>
      <c r="K28" s="230">
        <v>204.5</v>
      </c>
      <c r="L28" s="230">
        <v>196.25</v>
      </c>
      <c r="M28" s="230">
        <v>52.706220000000002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355.45</v>
      </c>
      <c r="D29" s="231">
        <v>354.2166666666667</v>
      </c>
      <c r="E29" s="231">
        <v>351.68333333333339</v>
      </c>
      <c r="F29" s="231">
        <v>347.91666666666669</v>
      </c>
      <c r="G29" s="231">
        <v>345.38333333333338</v>
      </c>
      <c r="H29" s="231">
        <v>357.98333333333341</v>
      </c>
      <c r="I29" s="231">
        <v>360.51666666666671</v>
      </c>
      <c r="J29" s="231">
        <v>364.28333333333342</v>
      </c>
      <c r="K29" s="230">
        <v>356.75</v>
      </c>
      <c r="L29" s="230">
        <v>350.45</v>
      </c>
      <c r="M29" s="230">
        <v>0.46401999999999999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368.45</v>
      </c>
      <c r="D30" s="231">
        <v>367.0333333333333</v>
      </c>
      <c r="E30" s="231">
        <v>361.96666666666658</v>
      </c>
      <c r="F30" s="231">
        <v>355.48333333333329</v>
      </c>
      <c r="G30" s="231">
        <v>350.41666666666657</v>
      </c>
      <c r="H30" s="231">
        <v>373.51666666666659</v>
      </c>
      <c r="I30" s="231">
        <v>378.58333333333331</v>
      </c>
      <c r="J30" s="231">
        <v>385.06666666666661</v>
      </c>
      <c r="K30" s="230">
        <v>372.1</v>
      </c>
      <c r="L30" s="230">
        <v>360.55</v>
      </c>
      <c r="M30" s="230">
        <v>4.3884499999999997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913</v>
      </c>
      <c r="D31" s="231">
        <v>909.33333333333337</v>
      </c>
      <c r="E31" s="231">
        <v>898.66666666666674</v>
      </c>
      <c r="F31" s="231">
        <v>884.33333333333337</v>
      </c>
      <c r="G31" s="231">
        <v>873.66666666666674</v>
      </c>
      <c r="H31" s="231">
        <v>923.66666666666674</v>
      </c>
      <c r="I31" s="231">
        <v>934.33333333333348</v>
      </c>
      <c r="J31" s="231">
        <v>948.66666666666674</v>
      </c>
      <c r="K31" s="230">
        <v>920</v>
      </c>
      <c r="L31" s="230">
        <v>895</v>
      </c>
      <c r="M31" s="230">
        <v>0.14593999999999999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945.25</v>
      </c>
      <c r="D32" s="231">
        <v>942.94999999999993</v>
      </c>
      <c r="E32" s="231">
        <v>936.89999999999986</v>
      </c>
      <c r="F32" s="231">
        <v>928.55</v>
      </c>
      <c r="G32" s="231">
        <v>922.49999999999989</v>
      </c>
      <c r="H32" s="231">
        <v>951.29999999999984</v>
      </c>
      <c r="I32" s="231">
        <v>957.3499999999998</v>
      </c>
      <c r="J32" s="231">
        <v>965.69999999999982</v>
      </c>
      <c r="K32" s="230">
        <v>949</v>
      </c>
      <c r="L32" s="230">
        <v>934.6</v>
      </c>
      <c r="M32" s="230">
        <v>2.2481499999999999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1298.8</v>
      </c>
      <c r="D33" s="231">
        <v>1300.2</v>
      </c>
      <c r="E33" s="231">
        <v>1290.5</v>
      </c>
      <c r="F33" s="231">
        <v>1282.2</v>
      </c>
      <c r="G33" s="231">
        <v>1272.5</v>
      </c>
      <c r="H33" s="231">
        <v>1308.5</v>
      </c>
      <c r="I33" s="231">
        <v>1318.2000000000003</v>
      </c>
      <c r="J33" s="231">
        <v>1326.5</v>
      </c>
      <c r="K33" s="230">
        <v>1309.9000000000001</v>
      </c>
      <c r="L33" s="230">
        <v>1291.9000000000001</v>
      </c>
      <c r="M33" s="230">
        <v>0.23058999999999999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555.45000000000005</v>
      </c>
      <c r="D34" s="231">
        <v>556.96666666666658</v>
      </c>
      <c r="E34" s="231">
        <v>551.53333333333319</v>
      </c>
      <c r="F34" s="231">
        <v>547.61666666666656</v>
      </c>
      <c r="G34" s="231">
        <v>542.18333333333317</v>
      </c>
      <c r="H34" s="231">
        <v>560.88333333333321</v>
      </c>
      <c r="I34" s="231">
        <v>566.31666666666661</v>
      </c>
      <c r="J34" s="231">
        <v>570.23333333333323</v>
      </c>
      <c r="K34" s="230">
        <v>562.4</v>
      </c>
      <c r="L34" s="230">
        <v>553.04999999999995</v>
      </c>
      <c r="M34" s="230">
        <v>0.41023999999999999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3358.7</v>
      </c>
      <c r="D35" s="231">
        <v>3363.5</v>
      </c>
      <c r="E35" s="231">
        <v>3337</v>
      </c>
      <c r="F35" s="231">
        <v>3315.3</v>
      </c>
      <c r="G35" s="231">
        <v>3288.8</v>
      </c>
      <c r="H35" s="231">
        <v>3385.2</v>
      </c>
      <c r="I35" s="231">
        <v>3411.7</v>
      </c>
      <c r="J35" s="231">
        <v>3433.3999999999996</v>
      </c>
      <c r="K35" s="230">
        <v>3390</v>
      </c>
      <c r="L35" s="230">
        <v>3341.8</v>
      </c>
      <c r="M35" s="230">
        <v>1.4477800000000001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2472.75</v>
      </c>
      <c r="D36" s="231">
        <v>2487.0333333333333</v>
      </c>
      <c r="E36" s="231">
        <v>2438.7166666666667</v>
      </c>
      <c r="F36" s="231">
        <v>2404.6833333333334</v>
      </c>
      <c r="G36" s="231">
        <v>2356.3666666666668</v>
      </c>
      <c r="H36" s="231">
        <v>2521.0666666666666</v>
      </c>
      <c r="I36" s="231">
        <v>2569.3833333333332</v>
      </c>
      <c r="J36" s="231">
        <v>2603.4166666666665</v>
      </c>
      <c r="K36" s="230">
        <v>2535.35</v>
      </c>
      <c r="L36" s="230">
        <v>2453</v>
      </c>
      <c r="M36" s="230">
        <v>0.26651000000000002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12.7</v>
      </c>
      <c r="D37" s="231">
        <v>12.733333333333334</v>
      </c>
      <c r="E37" s="231">
        <v>12.566666666666668</v>
      </c>
      <c r="F37" s="231">
        <v>12.433333333333334</v>
      </c>
      <c r="G37" s="231">
        <v>12.266666666666667</v>
      </c>
      <c r="H37" s="231">
        <v>12.866666666666669</v>
      </c>
      <c r="I37" s="231">
        <v>13.033333333333333</v>
      </c>
      <c r="J37" s="231">
        <v>13.16666666666667</v>
      </c>
      <c r="K37" s="230">
        <v>12.9</v>
      </c>
      <c r="L37" s="230">
        <v>12.6</v>
      </c>
      <c r="M37" s="230">
        <v>23.7196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608.20000000000005</v>
      </c>
      <c r="D38" s="231">
        <v>607.11666666666667</v>
      </c>
      <c r="E38" s="231">
        <v>602.38333333333333</v>
      </c>
      <c r="F38" s="231">
        <v>596.56666666666661</v>
      </c>
      <c r="G38" s="231">
        <v>591.83333333333326</v>
      </c>
      <c r="H38" s="231">
        <v>612.93333333333339</v>
      </c>
      <c r="I38" s="231">
        <v>617.66666666666674</v>
      </c>
      <c r="J38" s="231">
        <v>623.48333333333346</v>
      </c>
      <c r="K38" s="230">
        <v>611.85</v>
      </c>
      <c r="L38" s="230">
        <v>601.29999999999995</v>
      </c>
      <c r="M38" s="230">
        <v>1.8354999999999999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2137.4499999999998</v>
      </c>
      <c r="D39" s="231">
        <v>2151.3666666666668</v>
      </c>
      <c r="E39" s="231">
        <v>2112.7333333333336</v>
      </c>
      <c r="F39" s="231">
        <v>2088.0166666666669</v>
      </c>
      <c r="G39" s="231">
        <v>2049.3833333333337</v>
      </c>
      <c r="H39" s="231">
        <v>2176.0833333333335</v>
      </c>
      <c r="I39" s="231">
        <v>2214.7166666666667</v>
      </c>
      <c r="J39" s="231">
        <v>2239.4333333333334</v>
      </c>
      <c r="K39" s="230">
        <v>2190</v>
      </c>
      <c r="L39" s="230">
        <v>2126.65</v>
      </c>
      <c r="M39" s="230">
        <v>1.9867600000000001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430.9</v>
      </c>
      <c r="D40" s="231">
        <v>429.73333333333329</v>
      </c>
      <c r="E40" s="231">
        <v>426.51666666666659</v>
      </c>
      <c r="F40" s="231">
        <v>422.13333333333333</v>
      </c>
      <c r="G40" s="231">
        <v>418.91666666666663</v>
      </c>
      <c r="H40" s="231">
        <v>434.11666666666656</v>
      </c>
      <c r="I40" s="231">
        <v>437.33333333333326</v>
      </c>
      <c r="J40" s="231">
        <v>441.71666666666653</v>
      </c>
      <c r="K40" s="230">
        <v>432.95</v>
      </c>
      <c r="L40" s="230">
        <v>425.35</v>
      </c>
      <c r="M40" s="230">
        <v>37.339019999999998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1300.95</v>
      </c>
      <c r="D41" s="231">
        <v>1303.6333333333334</v>
      </c>
      <c r="E41" s="231">
        <v>1288.3166666666668</v>
      </c>
      <c r="F41" s="231">
        <v>1275.6833333333334</v>
      </c>
      <c r="G41" s="231">
        <v>1260.3666666666668</v>
      </c>
      <c r="H41" s="231">
        <v>1316.2666666666669</v>
      </c>
      <c r="I41" s="231">
        <v>1331.5833333333335</v>
      </c>
      <c r="J41" s="231">
        <v>1344.2166666666669</v>
      </c>
      <c r="K41" s="230">
        <v>1318.95</v>
      </c>
      <c r="L41" s="230">
        <v>1291</v>
      </c>
      <c r="M41" s="230">
        <v>2.2056100000000001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1129.3499999999999</v>
      </c>
      <c r="D42" s="231">
        <v>1130.6500000000001</v>
      </c>
      <c r="E42" s="231">
        <v>1111.3500000000001</v>
      </c>
      <c r="F42" s="231">
        <v>1093.3500000000001</v>
      </c>
      <c r="G42" s="231">
        <v>1074.0500000000002</v>
      </c>
      <c r="H42" s="231">
        <v>1148.6500000000001</v>
      </c>
      <c r="I42" s="231">
        <v>1167.9500000000003</v>
      </c>
      <c r="J42" s="231">
        <v>1185.95</v>
      </c>
      <c r="K42" s="230">
        <v>1149.95</v>
      </c>
      <c r="L42" s="230">
        <v>1112.6500000000001</v>
      </c>
      <c r="M42" s="230">
        <v>1.85998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4599.1499999999996</v>
      </c>
      <c r="D43" s="231">
        <v>4643.2</v>
      </c>
      <c r="E43" s="231">
        <v>4491.3999999999996</v>
      </c>
      <c r="F43" s="231">
        <v>4383.6499999999996</v>
      </c>
      <c r="G43" s="231">
        <v>4231.8499999999995</v>
      </c>
      <c r="H43" s="231">
        <v>4750.95</v>
      </c>
      <c r="I43" s="231">
        <v>4902.7500000000009</v>
      </c>
      <c r="J43" s="231">
        <v>5010.5</v>
      </c>
      <c r="K43" s="230">
        <v>4795</v>
      </c>
      <c r="L43" s="230">
        <v>4535.45</v>
      </c>
      <c r="M43" s="230">
        <v>12.9838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385.65</v>
      </c>
      <c r="D44" s="231">
        <v>387.2166666666667</v>
      </c>
      <c r="E44" s="231">
        <v>382.43333333333339</v>
      </c>
      <c r="F44" s="231">
        <v>379.2166666666667</v>
      </c>
      <c r="G44" s="231">
        <v>374.43333333333339</v>
      </c>
      <c r="H44" s="231">
        <v>390.43333333333339</v>
      </c>
      <c r="I44" s="231">
        <v>395.2166666666667</v>
      </c>
      <c r="J44" s="231">
        <v>398.43333333333339</v>
      </c>
      <c r="K44" s="230">
        <v>392</v>
      </c>
      <c r="L44" s="230">
        <v>384</v>
      </c>
      <c r="M44" s="230">
        <v>14.459580000000001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259.45</v>
      </c>
      <c r="D45" s="231">
        <v>260.90000000000003</v>
      </c>
      <c r="E45" s="231">
        <v>256.75000000000006</v>
      </c>
      <c r="F45" s="231">
        <v>254.05</v>
      </c>
      <c r="G45" s="231">
        <v>249.90000000000003</v>
      </c>
      <c r="H45" s="231">
        <v>263.60000000000008</v>
      </c>
      <c r="I45" s="231">
        <v>267.75000000000006</v>
      </c>
      <c r="J45" s="231">
        <v>270.4500000000001</v>
      </c>
      <c r="K45" s="230">
        <v>265.05</v>
      </c>
      <c r="L45" s="230">
        <v>258.2</v>
      </c>
      <c r="M45" s="230">
        <v>5.4894800000000004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453.4</v>
      </c>
      <c r="D46" s="231">
        <v>454.18333333333334</v>
      </c>
      <c r="E46" s="231">
        <v>450.26666666666665</v>
      </c>
      <c r="F46" s="231">
        <v>447.13333333333333</v>
      </c>
      <c r="G46" s="231">
        <v>443.21666666666664</v>
      </c>
      <c r="H46" s="231">
        <v>457.31666666666666</v>
      </c>
      <c r="I46" s="231">
        <v>461.23333333333329</v>
      </c>
      <c r="J46" s="231">
        <v>464.36666666666667</v>
      </c>
      <c r="K46" s="230">
        <v>458.1</v>
      </c>
      <c r="L46" s="230">
        <v>451.05</v>
      </c>
      <c r="M46" s="230">
        <v>0.62673999999999996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145.85</v>
      </c>
      <c r="D47" s="231">
        <v>145.61666666666667</v>
      </c>
      <c r="E47" s="231">
        <v>144.83333333333334</v>
      </c>
      <c r="F47" s="231">
        <v>143.81666666666666</v>
      </c>
      <c r="G47" s="231">
        <v>143.03333333333333</v>
      </c>
      <c r="H47" s="231">
        <v>146.63333333333335</v>
      </c>
      <c r="I47" s="231">
        <v>147.41666666666666</v>
      </c>
      <c r="J47" s="231">
        <v>148.43333333333337</v>
      </c>
      <c r="K47" s="230">
        <v>146.4</v>
      </c>
      <c r="L47" s="230">
        <v>144.6</v>
      </c>
      <c r="M47" s="230">
        <v>65.791870000000003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3144.4</v>
      </c>
      <c r="D48" s="231">
        <v>3142.3166666666671</v>
      </c>
      <c r="E48" s="231">
        <v>3129.6333333333341</v>
      </c>
      <c r="F48" s="231">
        <v>3114.8666666666672</v>
      </c>
      <c r="G48" s="231">
        <v>3102.1833333333343</v>
      </c>
      <c r="H48" s="231">
        <v>3157.0833333333339</v>
      </c>
      <c r="I48" s="231">
        <v>3169.7666666666673</v>
      </c>
      <c r="J48" s="231">
        <v>3184.5333333333338</v>
      </c>
      <c r="K48" s="230">
        <v>3155</v>
      </c>
      <c r="L48" s="230">
        <v>3127.55</v>
      </c>
      <c r="M48" s="230">
        <v>5.0602600000000004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261.10000000000002</v>
      </c>
      <c r="D49" s="231">
        <v>259.81666666666666</v>
      </c>
      <c r="E49" s="231">
        <v>257.63333333333333</v>
      </c>
      <c r="F49" s="231">
        <v>254.16666666666669</v>
      </c>
      <c r="G49" s="231">
        <v>251.98333333333335</v>
      </c>
      <c r="H49" s="231">
        <v>263.2833333333333</v>
      </c>
      <c r="I49" s="231">
        <v>265.46666666666658</v>
      </c>
      <c r="J49" s="231">
        <v>268.93333333333328</v>
      </c>
      <c r="K49" s="230">
        <v>262</v>
      </c>
      <c r="L49" s="230">
        <v>256.35000000000002</v>
      </c>
      <c r="M49" s="230">
        <v>2.4510299999999998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3343.8</v>
      </c>
      <c r="D50" s="231">
        <v>3318.4666666666667</v>
      </c>
      <c r="E50" s="231">
        <v>3266.9333333333334</v>
      </c>
      <c r="F50" s="231">
        <v>3190.0666666666666</v>
      </c>
      <c r="G50" s="231">
        <v>3138.5333333333333</v>
      </c>
      <c r="H50" s="231">
        <v>3395.3333333333335</v>
      </c>
      <c r="I50" s="231">
        <v>3446.8666666666672</v>
      </c>
      <c r="J50" s="231">
        <v>3523.7333333333336</v>
      </c>
      <c r="K50" s="230">
        <v>3370</v>
      </c>
      <c r="L50" s="230">
        <v>3241.6</v>
      </c>
      <c r="M50" s="230">
        <v>9.0329999999999994E-2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1789.9</v>
      </c>
      <c r="D51" s="231">
        <v>1789.4166666666667</v>
      </c>
      <c r="E51" s="231">
        <v>1773.8333333333335</v>
      </c>
      <c r="F51" s="231">
        <v>1757.7666666666667</v>
      </c>
      <c r="G51" s="231">
        <v>1742.1833333333334</v>
      </c>
      <c r="H51" s="231">
        <v>1805.4833333333336</v>
      </c>
      <c r="I51" s="231">
        <v>1821.0666666666671</v>
      </c>
      <c r="J51" s="231">
        <v>1837.1333333333337</v>
      </c>
      <c r="K51" s="230">
        <v>1805</v>
      </c>
      <c r="L51" s="230">
        <v>1773.35</v>
      </c>
      <c r="M51" s="230">
        <v>3.3064399999999998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6863.25</v>
      </c>
      <c r="D52" s="231">
        <v>6888.0666666666666</v>
      </c>
      <c r="E52" s="231">
        <v>6816.1833333333334</v>
      </c>
      <c r="F52" s="231">
        <v>6769.1166666666668</v>
      </c>
      <c r="G52" s="231">
        <v>6697.2333333333336</v>
      </c>
      <c r="H52" s="231">
        <v>6935.1333333333332</v>
      </c>
      <c r="I52" s="231">
        <v>7007.0166666666664</v>
      </c>
      <c r="J52" s="231">
        <v>7054.083333333333</v>
      </c>
      <c r="K52" s="230">
        <v>6959.95</v>
      </c>
      <c r="L52" s="230">
        <v>6841</v>
      </c>
      <c r="M52" s="230">
        <v>0.49761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650.75</v>
      </c>
      <c r="D53" s="231">
        <v>639.5</v>
      </c>
      <c r="E53" s="231">
        <v>624</v>
      </c>
      <c r="F53" s="231">
        <v>597.25</v>
      </c>
      <c r="G53" s="231">
        <v>581.75</v>
      </c>
      <c r="H53" s="231">
        <v>666.25</v>
      </c>
      <c r="I53" s="231">
        <v>681.75</v>
      </c>
      <c r="J53" s="231">
        <v>708.5</v>
      </c>
      <c r="K53" s="230">
        <v>655</v>
      </c>
      <c r="L53" s="230">
        <v>612.75</v>
      </c>
      <c r="M53" s="230">
        <v>93.467870000000005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392.15</v>
      </c>
      <c r="D54" s="231">
        <v>387.86666666666662</v>
      </c>
      <c r="E54" s="231">
        <v>379.23333333333323</v>
      </c>
      <c r="F54" s="231">
        <v>366.31666666666661</v>
      </c>
      <c r="G54" s="231">
        <v>357.68333333333322</v>
      </c>
      <c r="H54" s="231">
        <v>400.78333333333325</v>
      </c>
      <c r="I54" s="231">
        <v>409.41666666666657</v>
      </c>
      <c r="J54" s="231">
        <v>422.33333333333326</v>
      </c>
      <c r="K54" s="230">
        <v>396.5</v>
      </c>
      <c r="L54" s="230">
        <v>374.95</v>
      </c>
      <c r="M54" s="230">
        <v>4.48489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3507.5</v>
      </c>
      <c r="D55" s="231">
        <v>3511.4500000000003</v>
      </c>
      <c r="E55" s="231">
        <v>3492.9000000000005</v>
      </c>
      <c r="F55" s="231">
        <v>3478.3</v>
      </c>
      <c r="G55" s="231">
        <v>3459.7500000000005</v>
      </c>
      <c r="H55" s="231">
        <v>3526.0500000000006</v>
      </c>
      <c r="I55" s="231">
        <v>3544.6000000000008</v>
      </c>
      <c r="J55" s="231">
        <v>3559.2000000000007</v>
      </c>
      <c r="K55" s="230">
        <v>3530</v>
      </c>
      <c r="L55" s="230">
        <v>3496.85</v>
      </c>
      <c r="M55" s="230">
        <v>2.94224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937.45</v>
      </c>
      <c r="D56" s="231">
        <v>935.06666666666661</v>
      </c>
      <c r="E56" s="231">
        <v>930.43333333333317</v>
      </c>
      <c r="F56" s="231">
        <v>923.41666666666652</v>
      </c>
      <c r="G56" s="231">
        <v>918.78333333333308</v>
      </c>
      <c r="H56" s="231">
        <v>942.08333333333326</v>
      </c>
      <c r="I56" s="231">
        <v>946.7166666666667</v>
      </c>
      <c r="J56" s="231">
        <v>953.73333333333335</v>
      </c>
      <c r="K56" s="230">
        <v>939.7</v>
      </c>
      <c r="L56" s="230">
        <v>928.05</v>
      </c>
      <c r="M56" s="230">
        <v>78.044030000000006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2538.8000000000002</v>
      </c>
      <c r="D57" s="231">
        <v>2534.7833333333333</v>
      </c>
      <c r="E57" s="231">
        <v>2500.5666666666666</v>
      </c>
      <c r="F57" s="231">
        <v>2462.3333333333335</v>
      </c>
      <c r="G57" s="231">
        <v>2428.1166666666668</v>
      </c>
      <c r="H57" s="231">
        <v>2573.0166666666664</v>
      </c>
      <c r="I57" s="231">
        <v>2607.2333333333327</v>
      </c>
      <c r="J57" s="231">
        <v>2645.4666666666662</v>
      </c>
      <c r="K57" s="230">
        <v>2569</v>
      </c>
      <c r="L57" s="230">
        <v>2496.5500000000002</v>
      </c>
      <c r="M57" s="230">
        <v>0.14352999999999999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1432</v>
      </c>
      <c r="D58" s="231">
        <v>1432.55</v>
      </c>
      <c r="E58" s="231">
        <v>1420.3</v>
      </c>
      <c r="F58" s="231">
        <v>1408.6</v>
      </c>
      <c r="G58" s="231">
        <v>1396.35</v>
      </c>
      <c r="H58" s="231">
        <v>1444.25</v>
      </c>
      <c r="I58" s="231">
        <v>1456.5</v>
      </c>
      <c r="J58" s="231">
        <v>1468.2</v>
      </c>
      <c r="K58" s="230">
        <v>1444.8</v>
      </c>
      <c r="L58" s="230">
        <v>1420.85</v>
      </c>
      <c r="M58" s="230">
        <v>0.76115999999999995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542.04999999999995</v>
      </c>
      <c r="D59" s="231">
        <v>541.01666666666665</v>
      </c>
      <c r="E59" s="231">
        <v>538.23333333333335</v>
      </c>
      <c r="F59" s="231">
        <v>534.41666666666674</v>
      </c>
      <c r="G59" s="231">
        <v>531.63333333333344</v>
      </c>
      <c r="H59" s="231">
        <v>544.83333333333326</v>
      </c>
      <c r="I59" s="231">
        <v>547.61666666666656</v>
      </c>
      <c r="J59" s="231">
        <v>551.43333333333317</v>
      </c>
      <c r="K59" s="230">
        <v>543.79999999999995</v>
      </c>
      <c r="L59" s="230">
        <v>537.20000000000005</v>
      </c>
      <c r="M59" s="230">
        <v>3.28356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4591.8999999999996</v>
      </c>
      <c r="D60" s="231">
        <v>4604.6500000000005</v>
      </c>
      <c r="E60" s="231">
        <v>4573.9500000000007</v>
      </c>
      <c r="F60" s="231">
        <v>4556</v>
      </c>
      <c r="G60" s="231">
        <v>4525.3</v>
      </c>
      <c r="H60" s="231">
        <v>4622.6000000000013</v>
      </c>
      <c r="I60" s="231">
        <v>4653.3</v>
      </c>
      <c r="J60" s="231">
        <v>4671.2500000000018</v>
      </c>
      <c r="K60" s="230">
        <v>4635.3500000000004</v>
      </c>
      <c r="L60" s="230">
        <v>4586.7</v>
      </c>
      <c r="M60" s="230">
        <v>2.2957399999999999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1154.4000000000001</v>
      </c>
      <c r="D61" s="231">
        <v>1160.6333333333334</v>
      </c>
      <c r="E61" s="231">
        <v>1147.2666666666669</v>
      </c>
      <c r="F61" s="231">
        <v>1140.1333333333334</v>
      </c>
      <c r="G61" s="231">
        <v>1126.7666666666669</v>
      </c>
      <c r="H61" s="231">
        <v>1167.7666666666669</v>
      </c>
      <c r="I61" s="231">
        <v>1181.1333333333332</v>
      </c>
      <c r="J61" s="231">
        <v>1188.2666666666669</v>
      </c>
      <c r="K61" s="230">
        <v>1174</v>
      </c>
      <c r="L61" s="230">
        <v>1153.5</v>
      </c>
      <c r="M61" s="230">
        <v>0.75117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7005.8</v>
      </c>
      <c r="D62" s="231">
        <v>6984.8666666666659</v>
      </c>
      <c r="E62" s="231">
        <v>6950.9833333333318</v>
      </c>
      <c r="F62" s="231">
        <v>6896.1666666666661</v>
      </c>
      <c r="G62" s="231">
        <v>6862.2833333333319</v>
      </c>
      <c r="H62" s="231">
        <v>7039.6833333333316</v>
      </c>
      <c r="I62" s="231">
        <v>7073.5666666666648</v>
      </c>
      <c r="J62" s="231">
        <v>7128.3833333333314</v>
      </c>
      <c r="K62" s="230">
        <v>7018.75</v>
      </c>
      <c r="L62" s="230">
        <v>6930.05</v>
      </c>
      <c r="M62" s="230">
        <v>8.8192299999999992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1465.85</v>
      </c>
      <c r="D63" s="231">
        <v>1457.5166666666667</v>
      </c>
      <c r="E63" s="231">
        <v>1447.8333333333333</v>
      </c>
      <c r="F63" s="231">
        <v>1429.8166666666666</v>
      </c>
      <c r="G63" s="231">
        <v>1420.1333333333332</v>
      </c>
      <c r="H63" s="231">
        <v>1475.5333333333333</v>
      </c>
      <c r="I63" s="231">
        <v>1485.2166666666667</v>
      </c>
      <c r="J63" s="231">
        <v>1503.2333333333333</v>
      </c>
      <c r="K63" s="230">
        <v>1467.2</v>
      </c>
      <c r="L63" s="230">
        <v>1439.5</v>
      </c>
      <c r="M63" s="230">
        <v>15.069990000000001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7078</v>
      </c>
      <c r="D64" s="231">
        <v>7128.0999999999995</v>
      </c>
      <c r="E64" s="231">
        <v>6964.8999999999987</v>
      </c>
      <c r="F64" s="231">
        <v>6851.7999999999993</v>
      </c>
      <c r="G64" s="231">
        <v>6688.5999999999985</v>
      </c>
      <c r="H64" s="231">
        <v>7241.1999999999989</v>
      </c>
      <c r="I64" s="231">
        <v>7404.4</v>
      </c>
      <c r="J64" s="231">
        <v>7517.4999999999991</v>
      </c>
      <c r="K64" s="230">
        <v>7291.3</v>
      </c>
      <c r="L64" s="230">
        <v>7015</v>
      </c>
      <c r="M64" s="230">
        <v>0.74519000000000002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2121.25</v>
      </c>
      <c r="D65" s="231">
        <v>2132.3666666666668</v>
      </c>
      <c r="E65" s="231">
        <v>2099.1333333333337</v>
      </c>
      <c r="F65" s="231">
        <v>2077.0166666666669</v>
      </c>
      <c r="G65" s="231">
        <v>2043.7833333333338</v>
      </c>
      <c r="H65" s="231">
        <v>2154.4833333333336</v>
      </c>
      <c r="I65" s="231">
        <v>2187.7166666666672</v>
      </c>
      <c r="J65" s="231">
        <v>2209.8333333333335</v>
      </c>
      <c r="K65" s="230">
        <v>2165.6</v>
      </c>
      <c r="L65" s="230">
        <v>2110.25</v>
      </c>
      <c r="M65" s="230">
        <v>0.59762999999999999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2225.5500000000002</v>
      </c>
      <c r="D66" s="231">
        <v>2246.5000000000005</v>
      </c>
      <c r="E66" s="231">
        <v>2193.1000000000008</v>
      </c>
      <c r="F66" s="231">
        <v>2160.6500000000005</v>
      </c>
      <c r="G66" s="231">
        <v>2107.2500000000009</v>
      </c>
      <c r="H66" s="231">
        <v>2278.9500000000007</v>
      </c>
      <c r="I66" s="231">
        <v>2332.3500000000004</v>
      </c>
      <c r="J66" s="231">
        <v>2364.8000000000006</v>
      </c>
      <c r="K66" s="230">
        <v>2299.9</v>
      </c>
      <c r="L66" s="230">
        <v>2214.0500000000002</v>
      </c>
      <c r="M66" s="230">
        <v>10.30231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391.5</v>
      </c>
      <c r="D67" s="231">
        <v>392.2166666666667</v>
      </c>
      <c r="E67" s="231">
        <v>389.38333333333338</v>
      </c>
      <c r="F67" s="231">
        <v>387.26666666666671</v>
      </c>
      <c r="G67" s="231">
        <v>384.43333333333339</v>
      </c>
      <c r="H67" s="231">
        <v>394.33333333333337</v>
      </c>
      <c r="I67" s="231">
        <v>397.16666666666663</v>
      </c>
      <c r="J67" s="231">
        <v>399.28333333333336</v>
      </c>
      <c r="K67" s="230">
        <v>395.05</v>
      </c>
      <c r="L67" s="230">
        <v>390.1</v>
      </c>
      <c r="M67" s="230">
        <v>4.2911999999999999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267.7</v>
      </c>
      <c r="D68" s="231">
        <v>265.81666666666666</v>
      </c>
      <c r="E68" s="231">
        <v>263.38333333333333</v>
      </c>
      <c r="F68" s="231">
        <v>259.06666666666666</v>
      </c>
      <c r="G68" s="231">
        <v>256.63333333333333</v>
      </c>
      <c r="H68" s="231">
        <v>270.13333333333333</v>
      </c>
      <c r="I68" s="231">
        <v>272.56666666666661</v>
      </c>
      <c r="J68" s="231">
        <v>276.88333333333333</v>
      </c>
      <c r="K68" s="230">
        <v>268.25</v>
      </c>
      <c r="L68" s="230">
        <v>261.5</v>
      </c>
      <c r="M68" s="230">
        <v>52.461300000000001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183.65</v>
      </c>
      <c r="D69" s="231">
        <v>183.65</v>
      </c>
      <c r="E69" s="231">
        <v>182.70000000000002</v>
      </c>
      <c r="F69" s="231">
        <v>181.75</v>
      </c>
      <c r="G69" s="231">
        <v>180.8</v>
      </c>
      <c r="H69" s="231">
        <v>184.60000000000002</v>
      </c>
      <c r="I69" s="231">
        <v>185.55</v>
      </c>
      <c r="J69" s="231">
        <v>186.50000000000003</v>
      </c>
      <c r="K69" s="230">
        <v>184.6</v>
      </c>
      <c r="L69" s="230">
        <v>182.7</v>
      </c>
      <c r="M69" s="230">
        <v>89.624300000000005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74.849999999999994</v>
      </c>
      <c r="D70" s="231">
        <v>74.95</v>
      </c>
      <c r="E70" s="231">
        <v>74.400000000000006</v>
      </c>
      <c r="F70" s="231">
        <v>73.95</v>
      </c>
      <c r="G70" s="231">
        <v>73.400000000000006</v>
      </c>
      <c r="H70" s="231">
        <v>75.400000000000006</v>
      </c>
      <c r="I70" s="231">
        <v>75.949999999999989</v>
      </c>
      <c r="J70" s="231">
        <v>76.400000000000006</v>
      </c>
      <c r="K70" s="230">
        <v>75.5</v>
      </c>
      <c r="L70" s="230">
        <v>74.5</v>
      </c>
      <c r="M70" s="230">
        <v>27.036549999999998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29.5</v>
      </c>
      <c r="D71" s="231">
        <v>29.366666666666664</v>
      </c>
      <c r="E71" s="231">
        <v>29.133333333333326</v>
      </c>
      <c r="F71" s="231">
        <v>28.766666666666662</v>
      </c>
      <c r="G71" s="231">
        <v>28.533333333333324</v>
      </c>
      <c r="H71" s="231">
        <v>29.733333333333327</v>
      </c>
      <c r="I71" s="231">
        <v>29.966666666666669</v>
      </c>
      <c r="J71" s="231">
        <v>30.333333333333329</v>
      </c>
      <c r="K71" s="230">
        <v>29.6</v>
      </c>
      <c r="L71" s="230">
        <v>29</v>
      </c>
      <c r="M71" s="230">
        <v>59.934739999999998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1576.25</v>
      </c>
      <c r="D72" s="231">
        <v>1580.75</v>
      </c>
      <c r="E72" s="231">
        <v>1565.5</v>
      </c>
      <c r="F72" s="231">
        <v>1554.75</v>
      </c>
      <c r="G72" s="231">
        <v>1539.5</v>
      </c>
      <c r="H72" s="231">
        <v>1591.5</v>
      </c>
      <c r="I72" s="231">
        <v>1606.75</v>
      </c>
      <c r="J72" s="231">
        <v>1617.5</v>
      </c>
      <c r="K72" s="230">
        <v>1596</v>
      </c>
      <c r="L72" s="230">
        <v>1570</v>
      </c>
      <c r="M72" s="230">
        <v>2.6332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4157.1000000000004</v>
      </c>
      <c r="D73" s="231">
        <v>4146.2833333333338</v>
      </c>
      <c r="E73" s="231">
        <v>4110.9166666666679</v>
      </c>
      <c r="F73" s="231">
        <v>4064.7333333333345</v>
      </c>
      <c r="G73" s="231">
        <v>4029.3666666666686</v>
      </c>
      <c r="H73" s="231">
        <v>4192.4666666666672</v>
      </c>
      <c r="I73" s="231">
        <v>4227.8333333333339</v>
      </c>
      <c r="J73" s="231">
        <v>4274.0166666666664</v>
      </c>
      <c r="K73" s="230">
        <v>4181.6499999999996</v>
      </c>
      <c r="L73" s="230">
        <v>4100.1000000000004</v>
      </c>
      <c r="M73" s="230">
        <v>0.44843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648.85</v>
      </c>
      <c r="D74" s="231">
        <v>645.73333333333346</v>
      </c>
      <c r="E74" s="231">
        <v>640.76666666666688</v>
      </c>
      <c r="F74" s="231">
        <v>632.68333333333339</v>
      </c>
      <c r="G74" s="231">
        <v>627.71666666666681</v>
      </c>
      <c r="H74" s="231">
        <v>653.81666666666695</v>
      </c>
      <c r="I74" s="231">
        <v>658.78333333333342</v>
      </c>
      <c r="J74" s="231">
        <v>666.86666666666702</v>
      </c>
      <c r="K74" s="230">
        <v>650.70000000000005</v>
      </c>
      <c r="L74" s="230">
        <v>637.65</v>
      </c>
      <c r="M74" s="230">
        <v>8.1984200000000005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1050.75</v>
      </c>
      <c r="D75" s="231">
        <v>1050.75</v>
      </c>
      <c r="E75" s="231">
        <v>1037</v>
      </c>
      <c r="F75" s="231">
        <v>1023.25</v>
      </c>
      <c r="G75" s="231">
        <v>1009.5</v>
      </c>
      <c r="H75" s="231">
        <v>1064.5</v>
      </c>
      <c r="I75" s="231">
        <v>1078.25</v>
      </c>
      <c r="J75" s="231">
        <v>1092</v>
      </c>
      <c r="K75" s="230">
        <v>1064.5</v>
      </c>
      <c r="L75" s="230">
        <v>1037</v>
      </c>
      <c r="M75" s="230">
        <v>3.5506199999999999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111.25</v>
      </c>
      <c r="D76" s="231">
        <v>111.61666666666667</v>
      </c>
      <c r="E76" s="231">
        <v>110.63333333333335</v>
      </c>
      <c r="F76" s="231">
        <v>110.01666666666668</v>
      </c>
      <c r="G76" s="231">
        <v>109.03333333333336</v>
      </c>
      <c r="H76" s="231">
        <v>112.23333333333335</v>
      </c>
      <c r="I76" s="231">
        <v>113.21666666666667</v>
      </c>
      <c r="J76" s="231">
        <v>113.83333333333334</v>
      </c>
      <c r="K76" s="230">
        <v>112.6</v>
      </c>
      <c r="L76" s="230">
        <v>111</v>
      </c>
      <c r="M76" s="230">
        <v>78.036169999999998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782.05</v>
      </c>
      <c r="D77" s="231">
        <v>785.23333333333323</v>
      </c>
      <c r="E77" s="231">
        <v>776.96666666666647</v>
      </c>
      <c r="F77" s="231">
        <v>771.88333333333321</v>
      </c>
      <c r="G77" s="231">
        <v>763.61666666666645</v>
      </c>
      <c r="H77" s="231">
        <v>790.31666666666649</v>
      </c>
      <c r="I77" s="231">
        <v>798.58333333333314</v>
      </c>
      <c r="J77" s="231">
        <v>803.66666666666652</v>
      </c>
      <c r="K77" s="230">
        <v>793.5</v>
      </c>
      <c r="L77" s="230">
        <v>780.15</v>
      </c>
      <c r="M77" s="230">
        <v>15.423959999999999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82.05</v>
      </c>
      <c r="D78" s="231">
        <v>82.5</v>
      </c>
      <c r="E78" s="231">
        <v>81.099999999999994</v>
      </c>
      <c r="F78" s="231">
        <v>80.149999999999991</v>
      </c>
      <c r="G78" s="231">
        <v>78.749999999999986</v>
      </c>
      <c r="H78" s="231">
        <v>83.45</v>
      </c>
      <c r="I78" s="231">
        <v>84.850000000000009</v>
      </c>
      <c r="J78" s="231">
        <v>85.800000000000011</v>
      </c>
      <c r="K78" s="230">
        <v>83.9</v>
      </c>
      <c r="L78" s="230">
        <v>81.55</v>
      </c>
      <c r="M78" s="230">
        <v>217.08061000000001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360.4</v>
      </c>
      <c r="D79" s="231">
        <v>361.4666666666667</v>
      </c>
      <c r="E79" s="231">
        <v>358.93333333333339</v>
      </c>
      <c r="F79" s="231">
        <v>357.4666666666667</v>
      </c>
      <c r="G79" s="231">
        <v>354.93333333333339</v>
      </c>
      <c r="H79" s="231">
        <v>362.93333333333339</v>
      </c>
      <c r="I79" s="231">
        <v>365.4666666666667</v>
      </c>
      <c r="J79" s="231">
        <v>366.93333333333339</v>
      </c>
      <c r="K79" s="230">
        <v>364</v>
      </c>
      <c r="L79" s="230">
        <v>360</v>
      </c>
      <c r="M79" s="230">
        <v>13.613440000000001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10285.700000000001</v>
      </c>
      <c r="D80" s="231">
        <v>10253.700000000001</v>
      </c>
      <c r="E80" s="231">
        <v>10202.300000000001</v>
      </c>
      <c r="F80" s="231">
        <v>10118.9</v>
      </c>
      <c r="G80" s="231">
        <v>10067.5</v>
      </c>
      <c r="H80" s="231">
        <v>10337.100000000002</v>
      </c>
      <c r="I80" s="231">
        <v>10388.500000000004</v>
      </c>
      <c r="J80" s="231">
        <v>10471.900000000003</v>
      </c>
      <c r="K80" s="230">
        <v>10305.1</v>
      </c>
      <c r="L80" s="230">
        <v>10170.299999999999</v>
      </c>
      <c r="M80" s="230">
        <v>5.0600000000000003E-3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818.45</v>
      </c>
      <c r="D81" s="231">
        <v>819.20000000000016</v>
      </c>
      <c r="E81" s="231">
        <v>812.0500000000003</v>
      </c>
      <c r="F81" s="231">
        <v>805.65000000000009</v>
      </c>
      <c r="G81" s="231">
        <v>798.50000000000023</v>
      </c>
      <c r="H81" s="231">
        <v>825.60000000000036</v>
      </c>
      <c r="I81" s="231">
        <v>832.75000000000023</v>
      </c>
      <c r="J81" s="231">
        <v>839.15000000000043</v>
      </c>
      <c r="K81" s="230">
        <v>826.35</v>
      </c>
      <c r="L81" s="230">
        <v>812.8</v>
      </c>
      <c r="M81" s="230">
        <v>51.482559999999999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241.65</v>
      </c>
      <c r="D82" s="231">
        <v>241.2166666666667</v>
      </c>
      <c r="E82" s="231">
        <v>239.48333333333341</v>
      </c>
      <c r="F82" s="231">
        <v>237.31666666666672</v>
      </c>
      <c r="G82" s="231">
        <v>235.58333333333343</v>
      </c>
      <c r="H82" s="231">
        <v>243.38333333333338</v>
      </c>
      <c r="I82" s="231">
        <v>245.11666666666667</v>
      </c>
      <c r="J82" s="231">
        <v>247.28333333333336</v>
      </c>
      <c r="K82" s="230">
        <v>242.95</v>
      </c>
      <c r="L82" s="230">
        <v>239.05</v>
      </c>
      <c r="M82" s="230">
        <v>15.295540000000001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1092.2</v>
      </c>
      <c r="D83" s="231">
        <v>1068.75</v>
      </c>
      <c r="E83" s="231">
        <v>1038.5</v>
      </c>
      <c r="F83" s="231">
        <v>984.8</v>
      </c>
      <c r="G83" s="231">
        <v>954.55</v>
      </c>
      <c r="H83" s="231">
        <v>1122.45</v>
      </c>
      <c r="I83" s="231">
        <v>1152.7</v>
      </c>
      <c r="J83" s="231">
        <v>1206.4000000000001</v>
      </c>
      <c r="K83" s="230">
        <v>1099</v>
      </c>
      <c r="L83" s="230">
        <v>1015.05</v>
      </c>
      <c r="M83" s="230">
        <v>9.01694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336.7</v>
      </c>
      <c r="D84" s="231">
        <v>337.90000000000003</v>
      </c>
      <c r="E84" s="231">
        <v>334.80000000000007</v>
      </c>
      <c r="F84" s="231">
        <v>332.90000000000003</v>
      </c>
      <c r="G84" s="231">
        <v>329.80000000000007</v>
      </c>
      <c r="H84" s="231">
        <v>339.80000000000007</v>
      </c>
      <c r="I84" s="231">
        <v>342.90000000000009</v>
      </c>
      <c r="J84" s="231">
        <v>344.80000000000007</v>
      </c>
      <c r="K84" s="230">
        <v>341</v>
      </c>
      <c r="L84" s="230">
        <v>336</v>
      </c>
      <c r="M84" s="230">
        <v>21.861229999999999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6152.9</v>
      </c>
      <c r="D85" s="231">
        <v>6123.0999999999995</v>
      </c>
      <c r="E85" s="231">
        <v>6073.1999999999989</v>
      </c>
      <c r="F85" s="231">
        <v>5993.4999999999991</v>
      </c>
      <c r="G85" s="231">
        <v>5943.5999999999985</v>
      </c>
      <c r="H85" s="231">
        <v>6202.7999999999993</v>
      </c>
      <c r="I85" s="231">
        <v>6252.6999999999989</v>
      </c>
      <c r="J85" s="231">
        <v>6332.4</v>
      </c>
      <c r="K85" s="230">
        <v>6173</v>
      </c>
      <c r="L85" s="230">
        <v>6043.4</v>
      </c>
      <c r="M85" s="230">
        <v>0.17088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1459.85</v>
      </c>
      <c r="D86" s="231">
        <v>1460.3833333333332</v>
      </c>
      <c r="E86" s="231">
        <v>1443.8166666666664</v>
      </c>
      <c r="F86" s="231">
        <v>1427.7833333333331</v>
      </c>
      <c r="G86" s="231">
        <v>1411.2166666666662</v>
      </c>
      <c r="H86" s="231">
        <v>1476.4166666666665</v>
      </c>
      <c r="I86" s="231">
        <v>1492.9833333333331</v>
      </c>
      <c r="J86" s="231">
        <v>1509.0166666666667</v>
      </c>
      <c r="K86" s="230">
        <v>1476.95</v>
      </c>
      <c r="L86" s="230">
        <v>1444.35</v>
      </c>
      <c r="M86" s="230">
        <v>3.9103500000000002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932.25</v>
      </c>
      <c r="D87" s="231">
        <v>935.18333333333339</v>
      </c>
      <c r="E87" s="231">
        <v>923.41666666666674</v>
      </c>
      <c r="F87" s="231">
        <v>914.58333333333337</v>
      </c>
      <c r="G87" s="231">
        <v>902.81666666666672</v>
      </c>
      <c r="H87" s="231">
        <v>944.01666666666677</v>
      </c>
      <c r="I87" s="231">
        <v>955.78333333333342</v>
      </c>
      <c r="J87" s="231">
        <v>964.61666666666679</v>
      </c>
      <c r="K87" s="230">
        <v>946.95</v>
      </c>
      <c r="L87" s="230">
        <v>926.35</v>
      </c>
      <c r="M87" s="230">
        <v>0.36020000000000002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520.95000000000005</v>
      </c>
      <c r="D88" s="231">
        <v>519.56666666666672</v>
      </c>
      <c r="E88" s="231">
        <v>513.68333333333339</v>
      </c>
      <c r="F88" s="231">
        <v>506.41666666666663</v>
      </c>
      <c r="G88" s="231">
        <v>500.5333333333333</v>
      </c>
      <c r="H88" s="231">
        <v>526.83333333333348</v>
      </c>
      <c r="I88" s="231">
        <v>532.71666666666692</v>
      </c>
      <c r="J88" s="231">
        <v>539.98333333333358</v>
      </c>
      <c r="K88" s="230">
        <v>525.45000000000005</v>
      </c>
      <c r="L88" s="230">
        <v>512.29999999999995</v>
      </c>
      <c r="M88" s="230">
        <v>3.4165199999999998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18540.900000000001</v>
      </c>
      <c r="D89" s="231">
        <v>18485.283333333336</v>
      </c>
      <c r="E89" s="231">
        <v>18345.616666666672</v>
      </c>
      <c r="F89" s="231">
        <v>18150.333333333336</v>
      </c>
      <c r="G89" s="231">
        <v>18010.666666666672</v>
      </c>
      <c r="H89" s="231">
        <v>18680.566666666673</v>
      </c>
      <c r="I89" s="231">
        <v>18820.233333333337</v>
      </c>
      <c r="J89" s="231">
        <v>19015.516666666674</v>
      </c>
      <c r="K89" s="230">
        <v>18624.95</v>
      </c>
      <c r="L89" s="230">
        <v>18290</v>
      </c>
      <c r="M89" s="230">
        <v>0.23849000000000001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540.35</v>
      </c>
      <c r="D90" s="231">
        <v>541.5</v>
      </c>
      <c r="E90" s="231">
        <v>534</v>
      </c>
      <c r="F90" s="231">
        <v>527.65</v>
      </c>
      <c r="G90" s="231">
        <v>520.15</v>
      </c>
      <c r="H90" s="231">
        <v>547.85</v>
      </c>
      <c r="I90" s="231">
        <v>555.35</v>
      </c>
      <c r="J90" s="231">
        <v>561.70000000000005</v>
      </c>
      <c r="K90" s="230">
        <v>549</v>
      </c>
      <c r="L90" s="230">
        <v>535.15</v>
      </c>
      <c r="M90" s="230">
        <v>0.72216999999999998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17.850000000000001</v>
      </c>
      <c r="D91" s="231">
        <v>17.583333333333332</v>
      </c>
      <c r="E91" s="231">
        <v>17.316666666666663</v>
      </c>
      <c r="F91" s="231">
        <v>16.783333333333331</v>
      </c>
      <c r="G91" s="231">
        <v>16.516666666666662</v>
      </c>
      <c r="H91" s="231">
        <v>18.116666666666664</v>
      </c>
      <c r="I91" s="231">
        <v>18.383333333333336</v>
      </c>
      <c r="J91" s="231">
        <v>18.916666666666664</v>
      </c>
      <c r="K91" s="230">
        <v>17.850000000000001</v>
      </c>
      <c r="L91" s="230">
        <v>17.05</v>
      </c>
      <c r="M91" s="230">
        <v>374.27980000000002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4573.25</v>
      </c>
      <c r="D92" s="231">
        <v>4586.583333333333</v>
      </c>
      <c r="E92" s="231">
        <v>4549.6666666666661</v>
      </c>
      <c r="F92" s="231">
        <v>4526.083333333333</v>
      </c>
      <c r="G92" s="231">
        <v>4489.1666666666661</v>
      </c>
      <c r="H92" s="231">
        <v>4610.1666666666661</v>
      </c>
      <c r="I92" s="231">
        <v>4647.0833333333321</v>
      </c>
      <c r="J92" s="231">
        <v>4670.6666666666661</v>
      </c>
      <c r="K92" s="230">
        <v>4623.5</v>
      </c>
      <c r="L92" s="230">
        <v>4563</v>
      </c>
      <c r="M92" s="230">
        <v>1.9977199999999999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1074.2</v>
      </c>
      <c r="D93" s="231">
        <v>1079.5999999999999</v>
      </c>
      <c r="E93" s="231">
        <v>1063.1999999999998</v>
      </c>
      <c r="F93" s="231">
        <v>1052.1999999999998</v>
      </c>
      <c r="G93" s="231">
        <v>1035.7999999999997</v>
      </c>
      <c r="H93" s="231">
        <v>1090.5999999999999</v>
      </c>
      <c r="I93" s="231">
        <v>1107</v>
      </c>
      <c r="J93" s="231">
        <v>1118</v>
      </c>
      <c r="K93" s="230">
        <v>1096</v>
      </c>
      <c r="L93" s="230">
        <v>1068.5999999999999</v>
      </c>
      <c r="M93" s="230">
        <v>0.50026999999999999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620.25</v>
      </c>
      <c r="D94" s="231">
        <v>620.65</v>
      </c>
      <c r="E94" s="231">
        <v>616.59999999999991</v>
      </c>
      <c r="F94" s="231">
        <v>612.94999999999993</v>
      </c>
      <c r="G94" s="231">
        <v>608.89999999999986</v>
      </c>
      <c r="H94" s="231">
        <v>624.29999999999995</v>
      </c>
      <c r="I94" s="231">
        <v>628.34999999999991</v>
      </c>
      <c r="J94" s="231">
        <v>632</v>
      </c>
      <c r="K94" s="230">
        <v>624.70000000000005</v>
      </c>
      <c r="L94" s="230">
        <v>617</v>
      </c>
      <c r="M94" s="230">
        <v>0.92859000000000003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69.3</v>
      </c>
      <c r="D95" s="231">
        <v>69.466666666666654</v>
      </c>
      <c r="E95" s="231">
        <v>69.033333333333303</v>
      </c>
      <c r="F95" s="231">
        <v>68.766666666666652</v>
      </c>
      <c r="G95" s="231">
        <v>68.3333333333333</v>
      </c>
      <c r="H95" s="231">
        <v>69.733333333333306</v>
      </c>
      <c r="I95" s="231">
        <v>70.166666666666671</v>
      </c>
      <c r="J95" s="231">
        <v>70.433333333333309</v>
      </c>
      <c r="K95" s="230">
        <v>69.900000000000006</v>
      </c>
      <c r="L95" s="230">
        <v>69.2</v>
      </c>
      <c r="M95" s="230">
        <v>13.67745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385.9</v>
      </c>
      <c r="D96" s="231">
        <v>383.38333333333327</v>
      </c>
      <c r="E96" s="231">
        <v>378.06666666666655</v>
      </c>
      <c r="F96" s="231">
        <v>370.23333333333329</v>
      </c>
      <c r="G96" s="231">
        <v>364.91666666666657</v>
      </c>
      <c r="H96" s="231">
        <v>391.21666666666653</v>
      </c>
      <c r="I96" s="231">
        <v>396.53333333333325</v>
      </c>
      <c r="J96" s="231">
        <v>404.3666666666665</v>
      </c>
      <c r="K96" s="230">
        <v>388.7</v>
      </c>
      <c r="L96" s="230">
        <v>375.55</v>
      </c>
      <c r="M96" s="230">
        <v>31.52139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3703.2</v>
      </c>
      <c r="D97" s="231">
        <v>3702.7333333333336</v>
      </c>
      <c r="E97" s="231">
        <v>3675.4666666666672</v>
      </c>
      <c r="F97" s="231">
        <v>3647.7333333333336</v>
      </c>
      <c r="G97" s="231">
        <v>3620.4666666666672</v>
      </c>
      <c r="H97" s="231">
        <v>3730.4666666666672</v>
      </c>
      <c r="I97" s="231">
        <v>3757.7333333333336</v>
      </c>
      <c r="J97" s="231">
        <v>3785.4666666666672</v>
      </c>
      <c r="K97" s="230">
        <v>3730</v>
      </c>
      <c r="L97" s="230">
        <v>3675</v>
      </c>
      <c r="M97" s="230">
        <v>0.25508999999999998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283</v>
      </c>
      <c r="D98" s="231">
        <v>283.33333333333331</v>
      </c>
      <c r="E98" s="231">
        <v>281.66666666666663</v>
      </c>
      <c r="F98" s="231">
        <v>280.33333333333331</v>
      </c>
      <c r="G98" s="231">
        <v>278.66666666666663</v>
      </c>
      <c r="H98" s="231">
        <v>284.66666666666663</v>
      </c>
      <c r="I98" s="231">
        <v>286.33333333333326</v>
      </c>
      <c r="J98" s="231">
        <v>287.66666666666663</v>
      </c>
      <c r="K98" s="230">
        <v>285</v>
      </c>
      <c r="L98" s="230">
        <v>282</v>
      </c>
      <c r="M98" s="230">
        <v>1.0286999999999999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331.65</v>
      </c>
      <c r="D99" s="231">
        <v>335.11666666666662</v>
      </c>
      <c r="E99" s="231">
        <v>325.83333333333326</v>
      </c>
      <c r="F99" s="231">
        <v>320.01666666666665</v>
      </c>
      <c r="G99" s="231">
        <v>310.73333333333329</v>
      </c>
      <c r="H99" s="231">
        <v>340.93333333333322</v>
      </c>
      <c r="I99" s="231">
        <v>350.21666666666664</v>
      </c>
      <c r="J99" s="231">
        <v>356.03333333333319</v>
      </c>
      <c r="K99" s="230">
        <v>344.4</v>
      </c>
      <c r="L99" s="230">
        <v>329.3</v>
      </c>
      <c r="M99" s="230">
        <v>18.580030000000001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690.3</v>
      </c>
      <c r="D100" s="231">
        <v>689.88333333333333</v>
      </c>
      <c r="E100" s="231">
        <v>684.76666666666665</v>
      </c>
      <c r="F100" s="231">
        <v>679.23333333333335</v>
      </c>
      <c r="G100" s="231">
        <v>674.11666666666667</v>
      </c>
      <c r="H100" s="231">
        <v>695.41666666666663</v>
      </c>
      <c r="I100" s="231">
        <v>700.53333333333319</v>
      </c>
      <c r="J100" s="231">
        <v>706.06666666666661</v>
      </c>
      <c r="K100" s="230">
        <v>695</v>
      </c>
      <c r="L100" s="230">
        <v>684.35</v>
      </c>
      <c r="M100" s="230">
        <v>3.4224700000000001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307.7</v>
      </c>
      <c r="D101" s="231">
        <v>307.3</v>
      </c>
      <c r="E101" s="231">
        <v>305.65000000000003</v>
      </c>
      <c r="F101" s="231">
        <v>303.60000000000002</v>
      </c>
      <c r="G101" s="231">
        <v>301.95000000000005</v>
      </c>
      <c r="H101" s="231">
        <v>309.35000000000002</v>
      </c>
      <c r="I101" s="231">
        <v>311</v>
      </c>
      <c r="J101" s="231">
        <v>313.05</v>
      </c>
      <c r="K101" s="230">
        <v>308.95</v>
      </c>
      <c r="L101" s="230">
        <v>305.25</v>
      </c>
      <c r="M101" s="230">
        <v>32.487729999999999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743.4</v>
      </c>
      <c r="D102" s="231">
        <v>743.43333333333339</v>
      </c>
      <c r="E102" s="231">
        <v>736.01666666666677</v>
      </c>
      <c r="F102" s="231">
        <v>728.63333333333333</v>
      </c>
      <c r="G102" s="231">
        <v>721.2166666666667</v>
      </c>
      <c r="H102" s="231">
        <v>750.81666666666683</v>
      </c>
      <c r="I102" s="231">
        <v>758.23333333333335</v>
      </c>
      <c r="J102" s="231">
        <v>765.6166666666669</v>
      </c>
      <c r="K102" s="230">
        <v>750.85</v>
      </c>
      <c r="L102" s="230">
        <v>736.05</v>
      </c>
      <c r="M102" s="230">
        <v>0.79576999999999998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708.05</v>
      </c>
      <c r="D103" s="231">
        <v>709.35</v>
      </c>
      <c r="E103" s="231">
        <v>703.7</v>
      </c>
      <c r="F103" s="231">
        <v>699.35</v>
      </c>
      <c r="G103" s="231">
        <v>693.7</v>
      </c>
      <c r="H103" s="231">
        <v>713.7</v>
      </c>
      <c r="I103" s="231">
        <v>719.34999999999991</v>
      </c>
      <c r="J103" s="231">
        <v>723.7</v>
      </c>
      <c r="K103" s="230">
        <v>715</v>
      </c>
      <c r="L103" s="230">
        <v>705</v>
      </c>
      <c r="M103" s="230">
        <v>2.1274700000000002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1151.8</v>
      </c>
      <c r="D104" s="231">
        <v>1154.1333333333334</v>
      </c>
      <c r="E104" s="231">
        <v>1144.2666666666669</v>
      </c>
      <c r="F104" s="231">
        <v>1136.7333333333333</v>
      </c>
      <c r="G104" s="231">
        <v>1126.8666666666668</v>
      </c>
      <c r="H104" s="231">
        <v>1161.666666666667</v>
      </c>
      <c r="I104" s="231">
        <v>1171.5333333333333</v>
      </c>
      <c r="J104" s="231">
        <v>1179.0666666666671</v>
      </c>
      <c r="K104" s="230">
        <v>1164</v>
      </c>
      <c r="L104" s="230">
        <v>1146.5999999999999</v>
      </c>
      <c r="M104" s="230">
        <v>0.80545999999999995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113.7</v>
      </c>
      <c r="D105" s="231">
        <v>114</v>
      </c>
      <c r="E105" s="231">
        <v>113.25</v>
      </c>
      <c r="F105" s="231">
        <v>112.8</v>
      </c>
      <c r="G105" s="231">
        <v>112.05</v>
      </c>
      <c r="H105" s="231">
        <v>114.45</v>
      </c>
      <c r="I105" s="231">
        <v>115.2</v>
      </c>
      <c r="J105" s="231">
        <v>115.65</v>
      </c>
      <c r="K105" s="230">
        <v>114.75</v>
      </c>
      <c r="L105" s="230">
        <v>113.55</v>
      </c>
      <c r="M105" s="230">
        <v>3.5447600000000001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1915.15</v>
      </c>
      <c r="D106" s="231">
        <v>1948.7</v>
      </c>
      <c r="E106" s="231">
        <v>1865.4</v>
      </c>
      <c r="F106" s="231">
        <v>1815.65</v>
      </c>
      <c r="G106" s="231">
        <v>1732.3500000000001</v>
      </c>
      <c r="H106" s="231">
        <v>1998.45</v>
      </c>
      <c r="I106" s="231">
        <v>2081.75</v>
      </c>
      <c r="J106" s="231">
        <v>2131.5</v>
      </c>
      <c r="K106" s="230">
        <v>2032</v>
      </c>
      <c r="L106" s="230">
        <v>1898.95</v>
      </c>
      <c r="M106" s="230">
        <v>4.5859199999999998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26.75</v>
      </c>
      <c r="D107" s="231">
        <v>26.7</v>
      </c>
      <c r="E107" s="231">
        <v>26.549999999999997</v>
      </c>
      <c r="F107" s="231">
        <v>26.349999999999998</v>
      </c>
      <c r="G107" s="231">
        <v>26.199999999999996</v>
      </c>
      <c r="H107" s="231">
        <v>26.9</v>
      </c>
      <c r="I107" s="231">
        <v>27.049999999999997</v>
      </c>
      <c r="J107" s="231">
        <v>27.25</v>
      </c>
      <c r="K107" s="230">
        <v>26.85</v>
      </c>
      <c r="L107" s="230">
        <v>26.5</v>
      </c>
      <c r="M107" s="230">
        <v>29.273959999999999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983.15</v>
      </c>
      <c r="D108" s="231">
        <v>986.4666666666667</v>
      </c>
      <c r="E108" s="231">
        <v>978.93333333333339</v>
      </c>
      <c r="F108" s="231">
        <v>974.7166666666667</v>
      </c>
      <c r="G108" s="231">
        <v>967.18333333333339</v>
      </c>
      <c r="H108" s="231">
        <v>990.68333333333339</v>
      </c>
      <c r="I108" s="231">
        <v>998.2166666666667</v>
      </c>
      <c r="J108" s="231">
        <v>1002.4333333333334</v>
      </c>
      <c r="K108" s="230">
        <v>994</v>
      </c>
      <c r="L108" s="230">
        <v>982.25</v>
      </c>
      <c r="M108" s="230">
        <v>3.0768800000000001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573.85</v>
      </c>
      <c r="D109" s="231">
        <v>573.08333333333337</v>
      </c>
      <c r="E109" s="231">
        <v>570.81666666666672</v>
      </c>
      <c r="F109" s="231">
        <v>567.7833333333333</v>
      </c>
      <c r="G109" s="231">
        <v>565.51666666666665</v>
      </c>
      <c r="H109" s="231">
        <v>576.11666666666679</v>
      </c>
      <c r="I109" s="231">
        <v>578.38333333333344</v>
      </c>
      <c r="J109" s="231">
        <v>581.41666666666686</v>
      </c>
      <c r="K109" s="230">
        <v>575.35</v>
      </c>
      <c r="L109" s="230">
        <v>570.04999999999995</v>
      </c>
      <c r="M109" s="230">
        <v>0.42957000000000001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796.5</v>
      </c>
      <c r="D110" s="231">
        <v>795.94999999999993</v>
      </c>
      <c r="E110" s="231">
        <v>792.09999999999991</v>
      </c>
      <c r="F110" s="231">
        <v>787.69999999999993</v>
      </c>
      <c r="G110" s="231">
        <v>783.84999999999991</v>
      </c>
      <c r="H110" s="231">
        <v>800.34999999999991</v>
      </c>
      <c r="I110" s="231">
        <v>804.2</v>
      </c>
      <c r="J110" s="231">
        <v>808.59999999999991</v>
      </c>
      <c r="K110" s="230">
        <v>799.8</v>
      </c>
      <c r="L110" s="230">
        <v>791.55</v>
      </c>
      <c r="M110" s="230">
        <v>0.40859000000000001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7503.4</v>
      </c>
      <c r="D111" s="231">
        <v>7523.0166666666673</v>
      </c>
      <c r="E111" s="231">
        <v>7441.4833333333345</v>
      </c>
      <c r="F111" s="231">
        <v>7379.5666666666675</v>
      </c>
      <c r="G111" s="231">
        <v>7298.0333333333347</v>
      </c>
      <c r="H111" s="231">
        <v>7584.9333333333343</v>
      </c>
      <c r="I111" s="231">
        <v>7666.4666666666672</v>
      </c>
      <c r="J111" s="231">
        <v>7728.3833333333341</v>
      </c>
      <c r="K111" s="230">
        <v>7604.55</v>
      </c>
      <c r="L111" s="230">
        <v>7461.1</v>
      </c>
      <c r="M111" s="230">
        <v>8.5110000000000005E-2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424.4</v>
      </c>
      <c r="D112" s="231">
        <v>424.4666666666667</v>
      </c>
      <c r="E112" s="231">
        <v>420.93333333333339</v>
      </c>
      <c r="F112" s="231">
        <v>417.4666666666667</v>
      </c>
      <c r="G112" s="231">
        <v>413.93333333333339</v>
      </c>
      <c r="H112" s="231">
        <v>427.93333333333339</v>
      </c>
      <c r="I112" s="231">
        <v>431.4666666666667</v>
      </c>
      <c r="J112" s="231">
        <v>434.93333333333339</v>
      </c>
      <c r="K112" s="230">
        <v>428</v>
      </c>
      <c r="L112" s="230">
        <v>421</v>
      </c>
      <c r="M112" s="230">
        <v>0.82582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280.05</v>
      </c>
      <c r="D113" s="231">
        <v>281.81666666666666</v>
      </c>
      <c r="E113" s="231">
        <v>276.73333333333335</v>
      </c>
      <c r="F113" s="231">
        <v>273.41666666666669</v>
      </c>
      <c r="G113" s="231">
        <v>268.33333333333337</v>
      </c>
      <c r="H113" s="231">
        <v>285.13333333333333</v>
      </c>
      <c r="I113" s="231">
        <v>290.2166666666667</v>
      </c>
      <c r="J113" s="231">
        <v>293.5333333333333</v>
      </c>
      <c r="K113" s="230">
        <v>286.89999999999998</v>
      </c>
      <c r="L113" s="230">
        <v>278.5</v>
      </c>
      <c r="M113" s="230">
        <v>20.257359999999998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441.7</v>
      </c>
      <c r="D114" s="231">
        <v>440.08333333333331</v>
      </c>
      <c r="E114" s="231">
        <v>436.56666666666661</v>
      </c>
      <c r="F114" s="231">
        <v>431.43333333333328</v>
      </c>
      <c r="G114" s="231">
        <v>427.91666666666657</v>
      </c>
      <c r="H114" s="231">
        <v>445.21666666666664</v>
      </c>
      <c r="I114" s="231">
        <v>448.73333333333341</v>
      </c>
      <c r="J114" s="231">
        <v>453.86666666666667</v>
      </c>
      <c r="K114" s="230">
        <v>443.6</v>
      </c>
      <c r="L114" s="230">
        <v>434.95</v>
      </c>
      <c r="M114" s="230">
        <v>0.75127999999999995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824.35</v>
      </c>
      <c r="D115" s="231">
        <v>829.94999999999993</v>
      </c>
      <c r="E115" s="231">
        <v>811.04999999999984</v>
      </c>
      <c r="F115" s="231">
        <v>797.74999999999989</v>
      </c>
      <c r="G115" s="231">
        <v>778.8499999999998</v>
      </c>
      <c r="H115" s="231">
        <v>843.24999999999989</v>
      </c>
      <c r="I115" s="231">
        <v>862.15</v>
      </c>
      <c r="J115" s="231">
        <v>875.44999999999993</v>
      </c>
      <c r="K115" s="230">
        <v>848.85</v>
      </c>
      <c r="L115" s="230">
        <v>816.65</v>
      </c>
      <c r="M115" s="230">
        <v>0.2001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1046.3</v>
      </c>
      <c r="D116" s="231">
        <v>1047.0166666666667</v>
      </c>
      <c r="E116" s="231">
        <v>1036.0333333333333</v>
      </c>
      <c r="F116" s="231">
        <v>1025.7666666666667</v>
      </c>
      <c r="G116" s="231">
        <v>1014.7833333333333</v>
      </c>
      <c r="H116" s="231">
        <v>1057.2833333333333</v>
      </c>
      <c r="I116" s="231">
        <v>1068.2666666666664</v>
      </c>
      <c r="J116" s="231">
        <v>1078.5333333333333</v>
      </c>
      <c r="K116" s="230">
        <v>1058</v>
      </c>
      <c r="L116" s="230">
        <v>1036.75</v>
      </c>
      <c r="M116" s="230">
        <v>10.512309999999999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959.85</v>
      </c>
      <c r="D117" s="231">
        <v>957.44999999999993</v>
      </c>
      <c r="E117" s="231">
        <v>953.39999999999986</v>
      </c>
      <c r="F117" s="231">
        <v>946.94999999999993</v>
      </c>
      <c r="G117" s="231">
        <v>942.89999999999986</v>
      </c>
      <c r="H117" s="231">
        <v>963.89999999999986</v>
      </c>
      <c r="I117" s="231">
        <v>967.94999999999982</v>
      </c>
      <c r="J117" s="231">
        <v>974.39999999999986</v>
      </c>
      <c r="K117" s="230">
        <v>961.5</v>
      </c>
      <c r="L117" s="230">
        <v>951</v>
      </c>
      <c r="M117" s="230">
        <v>13.37311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124.8</v>
      </c>
      <c r="D118" s="231">
        <v>125.51666666666667</v>
      </c>
      <c r="E118" s="231">
        <v>123.73333333333333</v>
      </c>
      <c r="F118" s="231">
        <v>122.66666666666667</v>
      </c>
      <c r="G118" s="231">
        <v>120.88333333333334</v>
      </c>
      <c r="H118" s="231">
        <v>126.58333333333333</v>
      </c>
      <c r="I118" s="231">
        <v>128.36666666666667</v>
      </c>
      <c r="J118" s="231">
        <v>129.43333333333334</v>
      </c>
      <c r="K118" s="230">
        <v>127.3</v>
      </c>
      <c r="L118" s="230">
        <v>124.45</v>
      </c>
      <c r="M118" s="230">
        <v>72.64152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1412.95</v>
      </c>
      <c r="D119" s="231">
        <v>1423.7666666666667</v>
      </c>
      <c r="E119" s="231">
        <v>1394.4333333333334</v>
      </c>
      <c r="F119" s="231">
        <v>1375.9166666666667</v>
      </c>
      <c r="G119" s="231">
        <v>1346.5833333333335</v>
      </c>
      <c r="H119" s="231">
        <v>1442.2833333333333</v>
      </c>
      <c r="I119" s="231">
        <v>1471.6166666666668</v>
      </c>
      <c r="J119" s="231">
        <v>1490.1333333333332</v>
      </c>
      <c r="K119" s="230">
        <v>1453.1</v>
      </c>
      <c r="L119" s="230">
        <v>1405.25</v>
      </c>
      <c r="M119" s="230">
        <v>1.16333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244.3</v>
      </c>
      <c r="D120" s="231">
        <v>244.91666666666666</v>
      </c>
      <c r="E120" s="231">
        <v>242.68333333333331</v>
      </c>
      <c r="F120" s="231">
        <v>241.06666666666666</v>
      </c>
      <c r="G120" s="231">
        <v>238.83333333333331</v>
      </c>
      <c r="H120" s="231">
        <v>246.5333333333333</v>
      </c>
      <c r="I120" s="231">
        <v>248.76666666666665</v>
      </c>
      <c r="J120" s="231">
        <v>250.3833333333333</v>
      </c>
      <c r="K120" s="230">
        <v>247.15</v>
      </c>
      <c r="L120" s="230">
        <v>243.3</v>
      </c>
      <c r="M120" s="230">
        <v>46.579059999999998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494.8</v>
      </c>
      <c r="D121" s="231">
        <v>491.91666666666669</v>
      </c>
      <c r="E121" s="231">
        <v>487.03333333333336</v>
      </c>
      <c r="F121" s="231">
        <v>479.26666666666665</v>
      </c>
      <c r="G121" s="231">
        <v>474.38333333333333</v>
      </c>
      <c r="H121" s="231">
        <v>499.68333333333339</v>
      </c>
      <c r="I121" s="231">
        <v>504.56666666666672</v>
      </c>
      <c r="J121" s="231">
        <v>512.33333333333348</v>
      </c>
      <c r="K121" s="230">
        <v>496.8</v>
      </c>
      <c r="L121" s="230">
        <v>484.15</v>
      </c>
      <c r="M121" s="230">
        <v>5.1345999999999998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4400.1499999999996</v>
      </c>
      <c r="D122" s="231">
        <v>4419.083333333333</v>
      </c>
      <c r="E122" s="231">
        <v>4369.3666666666659</v>
      </c>
      <c r="F122" s="231">
        <v>4338.583333333333</v>
      </c>
      <c r="G122" s="231">
        <v>4288.8666666666659</v>
      </c>
      <c r="H122" s="231">
        <v>4449.8666666666659</v>
      </c>
      <c r="I122" s="231">
        <v>4499.583333333333</v>
      </c>
      <c r="J122" s="231">
        <v>4530.3666666666659</v>
      </c>
      <c r="K122" s="230">
        <v>4468.8</v>
      </c>
      <c r="L122" s="230">
        <v>4388.3</v>
      </c>
      <c r="M122" s="230">
        <v>2.7071999999999998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1590.85</v>
      </c>
      <c r="D123" s="231">
        <v>1596.3166666666666</v>
      </c>
      <c r="E123" s="231">
        <v>1583.0333333333333</v>
      </c>
      <c r="F123" s="231">
        <v>1575.2166666666667</v>
      </c>
      <c r="G123" s="231">
        <v>1561.9333333333334</v>
      </c>
      <c r="H123" s="231">
        <v>1604.1333333333332</v>
      </c>
      <c r="I123" s="231">
        <v>1617.4166666666665</v>
      </c>
      <c r="J123" s="231">
        <v>1625.2333333333331</v>
      </c>
      <c r="K123" s="230">
        <v>1609.6</v>
      </c>
      <c r="L123" s="230">
        <v>1588.5</v>
      </c>
      <c r="M123" s="230">
        <v>1.71987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2142.5</v>
      </c>
      <c r="D124" s="231">
        <v>2144.1666666666665</v>
      </c>
      <c r="E124" s="231">
        <v>2133.333333333333</v>
      </c>
      <c r="F124" s="231">
        <v>2124.1666666666665</v>
      </c>
      <c r="G124" s="231">
        <v>2113.333333333333</v>
      </c>
      <c r="H124" s="231">
        <v>2153.333333333333</v>
      </c>
      <c r="I124" s="231">
        <v>2164.1666666666661</v>
      </c>
      <c r="J124" s="231">
        <v>2173.333333333333</v>
      </c>
      <c r="K124" s="230">
        <v>2155</v>
      </c>
      <c r="L124" s="230">
        <v>2135</v>
      </c>
      <c r="M124" s="230">
        <v>0.27633999999999997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670.45</v>
      </c>
      <c r="D125" s="231">
        <v>669.81666666666661</v>
      </c>
      <c r="E125" s="231">
        <v>663.73333333333323</v>
      </c>
      <c r="F125" s="231">
        <v>657.01666666666665</v>
      </c>
      <c r="G125" s="231">
        <v>650.93333333333328</v>
      </c>
      <c r="H125" s="231">
        <v>676.53333333333319</v>
      </c>
      <c r="I125" s="231">
        <v>682.61666666666667</v>
      </c>
      <c r="J125" s="231">
        <v>689.33333333333314</v>
      </c>
      <c r="K125" s="230">
        <v>675.9</v>
      </c>
      <c r="L125" s="230">
        <v>663.1</v>
      </c>
      <c r="M125" s="230">
        <v>7.5303100000000001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958.85</v>
      </c>
      <c r="D126" s="231">
        <v>958</v>
      </c>
      <c r="E126" s="231">
        <v>950.05</v>
      </c>
      <c r="F126" s="231">
        <v>941.25</v>
      </c>
      <c r="G126" s="231">
        <v>933.3</v>
      </c>
      <c r="H126" s="231">
        <v>966.8</v>
      </c>
      <c r="I126" s="231">
        <v>974.75</v>
      </c>
      <c r="J126" s="231">
        <v>983.55</v>
      </c>
      <c r="K126" s="230">
        <v>965.95</v>
      </c>
      <c r="L126" s="230">
        <v>949.2</v>
      </c>
      <c r="M126" s="230">
        <v>2.6327799999999999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1202.5</v>
      </c>
      <c r="D127" s="231">
        <v>1206.4333333333332</v>
      </c>
      <c r="E127" s="231">
        <v>1193.1666666666663</v>
      </c>
      <c r="F127" s="231">
        <v>1183.833333333333</v>
      </c>
      <c r="G127" s="231">
        <v>1170.5666666666662</v>
      </c>
      <c r="H127" s="231">
        <v>1215.7666666666664</v>
      </c>
      <c r="I127" s="231">
        <v>1229.0333333333333</v>
      </c>
      <c r="J127" s="231">
        <v>1238.3666666666666</v>
      </c>
      <c r="K127" s="230">
        <v>1219.7</v>
      </c>
      <c r="L127" s="230">
        <v>1197.0999999999999</v>
      </c>
      <c r="M127" s="230">
        <v>2.1568299999999998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274.64999999999998</v>
      </c>
      <c r="D128" s="231">
        <v>274.95</v>
      </c>
      <c r="E128" s="231">
        <v>273.04999999999995</v>
      </c>
      <c r="F128" s="231">
        <v>271.45</v>
      </c>
      <c r="G128" s="231">
        <v>269.54999999999995</v>
      </c>
      <c r="H128" s="231">
        <v>276.54999999999995</v>
      </c>
      <c r="I128" s="231">
        <v>278.44999999999993</v>
      </c>
      <c r="J128" s="231">
        <v>280.04999999999995</v>
      </c>
      <c r="K128" s="230">
        <v>276.85000000000002</v>
      </c>
      <c r="L128" s="230">
        <v>273.35000000000002</v>
      </c>
      <c r="M128" s="230">
        <v>20.026949999999999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1755.35</v>
      </c>
      <c r="D129" s="231">
        <v>1754.1166666666668</v>
      </c>
      <c r="E129" s="231">
        <v>1734.2333333333336</v>
      </c>
      <c r="F129" s="231">
        <v>1713.1166666666668</v>
      </c>
      <c r="G129" s="231">
        <v>1693.2333333333336</v>
      </c>
      <c r="H129" s="231">
        <v>1775.2333333333336</v>
      </c>
      <c r="I129" s="231">
        <v>1795.1166666666668</v>
      </c>
      <c r="J129" s="231">
        <v>1816.2333333333336</v>
      </c>
      <c r="K129" s="230">
        <v>1774</v>
      </c>
      <c r="L129" s="230">
        <v>1733</v>
      </c>
      <c r="M129" s="230">
        <v>5.59849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1281.6500000000001</v>
      </c>
      <c r="D130" s="231">
        <v>1280.0333333333333</v>
      </c>
      <c r="E130" s="231">
        <v>1266.2666666666667</v>
      </c>
      <c r="F130" s="231">
        <v>1250.8833333333334</v>
      </c>
      <c r="G130" s="231">
        <v>1237.1166666666668</v>
      </c>
      <c r="H130" s="231">
        <v>1295.4166666666665</v>
      </c>
      <c r="I130" s="231">
        <v>1309.1833333333329</v>
      </c>
      <c r="J130" s="231">
        <v>1324.5666666666664</v>
      </c>
      <c r="K130" s="230">
        <v>1293.8</v>
      </c>
      <c r="L130" s="230">
        <v>1264.6500000000001</v>
      </c>
      <c r="M130" s="230">
        <v>3.47776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858.7</v>
      </c>
      <c r="D131" s="231">
        <v>857.05000000000007</v>
      </c>
      <c r="E131" s="231">
        <v>851.15000000000009</v>
      </c>
      <c r="F131" s="231">
        <v>843.6</v>
      </c>
      <c r="G131" s="231">
        <v>837.7</v>
      </c>
      <c r="H131" s="231">
        <v>864.60000000000014</v>
      </c>
      <c r="I131" s="231">
        <v>870.5</v>
      </c>
      <c r="J131" s="231">
        <v>878.05000000000018</v>
      </c>
      <c r="K131" s="230">
        <v>862.95</v>
      </c>
      <c r="L131" s="230">
        <v>849.5</v>
      </c>
      <c r="M131" s="230">
        <v>0.23097999999999999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474.6</v>
      </c>
      <c r="D132" s="231">
        <v>476.5333333333333</v>
      </c>
      <c r="E132" s="231">
        <v>471.56666666666661</v>
      </c>
      <c r="F132" s="231">
        <v>468.5333333333333</v>
      </c>
      <c r="G132" s="231">
        <v>463.56666666666661</v>
      </c>
      <c r="H132" s="231">
        <v>479.56666666666661</v>
      </c>
      <c r="I132" s="231">
        <v>484.5333333333333</v>
      </c>
      <c r="J132" s="231">
        <v>487.56666666666661</v>
      </c>
      <c r="K132" s="230">
        <v>481.5</v>
      </c>
      <c r="L132" s="230">
        <v>473.5</v>
      </c>
      <c r="M132" s="230">
        <v>32.093640000000001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549.9</v>
      </c>
      <c r="D133" s="231">
        <v>549.83333333333337</v>
      </c>
      <c r="E133" s="231">
        <v>546.76666666666677</v>
      </c>
      <c r="F133" s="231">
        <v>543.63333333333344</v>
      </c>
      <c r="G133" s="231">
        <v>540.56666666666683</v>
      </c>
      <c r="H133" s="231">
        <v>552.9666666666667</v>
      </c>
      <c r="I133" s="231">
        <v>556.0333333333333</v>
      </c>
      <c r="J133" s="231">
        <v>559.16666666666663</v>
      </c>
      <c r="K133" s="230">
        <v>552.9</v>
      </c>
      <c r="L133" s="230">
        <v>546.70000000000005</v>
      </c>
      <c r="M133" s="230">
        <v>20.235569999999999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2128.0500000000002</v>
      </c>
      <c r="D134" s="231">
        <v>2129.4333333333334</v>
      </c>
      <c r="E134" s="231">
        <v>2098.8666666666668</v>
      </c>
      <c r="F134" s="231">
        <v>2069.6833333333334</v>
      </c>
      <c r="G134" s="231">
        <v>2039.1166666666668</v>
      </c>
      <c r="H134" s="231">
        <v>2158.6166666666668</v>
      </c>
      <c r="I134" s="231">
        <v>2189.1833333333334</v>
      </c>
      <c r="J134" s="231">
        <v>2218.3666666666668</v>
      </c>
      <c r="K134" s="230">
        <v>2160</v>
      </c>
      <c r="L134" s="230">
        <v>2100.25</v>
      </c>
      <c r="M134" s="230">
        <v>4.3303700000000003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539.29999999999995</v>
      </c>
      <c r="D135" s="231">
        <v>541.4666666666667</v>
      </c>
      <c r="E135" s="231">
        <v>535.58333333333337</v>
      </c>
      <c r="F135" s="231">
        <v>531.86666666666667</v>
      </c>
      <c r="G135" s="231">
        <v>525.98333333333335</v>
      </c>
      <c r="H135" s="231">
        <v>545.18333333333339</v>
      </c>
      <c r="I135" s="231">
        <v>551.06666666666661</v>
      </c>
      <c r="J135" s="231">
        <v>554.78333333333342</v>
      </c>
      <c r="K135" s="230">
        <v>547.35</v>
      </c>
      <c r="L135" s="230">
        <v>537.75</v>
      </c>
      <c r="M135" s="230">
        <v>3.1137700000000001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2073</v>
      </c>
      <c r="D136" s="231">
        <v>2076.8333333333335</v>
      </c>
      <c r="E136" s="231">
        <v>2064.166666666667</v>
      </c>
      <c r="F136" s="231">
        <v>2055.3333333333335</v>
      </c>
      <c r="G136" s="231">
        <v>2042.666666666667</v>
      </c>
      <c r="H136" s="231">
        <v>2085.666666666667</v>
      </c>
      <c r="I136" s="231">
        <v>2098.3333333333339</v>
      </c>
      <c r="J136" s="231">
        <v>2107.166666666667</v>
      </c>
      <c r="K136" s="230">
        <v>2089.5</v>
      </c>
      <c r="L136" s="230">
        <v>2068</v>
      </c>
      <c r="M136" s="230">
        <v>1.8059799999999999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365.7</v>
      </c>
      <c r="D137" s="231">
        <v>367.58333333333331</v>
      </c>
      <c r="E137" s="231">
        <v>361.16666666666663</v>
      </c>
      <c r="F137" s="231">
        <v>356.63333333333333</v>
      </c>
      <c r="G137" s="231">
        <v>350.21666666666664</v>
      </c>
      <c r="H137" s="231">
        <v>372.11666666666662</v>
      </c>
      <c r="I137" s="231">
        <v>378.53333333333325</v>
      </c>
      <c r="J137" s="231">
        <v>383.06666666666661</v>
      </c>
      <c r="K137" s="230">
        <v>374</v>
      </c>
      <c r="L137" s="230">
        <v>363.05</v>
      </c>
      <c r="M137" s="230">
        <v>13.97902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241.05</v>
      </c>
      <c r="D138" s="231">
        <v>241.56666666666669</v>
      </c>
      <c r="E138" s="231">
        <v>239.13333333333338</v>
      </c>
      <c r="F138" s="231">
        <v>237.2166666666667</v>
      </c>
      <c r="G138" s="231">
        <v>234.78333333333339</v>
      </c>
      <c r="H138" s="231">
        <v>243.48333333333338</v>
      </c>
      <c r="I138" s="231">
        <v>245.91666666666671</v>
      </c>
      <c r="J138" s="231">
        <v>247.83333333333337</v>
      </c>
      <c r="K138" s="230">
        <v>244</v>
      </c>
      <c r="L138" s="230">
        <v>239.65</v>
      </c>
      <c r="M138" s="230">
        <v>31.728590000000001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182.15</v>
      </c>
      <c r="D139" s="231">
        <v>183.25</v>
      </c>
      <c r="E139" s="231">
        <v>179.9</v>
      </c>
      <c r="F139" s="231">
        <v>177.65</v>
      </c>
      <c r="G139" s="231">
        <v>174.3</v>
      </c>
      <c r="H139" s="231">
        <v>185.5</v>
      </c>
      <c r="I139" s="231">
        <v>188.85000000000002</v>
      </c>
      <c r="J139" s="231">
        <v>191.1</v>
      </c>
      <c r="K139" s="230">
        <v>186.6</v>
      </c>
      <c r="L139" s="230">
        <v>181</v>
      </c>
      <c r="M139" s="230">
        <v>11.371359999999999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35.549999999999997</v>
      </c>
      <c r="D140" s="231">
        <v>35.199999999999996</v>
      </c>
      <c r="E140" s="231">
        <v>34.199999999999989</v>
      </c>
      <c r="F140" s="231">
        <v>32.849999999999994</v>
      </c>
      <c r="G140" s="231">
        <v>31.849999999999987</v>
      </c>
      <c r="H140" s="231">
        <v>36.54999999999999</v>
      </c>
      <c r="I140" s="231">
        <v>37.550000000000004</v>
      </c>
      <c r="J140" s="231">
        <v>38.899999999999991</v>
      </c>
      <c r="K140" s="230">
        <v>36.200000000000003</v>
      </c>
      <c r="L140" s="230">
        <v>33.85</v>
      </c>
      <c r="M140" s="230">
        <v>27.932580000000002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202.95</v>
      </c>
      <c r="D141" s="231">
        <v>191.5333333333333</v>
      </c>
      <c r="E141" s="231">
        <v>180.11666666666662</v>
      </c>
      <c r="F141" s="231">
        <v>157.2833333333333</v>
      </c>
      <c r="G141" s="231">
        <v>145.86666666666662</v>
      </c>
      <c r="H141" s="231">
        <v>214.36666666666662</v>
      </c>
      <c r="I141" s="231">
        <v>225.7833333333333</v>
      </c>
      <c r="J141" s="231">
        <v>248.61666666666662</v>
      </c>
      <c r="K141" s="230">
        <v>202.95</v>
      </c>
      <c r="L141" s="230">
        <v>168.7</v>
      </c>
      <c r="M141" s="230">
        <v>72.329629999999995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3458</v>
      </c>
      <c r="D142" s="231">
        <v>3455.6666666666665</v>
      </c>
      <c r="E142" s="231">
        <v>3434.333333333333</v>
      </c>
      <c r="F142" s="231">
        <v>3410.6666666666665</v>
      </c>
      <c r="G142" s="231">
        <v>3389.333333333333</v>
      </c>
      <c r="H142" s="231">
        <v>3479.333333333333</v>
      </c>
      <c r="I142" s="231">
        <v>3500.6666666666661</v>
      </c>
      <c r="J142" s="231">
        <v>3524.333333333333</v>
      </c>
      <c r="K142" s="230">
        <v>3477</v>
      </c>
      <c r="L142" s="230">
        <v>3432</v>
      </c>
      <c r="M142" s="230">
        <v>3.2738100000000001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3682.3</v>
      </c>
      <c r="D143" s="231">
        <v>3687.2000000000003</v>
      </c>
      <c r="E143" s="231">
        <v>3647.5000000000005</v>
      </c>
      <c r="F143" s="231">
        <v>3612.7000000000003</v>
      </c>
      <c r="G143" s="231">
        <v>3573.0000000000005</v>
      </c>
      <c r="H143" s="231">
        <v>3722.0000000000005</v>
      </c>
      <c r="I143" s="231">
        <v>3761.7000000000003</v>
      </c>
      <c r="J143" s="231">
        <v>3796.5000000000005</v>
      </c>
      <c r="K143" s="230">
        <v>3726.9</v>
      </c>
      <c r="L143" s="230">
        <v>3652.4</v>
      </c>
      <c r="M143" s="230">
        <v>3.32863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2032.9</v>
      </c>
      <c r="D144" s="231">
        <v>2039.3166666666666</v>
      </c>
      <c r="E144" s="231">
        <v>2021.6333333333332</v>
      </c>
      <c r="F144" s="231">
        <v>2010.3666666666666</v>
      </c>
      <c r="G144" s="231">
        <v>1992.6833333333332</v>
      </c>
      <c r="H144" s="231">
        <v>2050.583333333333</v>
      </c>
      <c r="I144" s="231">
        <v>2068.2666666666664</v>
      </c>
      <c r="J144" s="231">
        <v>2079.5333333333333</v>
      </c>
      <c r="K144" s="230">
        <v>2057</v>
      </c>
      <c r="L144" s="230">
        <v>2028.05</v>
      </c>
      <c r="M144" s="230">
        <v>0.75478999999999996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4518.8999999999996</v>
      </c>
      <c r="D145" s="231">
        <v>4524.666666666667</v>
      </c>
      <c r="E145" s="231">
        <v>4493.0833333333339</v>
      </c>
      <c r="F145" s="231">
        <v>4467.2666666666673</v>
      </c>
      <c r="G145" s="231">
        <v>4435.6833333333343</v>
      </c>
      <c r="H145" s="231">
        <v>4550.4833333333336</v>
      </c>
      <c r="I145" s="231">
        <v>4582.0666666666675</v>
      </c>
      <c r="J145" s="231">
        <v>4607.8833333333332</v>
      </c>
      <c r="K145" s="230">
        <v>4556.25</v>
      </c>
      <c r="L145" s="230">
        <v>4498.8500000000004</v>
      </c>
      <c r="M145" s="230">
        <v>2.7398899999999999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485.85</v>
      </c>
      <c r="D146" s="231">
        <v>487.75</v>
      </c>
      <c r="E146" s="231">
        <v>476.2</v>
      </c>
      <c r="F146" s="231">
        <v>466.55</v>
      </c>
      <c r="G146" s="231">
        <v>455</v>
      </c>
      <c r="H146" s="231">
        <v>497.4</v>
      </c>
      <c r="I146" s="231">
        <v>508.94999999999993</v>
      </c>
      <c r="J146" s="231">
        <v>518.59999999999991</v>
      </c>
      <c r="K146" s="230">
        <v>499.3</v>
      </c>
      <c r="L146" s="230">
        <v>478.1</v>
      </c>
      <c r="M146" s="230">
        <v>5.9649099999999997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207</v>
      </c>
      <c r="D147" s="231">
        <v>205.96666666666667</v>
      </c>
      <c r="E147" s="231">
        <v>204.03333333333333</v>
      </c>
      <c r="F147" s="231">
        <v>201.06666666666666</v>
      </c>
      <c r="G147" s="231">
        <v>199.13333333333333</v>
      </c>
      <c r="H147" s="231">
        <v>208.93333333333334</v>
      </c>
      <c r="I147" s="231">
        <v>210.86666666666667</v>
      </c>
      <c r="J147" s="231">
        <v>213.83333333333334</v>
      </c>
      <c r="K147" s="230">
        <v>207.9</v>
      </c>
      <c r="L147" s="230">
        <v>203</v>
      </c>
      <c r="M147" s="230">
        <v>5.5845799999999999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183.1</v>
      </c>
      <c r="D148" s="231">
        <v>184.85</v>
      </c>
      <c r="E148" s="231">
        <v>180.6</v>
      </c>
      <c r="F148" s="231">
        <v>178.1</v>
      </c>
      <c r="G148" s="231">
        <v>173.85</v>
      </c>
      <c r="H148" s="231">
        <v>187.35</v>
      </c>
      <c r="I148" s="231">
        <v>191.6</v>
      </c>
      <c r="J148" s="231">
        <v>194.1</v>
      </c>
      <c r="K148" s="230">
        <v>189.1</v>
      </c>
      <c r="L148" s="230">
        <v>182.35</v>
      </c>
      <c r="M148" s="230">
        <v>3.6442899999999998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45.55</v>
      </c>
      <c r="D149" s="231">
        <v>45.716666666666669</v>
      </c>
      <c r="E149" s="231">
        <v>45.183333333333337</v>
      </c>
      <c r="F149" s="231">
        <v>44.81666666666667</v>
      </c>
      <c r="G149" s="231">
        <v>44.283333333333339</v>
      </c>
      <c r="H149" s="231">
        <v>46.083333333333336</v>
      </c>
      <c r="I149" s="231">
        <v>46.616666666666667</v>
      </c>
      <c r="J149" s="231">
        <v>46.983333333333334</v>
      </c>
      <c r="K149" s="230">
        <v>46.25</v>
      </c>
      <c r="L149" s="230">
        <v>45.35</v>
      </c>
      <c r="M149" s="230">
        <v>28.46311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68.25</v>
      </c>
      <c r="D150" s="231">
        <v>68.05</v>
      </c>
      <c r="E150" s="231">
        <v>67</v>
      </c>
      <c r="F150" s="231">
        <v>65.75</v>
      </c>
      <c r="G150" s="231">
        <v>64.7</v>
      </c>
      <c r="H150" s="231">
        <v>69.3</v>
      </c>
      <c r="I150" s="231">
        <v>70.34999999999998</v>
      </c>
      <c r="J150" s="231">
        <v>71.599999999999994</v>
      </c>
      <c r="K150" s="230">
        <v>69.099999999999994</v>
      </c>
      <c r="L150" s="230">
        <v>66.8</v>
      </c>
      <c r="M150" s="230">
        <v>52.036360000000002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3678.35</v>
      </c>
      <c r="D151" s="231">
        <v>3690.5166666666664</v>
      </c>
      <c r="E151" s="231">
        <v>3658.2333333333327</v>
      </c>
      <c r="F151" s="231">
        <v>3638.1166666666663</v>
      </c>
      <c r="G151" s="231">
        <v>3605.8333333333326</v>
      </c>
      <c r="H151" s="231">
        <v>3710.6333333333328</v>
      </c>
      <c r="I151" s="231">
        <v>3742.9166666666665</v>
      </c>
      <c r="J151" s="231">
        <v>3763.0333333333328</v>
      </c>
      <c r="K151" s="230">
        <v>3722.8</v>
      </c>
      <c r="L151" s="230">
        <v>3670.4</v>
      </c>
      <c r="M151" s="230">
        <v>5.9809999999999999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533.79999999999995</v>
      </c>
      <c r="D152" s="231">
        <v>538.58333333333337</v>
      </c>
      <c r="E152" s="231">
        <v>526.2166666666667</v>
      </c>
      <c r="F152" s="231">
        <v>518.63333333333333</v>
      </c>
      <c r="G152" s="231">
        <v>506.26666666666665</v>
      </c>
      <c r="H152" s="231">
        <v>546.16666666666674</v>
      </c>
      <c r="I152" s="231">
        <v>558.5333333333333</v>
      </c>
      <c r="J152" s="231">
        <v>566.11666666666679</v>
      </c>
      <c r="K152" s="230">
        <v>550.95000000000005</v>
      </c>
      <c r="L152" s="230">
        <v>531</v>
      </c>
      <c r="M152" s="230">
        <v>3.40272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399.95</v>
      </c>
      <c r="D153" s="231">
        <v>402.3</v>
      </c>
      <c r="E153" s="231">
        <v>395.65000000000003</v>
      </c>
      <c r="F153" s="231">
        <v>391.35</v>
      </c>
      <c r="G153" s="231">
        <v>384.70000000000005</v>
      </c>
      <c r="H153" s="231">
        <v>406.6</v>
      </c>
      <c r="I153" s="231">
        <v>413.25</v>
      </c>
      <c r="J153" s="231">
        <v>417.55</v>
      </c>
      <c r="K153" s="230">
        <v>408.95</v>
      </c>
      <c r="L153" s="230">
        <v>398</v>
      </c>
      <c r="M153" s="230">
        <v>3.2656900000000002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1428.15</v>
      </c>
      <c r="D154" s="231">
        <v>1422.7166666666665</v>
      </c>
      <c r="E154" s="231">
        <v>1410.4333333333329</v>
      </c>
      <c r="F154" s="231">
        <v>1392.7166666666665</v>
      </c>
      <c r="G154" s="231">
        <v>1380.4333333333329</v>
      </c>
      <c r="H154" s="231">
        <v>1440.4333333333329</v>
      </c>
      <c r="I154" s="231">
        <v>1452.7166666666662</v>
      </c>
      <c r="J154" s="231">
        <v>1470.4333333333329</v>
      </c>
      <c r="K154" s="230">
        <v>1435</v>
      </c>
      <c r="L154" s="230">
        <v>1405</v>
      </c>
      <c r="M154" s="230">
        <v>0.23250000000000001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110.7</v>
      </c>
      <c r="D155" s="231">
        <v>109.98333333333335</v>
      </c>
      <c r="E155" s="231">
        <v>108.31666666666669</v>
      </c>
      <c r="F155" s="231">
        <v>105.93333333333334</v>
      </c>
      <c r="G155" s="231">
        <v>104.26666666666668</v>
      </c>
      <c r="H155" s="231">
        <v>112.3666666666667</v>
      </c>
      <c r="I155" s="231">
        <v>114.03333333333336</v>
      </c>
      <c r="J155" s="231">
        <v>116.41666666666671</v>
      </c>
      <c r="K155" s="230">
        <v>111.65</v>
      </c>
      <c r="L155" s="230">
        <v>107.6</v>
      </c>
      <c r="M155" s="230">
        <v>91.129800000000003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87.85</v>
      </c>
      <c r="D156" s="231">
        <v>87.416666666666671</v>
      </c>
      <c r="E156" s="231">
        <v>85.433333333333337</v>
      </c>
      <c r="F156" s="231">
        <v>83.016666666666666</v>
      </c>
      <c r="G156" s="231">
        <v>81.033333333333331</v>
      </c>
      <c r="H156" s="231">
        <v>89.833333333333343</v>
      </c>
      <c r="I156" s="231">
        <v>91.816666666666663</v>
      </c>
      <c r="J156" s="231">
        <v>94.233333333333348</v>
      </c>
      <c r="K156" s="230">
        <v>89.4</v>
      </c>
      <c r="L156" s="230">
        <v>85</v>
      </c>
      <c r="M156" s="230">
        <v>168.19515999999999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2104.8000000000002</v>
      </c>
      <c r="D157" s="231">
        <v>2100.4333333333334</v>
      </c>
      <c r="E157" s="231">
        <v>2084.416666666667</v>
      </c>
      <c r="F157" s="231">
        <v>2064.0333333333338</v>
      </c>
      <c r="G157" s="231">
        <v>2048.0166666666673</v>
      </c>
      <c r="H157" s="231">
        <v>2120.8166666666666</v>
      </c>
      <c r="I157" s="231">
        <v>2136.833333333333</v>
      </c>
      <c r="J157" s="231">
        <v>2157.2166666666662</v>
      </c>
      <c r="K157" s="230">
        <v>2116.4499999999998</v>
      </c>
      <c r="L157" s="230">
        <v>2080.0500000000002</v>
      </c>
      <c r="M157" s="230">
        <v>1.4589799999999999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207.3</v>
      </c>
      <c r="D158" s="231">
        <v>208.03333333333333</v>
      </c>
      <c r="E158" s="231">
        <v>206.26666666666665</v>
      </c>
      <c r="F158" s="231">
        <v>205.23333333333332</v>
      </c>
      <c r="G158" s="231">
        <v>203.46666666666664</v>
      </c>
      <c r="H158" s="231">
        <v>209.06666666666666</v>
      </c>
      <c r="I158" s="231">
        <v>210.83333333333337</v>
      </c>
      <c r="J158" s="231">
        <v>211.86666666666667</v>
      </c>
      <c r="K158" s="230">
        <v>209.8</v>
      </c>
      <c r="L158" s="230">
        <v>207</v>
      </c>
      <c r="M158" s="230">
        <v>10.490360000000001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299.95</v>
      </c>
      <c r="D159" s="231">
        <v>297.93333333333334</v>
      </c>
      <c r="E159" s="231">
        <v>294.86666666666667</v>
      </c>
      <c r="F159" s="231">
        <v>289.78333333333336</v>
      </c>
      <c r="G159" s="231">
        <v>286.7166666666667</v>
      </c>
      <c r="H159" s="231">
        <v>303.01666666666665</v>
      </c>
      <c r="I159" s="231">
        <v>306.08333333333337</v>
      </c>
      <c r="J159" s="231">
        <v>311.16666666666663</v>
      </c>
      <c r="K159" s="230">
        <v>301</v>
      </c>
      <c r="L159" s="230">
        <v>292.85000000000002</v>
      </c>
      <c r="M159" s="230">
        <v>3.8351700000000002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125.35</v>
      </c>
      <c r="D160" s="231">
        <v>125.28333333333335</v>
      </c>
      <c r="E160" s="231">
        <v>124.36666666666669</v>
      </c>
      <c r="F160" s="231">
        <v>123.38333333333334</v>
      </c>
      <c r="G160" s="231">
        <v>122.46666666666668</v>
      </c>
      <c r="H160" s="231">
        <v>126.26666666666669</v>
      </c>
      <c r="I160" s="231">
        <v>127.18333333333335</v>
      </c>
      <c r="J160" s="231">
        <v>128.16666666666669</v>
      </c>
      <c r="K160" s="230">
        <v>126.2</v>
      </c>
      <c r="L160" s="230">
        <v>124.3</v>
      </c>
      <c r="M160" s="230">
        <v>33.109569999999998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125.3</v>
      </c>
      <c r="D161" s="231">
        <v>125.38333333333333</v>
      </c>
      <c r="E161" s="231">
        <v>124.76666666666665</v>
      </c>
      <c r="F161" s="231">
        <v>124.23333333333332</v>
      </c>
      <c r="G161" s="231">
        <v>123.61666666666665</v>
      </c>
      <c r="H161" s="231">
        <v>125.91666666666666</v>
      </c>
      <c r="I161" s="231">
        <v>126.53333333333333</v>
      </c>
      <c r="J161" s="231">
        <v>127.06666666666666</v>
      </c>
      <c r="K161" s="230">
        <v>126</v>
      </c>
      <c r="L161" s="230">
        <v>124.85</v>
      </c>
      <c r="M161" s="230">
        <v>89.178110000000004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301.2</v>
      </c>
      <c r="D162" s="231">
        <v>302.04999999999995</v>
      </c>
      <c r="E162" s="231">
        <v>298.19999999999993</v>
      </c>
      <c r="F162" s="231">
        <v>295.2</v>
      </c>
      <c r="G162" s="231">
        <v>291.34999999999997</v>
      </c>
      <c r="H162" s="231">
        <v>305.0499999999999</v>
      </c>
      <c r="I162" s="231">
        <v>308.89999999999992</v>
      </c>
      <c r="J162" s="231">
        <v>311.89999999999986</v>
      </c>
      <c r="K162" s="230">
        <v>305.89999999999998</v>
      </c>
      <c r="L162" s="230">
        <v>299.05</v>
      </c>
      <c r="M162" s="230">
        <v>1.3439399999999999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4492.8</v>
      </c>
      <c r="D163" s="231">
        <v>4485.0166666666664</v>
      </c>
      <c r="E163" s="231">
        <v>4464.833333333333</v>
      </c>
      <c r="F163" s="231">
        <v>4436.8666666666668</v>
      </c>
      <c r="G163" s="231">
        <v>4416.6833333333334</v>
      </c>
      <c r="H163" s="231">
        <v>4512.9833333333327</v>
      </c>
      <c r="I163" s="231">
        <v>4533.166666666667</v>
      </c>
      <c r="J163" s="231">
        <v>4561.1333333333323</v>
      </c>
      <c r="K163" s="230">
        <v>4505.2</v>
      </c>
      <c r="L163" s="230">
        <v>4457.05</v>
      </c>
      <c r="M163" s="230">
        <v>0.22925999999999999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789.8</v>
      </c>
      <c r="D164" s="231">
        <v>788.41666666666663</v>
      </c>
      <c r="E164" s="231">
        <v>775.43333333333328</v>
      </c>
      <c r="F164" s="231">
        <v>761.06666666666661</v>
      </c>
      <c r="G164" s="231">
        <v>748.08333333333326</v>
      </c>
      <c r="H164" s="231">
        <v>802.7833333333333</v>
      </c>
      <c r="I164" s="231">
        <v>815.76666666666665</v>
      </c>
      <c r="J164" s="231">
        <v>830.13333333333333</v>
      </c>
      <c r="K164" s="230">
        <v>801.4</v>
      </c>
      <c r="L164" s="230">
        <v>774.05</v>
      </c>
      <c r="M164" s="230">
        <v>7.0523699999999998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174.6</v>
      </c>
      <c r="D165" s="231">
        <v>176.06666666666669</v>
      </c>
      <c r="E165" s="231">
        <v>172.53333333333339</v>
      </c>
      <c r="F165" s="231">
        <v>170.4666666666667</v>
      </c>
      <c r="G165" s="231">
        <v>166.93333333333339</v>
      </c>
      <c r="H165" s="231">
        <v>178.13333333333338</v>
      </c>
      <c r="I165" s="231">
        <v>181.66666666666669</v>
      </c>
      <c r="J165" s="231">
        <v>183.73333333333338</v>
      </c>
      <c r="K165" s="230">
        <v>179.6</v>
      </c>
      <c r="L165" s="230">
        <v>174</v>
      </c>
      <c r="M165" s="230">
        <v>5.1260500000000002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128.19999999999999</v>
      </c>
      <c r="D166" s="231">
        <v>128.63333333333333</v>
      </c>
      <c r="E166" s="231">
        <v>127.06666666666666</v>
      </c>
      <c r="F166" s="231">
        <v>125.93333333333334</v>
      </c>
      <c r="G166" s="231">
        <v>124.36666666666667</v>
      </c>
      <c r="H166" s="231">
        <v>129.76666666666665</v>
      </c>
      <c r="I166" s="231">
        <v>131.33333333333331</v>
      </c>
      <c r="J166" s="231">
        <v>132.46666666666664</v>
      </c>
      <c r="K166" s="230">
        <v>130.19999999999999</v>
      </c>
      <c r="L166" s="230">
        <v>127.5</v>
      </c>
      <c r="M166" s="230">
        <v>10.35596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281.05</v>
      </c>
      <c r="D167" s="231">
        <v>280.95</v>
      </c>
      <c r="E167" s="231">
        <v>279.5</v>
      </c>
      <c r="F167" s="231">
        <v>277.95</v>
      </c>
      <c r="G167" s="231">
        <v>276.5</v>
      </c>
      <c r="H167" s="231">
        <v>282.5</v>
      </c>
      <c r="I167" s="231">
        <v>283.94999999999993</v>
      </c>
      <c r="J167" s="231">
        <v>285.5</v>
      </c>
      <c r="K167" s="230">
        <v>282.39999999999998</v>
      </c>
      <c r="L167" s="230">
        <v>279.39999999999998</v>
      </c>
      <c r="M167" s="230">
        <v>13.18116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1157.8499999999999</v>
      </c>
      <c r="D168" s="231">
        <v>1154.8833333333332</v>
      </c>
      <c r="E168" s="231">
        <v>1125.2666666666664</v>
      </c>
      <c r="F168" s="231">
        <v>1092.6833333333332</v>
      </c>
      <c r="G168" s="231">
        <v>1063.0666666666664</v>
      </c>
      <c r="H168" s="231">
        <v>1187.4666666666665</v>
      </c>
      <c r="I168" s="231">
        <v>1217.0833333333333</v>
      </c>
      <c r="J168" s="231">
        <v>1249.6666666666665</v>
      </c>
      <c r="K168" s="230">
        <v>1184.5</v>
      </c>
      <c r="L168" s="230">
        <v>1122.3</v>
      </c>
      <c r="M168" s="230">
        <v>0.76510999999999996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105.95</v>
      </c>
      <c r="D169" s="231">
        <v>105.89999999999999</v>
      </c>
      <c r="E169" s="231">
        <v>105.24999999999999</v>
      </c>
      <c r="F169" s="231">
        <v>104.55</v>
      </c>
      <c r="G169" s="231">
        <v>103.89999999999999</v>
      </c>
      <c r="H169" s="231">
        <v>106.59999999999998</v>
      </c>
      <c r="I169" s="231">
        <v>107.24999999999999</v>
      </c>
      <c r="J169" s="231">
        <v>107.94999999999997</v>
      </c>
      <c r="K169" s="230">
        <v>106.55</v>
      </c>
      <c r="L169" s="230">
        <v>105.2</v>
      </c>
      <c r="M169" s="230">
        <v>72.042469999999994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1455.45</v>
      </c>
      <c r="D170" s="231">
        <v>1450.8999999999999</v>
      </c>
      <c r="E170" s="231">
        <v>1438.5499999999997</v>
      </c>
      <c r="F170" s="231">
        <v>1421.6499999999999</v>
      </c>
      <c r="G170" s="231">
        <v>1409.2999999999997</v>
      </c>
      <c r="H170" s="231">
        <v>1467.7999999999997</v>
      </c>
      <c r="I170" s="231">
        <v>1480.1499999999996</v>
      </c>
      <c r="J170" s="231">
        <v>1497.0499999999997</v>
      </c>
      <c r="K170" s="230">
        <v>1463.25</v>
      </c>
      <c r="L170" s="230">
        <v>1434</v>
      </c>
      <c r="M170" s="230">
        <v>0.71194000000000002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40.85</v>
      </c>
      <c r="D171" s="231">
        <v>40.933333333333337</v>
      </c>
      <c r="E171" s="231">
        <v>40.316666666666677</v>
      </c>
      <c r="F171" s="231">
        <v>39.783333333333339</v>
      </c>
      <c r="G171" s="231">
        <v>39.166666666666679</v>
      </c>
      <c r="H171" s="231">
        <v>41.466666666666676</v>
      </c>
      <c r="I171" s="231">
        <v>42.083333333333336</v>
      </c>
      <c r="J171" s="231">
        <v>42.616666666666674</v>
      </c>
      <c r="K171" s="230">
        <v>41.55</v>
      </c>
      <c r="L171" s="230">
        <v>40.4</v>
      </c>
      <c r="M171" s="230">
        <v>191.90583000000001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2494.65</v>
      </c>
      <c r="D172" s="231">
        <v>2516.0333333333333</v>
      </c>
      <c r="E172" s="231">
        <v>2463.6166666666668</v>
      </c>
      <c r="F172" s="231">
        <v>2432.5833333333335</v>
      </c>
      <c r="G172" s="231">
        <v>2380.166666666667</v>
      </c>
      <c r="H172" s="231">
        <v>2547.0666666666666</v>
      </c>
      <c r="I172" s="231">
        <v>2599.4833333333336</v>
      </c>
      <c r="J172" s="231">
        <v>2630.5166666666664</v>
      </c>
      <c r="K172" s="230">
        <v>2568.4499999999998</v>
      </c>
      <c r="L172" s="230">
        <v>2485</v>
      </c>
      <c r="M172" s="230">
        <v>0.12068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3063.05</v>
      </c>
      <c r="D173" s="231">
        <v>3044.9166666666665</v>
      </c>
      <c r="E173" s="231">
        <v>3016.2333333333331</v>
      </c>
      <c r="F173" s="231">
        <v>2969.4166666666665</v>
      </c>
      <c r="G173" s="231">
        <v>2940.7333333333331</v>
      </c>
      <c r="H173" s="231">
        <v>3091.7333333333331</v>
      </c>
      <c r="I173" s="231">
        <v>3120.4166666666665</v>
      </c>
      <c r="J173" s="231">
        <v>3167.2333333333331</v>
      </c>
      <c r="K173" s="230">
        <v>3073.6</v>
      </c>
      <c r="L173" s="230">
        <v>2998.1</v>
      </c>
      <c r="M173" s="230">
        <v>0.17213999999999999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181.5</v>
      </c>
      <c r="D174" s="231">
        <v>180.29999999999998</v>
      </c>
      <c r="E174" s="231">
        <v>178.14999999999998</v>
      </c>
      <c r="F174" s="231">
        <v>174.79999999999998</v>
      </c>
      <c r="G174" s="231">
        <v>172.64999999999998</v>
      </c>
      <c r="H174" s="231">
        <v>183.64999999999998</v>
      </c>
      <c r="I174" s="231">
        <v>185.8</v>
      </c>
      <c r="J174" s="231">
        <v>189.14999999999998</v>
      </c>
      <c r="K174" s="230">
        <v>182.45</v>
      </c>
      <c r="L174" s="230">
        <v>176.95</v>
      </c>
      <c r="M174" s="230">
        <v>7.9683799999999998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907.7</v>
      </c>
      <c r="D175" s="231">
        <v>908.06666666666661</v>
      </c>
      <c r="E175" s="231">
        <v>896.13333333333321</v>
      </c>
      <c r="F175" s="231">
        <v>884.56666666666661</v>
      </c>
      <c r="G175" s="231">
        <v>872.63333333333321</v>
      </c>
      <c r="H175" s="231">
        <v>919.63333333333321</v>
      </c>
      <c r="I175" s="231">
        <v>931.56666666666661</v>
      </c>
      <c r="J175" s="231">
        <v>943.13333333333321</v>
      </c>
      <c r="K175" s="230">
        <v>920</v>
      </c>
      <c r="L175" s="230">
        <v>896.5</v>
      </c>
      <c r="M175" s="230">
        <v>4.9350899999999998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1306.55</v>
      </c>
      <c r="D176" s="231">
        <v>1308.9333333333334</v>
      </c>
      <c r="E176" s="231">
        <v>1299.8666666666668</v>
      </c>
      <c r="F176" s="231">
        <v>1293.1833333333334</v>
      </c>
      <c r="G176" s="231">
        <v>1284.1166666666668</v>
      </c>
      <c r="H176" s="231">
        <v>1315.6166666666668</v>
      </c>
      <c r="I176" s="231">
        <v>1324.6833333333334</v>
      </c>
      <c r="J176" s="231">
        <v>1331.3666666666668</v>
      </c>
      <c r="K176" s="230">
        <v>1318</v>
      </c>
      <c r="L176" s="230">
        <v>1302.25</v>
      </c>
      <c r="M176" s="230">
        <v>1.41683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595.45000000000005</v>
      </c>
      <c r="D177" s="231">
        <v>595.41666666666663</v>
      </c>
      <c r="E177" s="231">
        <v>590.13333333333321</v>
      </c>
      <c r="F177" s="231">
        <v>584.81666666666661</v>
      </c>
      <c r="G177" s="231">
        <v>579.53333333333319</v>
      </c>
      <c r="H177" s="231">
        <v>600.73333333333323</v>
      </c>
      <c r="I177" s="231">
        <v>606.01666666666677</v>
      </c>
      <c r="J177" s="231">
        <v>611.33333333333326</v>
      </c>
      <c r="K177" s="230">
        <v>600.70000000000005</v>
      </c>
      <c r="L177" s="230">
        <v>590.1</v>
      </c>
      <c r="M177" s="230">
        <v>6.9586600000000001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1097.0999999999999</v>
      </c>
      <c r="D178" s="231">
        <v>1095.7</v>
      </c>
      <c r="E178" s="231">
        <v>1071.4000000000001</v>
      </c>
      <c r="F178" s="231">
        <v>1045.7</v>
      </c>
      <c r="G178" s="231">
        <v>1021.4000000000001</v>
      </c>
      <c r="H178" s="231">
        <v>1121.4000000000001</v>
      </c>
      <c r="I178" s="231">
        <v>1145.6999999999998</v>
      </c>
      <c r="J178" s="231">
        <v>1171.4000000000001</v>
      </c>
      <c r="K178" s="230">
        <v>1120</v>
      </c>
      <c r="L178" s="230">
        <v>1070</v>
      </c>
      <c r="M178" s="230">
        <v>0.32411000000000001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1745.95</v>
      </c>
      <c r="D179" s="231">
        <v>1755.3</v>
      </c>
      <c r="E179" s="231">
        <v>1731.6499999999999</v>
      </c>
      <c r="F179" s="231">
        <v>1717.35</v>
      </c>
      <c r="G179" s="231">
        <v>1693.6999999999998</v>
      </c>
      <c r="H179" s="231">
        <v>1769.6</v>
      </c>
      <c r="I179" s="231">
        <v>1793.25</v>
      </c>
      <c r="J179" s="231">
        <v>1807.55</v>
      </c>
      <c r="K179" s="230">
        <v>1778.95</v>
      </c>
      <c r="L179" s="230">
        <v>1741</v>
      </c>
      <c r="M179" s="230">
        <v>0.43967000000000001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428.8</v>
      </c>
      <c r="D180" s="231">
        <v>428.13333333333338</v>
      </c>
      <c r="E180" s="231">
        <v>427.01666666666677</v>
      </c>
      <c r="F180" s="231">
        <v>425.23333333333341</v>
      </c>
      <c r="G180" s="231">
        <v>424.11666666666679</v>
      </c>
      <c r="H180" s="231">
        <v>429.91666666666674</v>
      </c>
      <c r="I180" s="231">
        <v>431.03333333333342</v>
      </c>
      <c r="J180" s="231">
        <v>432.81666666666672</v>
      </c>
      <c r="K180" s="230">
        <v>429.25</v>
      </c>
      <c r="L180" s="230">
        <v>426.35</v>
      </c>
      <c r="M180" s="230">
        <v>0.28266000000000002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1047.1500000000001</v>
      </c>
      <c r="D181" s="231">
        <v>1046.5666666666668</v>
      </c>
      <c r="E181" s="231">
        <v>1040.9333333333336</v>
      </c>
      <c r="F181" s="231">
        <v>1034.7166666666667</v>
      </c>
      <c r="G181" s="231">
        <v>1029.0833333333335</v>
      </c>
      <c r="H181" s="231">
        <v>1052.7833333333338</v>
      </c>
      <c r="I181" s="231">
        <v>1058.416666666667</v>
      </c>
      <c r="J181" s="231">
        <v>1064.6333333333339</v>
      </c>
      <c r="K181" s="230">
        <v>1052.2</v>
      </c>
      <c r="L181" s="230">
        <v>1040.3499999999999</v>
      </c>
      <c r="M181" s="230">
        <v>4.6082299999999998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476.4</v>
      </c>
      <c r="D182" s="231">
        <v>478.4666666666667</v>
      </c>
      <c r="E182" s="231">
        <v>471.93333333333339</v>
      </c>
      <c r="F182" s="231">
        <v>467.4666666666667</v>
      </c>
      <c r="G182" s="231">
        <v>460.93333333333339</v>
      </c>
      <c r="H182" s="231">
        <v>482.93333333333339</v>
      </c>
      <c r="I182" s="231">
        <v>489.4666666666667</v>
      </c>
      <c r="J182" s="231">
        <v>493.93333333333339</v>
      </c>
      <c r="K182" s="230">
        <v>485</v>
      </c>
      <c r="L182" s="230">
        <v>474</v>
      </c>
      <c r="M182" s="230">
        <v>1.84074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1385.95</v>
      </c>
      <c r="D183" s="231">
        <v>1384.8500000000001</v>
      </c>
      <c r="E183" s="231">
        <v>1377.1000000000004</v>
      </c>
      <c r="F183" s="231">
        <v>1368.2500000000002</v>
      </c>
      <c r="G183" s="231">
        <v>1360.5000000000005</v>
      </c>
      <c r="H183" s="231">
        <v>1393.7000000000003</v>
      </c>
      <c r="I183" s="231">
        <v>1401.4499999999998</v>
      </c>
      <c r="J183" s="231">
        <v>1410.3000000000002</v>
      </c>
      <c r="K183" s="230">
        <v>1392.6</v>
      </c>
      <c r="L183" s="230">
        <v>1376</v>
      </c>
      <c r="M183" s="230">
        <v>3.65144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281.95</v>
      </c>
      <c r="D184" s="231">
        <v>282.41666666666669</v>
      </c>
      <c r="E184" s="231">
        <v>280.08333333333337</v>
      </c>
      <c r="F184" s="231">
        <v>278.2166666666667</v>
      </c>
      <c r="G184" s="231">
        <v>275.88333333333338</v>
      </c>
      <c r="H184" s="231">
        <v>284.28333333333336</v>
      </c>
      <c r="I184" s="231">
        <v>286.61666666666673</v>
      </c>
      <c r="J184" s="231">
        <v>288.48333333333335</v>
      </c>
      <c r="K184" s="230">
        <v>284.75</v>
      </c>
      <c r="L184" s="230">
        <v>280.55</v>
      </c>
      <c r="M184" s="230">
        <v>9.04908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321.10000000000002</v>
      </c>
      <c r="D185" s="231">
        <v>322.86666666666667</v>
      </c>
      <c r="E185" s="231">
        <v>318.23333333333335</v>
      </c>
      <c r="F185" s="231">
        <v>315.36666666666667</v>
      </c>
      <c r="G185" s="231">
        <v>310.73333333333335</v>
      </c>
      <c r="H185" s="231">
        <v>325.73333333333335</v>
      </c>
      <c r="I185" s="231">
        <v>330.36666666666667</v>
      </c>
      <c r="J185" s="231">
        <v>333.23333333333335</v>
      </c>
      <c r="K185" s="230">
        <v>327.5</v>
      </c>
      <c r="L185" s="230">
        <v>320</v>
      </c>
      <c r="M185" s="230">
        <v>3.3660700000000001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1725.15</v>
      </c>
      <c r="D186" s="231">
        <v>1723.5333333333335</v>
      </c>
      <c r="E186" s="231">
        <v>1714.616666666667</v>
      </c>
      <c r="F186" s="231">
        <v>1704.0833333333335</v>
      </c>
      <c r="G186" s="231">
        <v>1695.166666666667</v>
      </c>
      <c r="H186" s="231">
        <v>1734.0666666666671</v>
      </c>
      <c r="I186" s="231">
        <v>1742.9833333333336</v>
      </c>
      <c r="J186" s="231">
        <v>1753.5166666666671</v>
      </c>
      <c r="K186" s="230">
        <v>1732.45</v>
      </c>
      <c r="L186" s="230">
        <v>1713</v>
      </c>
      <c r="M186" s="230">
        <v>4.5416400000000001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687.05</v>
      </c>
      <c r="D187" s="231">
        <v>686.31666666666661</v>
      </c>
      <c r="E187" s="231">
        <v>679.63333333333321</v>
      </c>
      <c r="F187" s="231">
        <v>672.21666666666658</v>
      </c>
      <c r="G187" s="231">
        <v>665.53333333333319</v>
      </c>
      <c r="H187" s="231">
        <v>693.73333333333323</v>
      </c>
      <c r="I187" s="231">
        <v>700.41666666666663</v>
      </c>
      <c r="J187" s="231">
        <v>707.83333333333326</v>
      </c>
      <c r="K187" s="230">
        <v>693</v>
      </c>
      <c r="L187" s="230">
        <v>678.9</v>
      </c>
      <c r="M187" s="230">
        <v>1.8327599999999999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318.35000000000002</v>
      </c>
      <c r="D188" s="231">
        <v>318.95000000000005</v>
      </c>
      <c r="E188" s="231">
        <v>316.10000000000008</v>
      </c>
      <c r="F188" s="231">
        <v>313.85000000000002</v>
      </c>
      <c r="G188" s="231">
        <v>311.00000000000006</v>
      </c>
      <c r="H188" s="231">
        <v>321.2000000000001</v>
      </c>
      <c r="I188" s="231">
        <v>324.05</v>
      </c>
      <c r="J188" s="231">
        <v>326.30000000000013</v>
      </c>
      <c r="K188" s="230">
        <v>321.8</v>
      </c>
      <c r="L188" s="230">
        <v>316.7</v>
      </c>
      <c r="M188" s="230">
        <v>3.4745699999999999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2121.15</v>
      </c>
      <c r="D189" s="231">
        <v>2117.0499999999997</v>
      </c>
      <c r="E189" s="231">
        <v>2104.0999999999995</v>
      </c>
      <c r="F189" s="231">
        <v>2087.0499999999997</v>
      </c>
      <c r="G189" s="231">
        <v>2074.0999999999995</v>
      </c>
      <c r="H189" s="231">
        <v>2134.0999999999995</v>
      </c>
      <c r="I189" s="231">
        <v>2147.0499999999993</v>
      </c>
      <c r="J189" s="231">
        <v>2164.0999999999995</v>
      </c>
      <c r="K189" s="230">
        <v>2130</v>
      </c>
      <c r="L189" s="230">
        <v>2100</v>
      </c>
      <c r="M189" s="230">
        <v>0.22806000000000001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653.25</v>
      </c>
      <c r="D190" s="231">
        <v>654.20000000000005</v>
      </c>
      <c r="E190" s="231">
        <v>650.00000000000011</v>
      </c>
      <c r="F190" s="231">
        <v>646.75000000000011</v>
      </c>
      <c r="G190" s="231">
        <v>642.55000000000018</v>
      </c>
      <c r="H190" s="231">
        <v>657.45</v>
      </c>
      <c r="I190" s="231">
        <v>661.64999999999986</v>
      </c>
      <c r="J190" s="231">
        <v>664.9</v>
      </c>
      <c r="K190" s="230">
        <v>658.4</v>
      </c>
      <c r="L190" s="230">
        <v>650.95000000000005</v>
      </c>
      <c r="M190" s="230">
        <v>0.66147999999999996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239.75</v>
      </c>
      <c r="D191" s="231">
        <v>240.58333333333334</v>
      </c>
      <c r="E191" s="231">
        <v>238.31666666666669</v>
      </c>
      <c r="F191" s="231">
        <v>236.88333333333335</v>
      </c>
      <c r="G191" s="231">
        <v>234.6166666666667</v>
      </c>
      <c r="H191" s="231">
        <v>242.01666666666668</v>
      </c>
      <c r="I191" s="231">
        <v>244.28333333333333</v>
      </c>
      <c r="J191" s="231">
        <v>245.71666666666667</v>
      </c>
      <c r="K191" s="230">
        <v>242.85</v>
      </c>
      <c r="L191" s="230">
        <v>239.15</v>
      </c>
      <c r="M191" s="230">
        <v>1.9269799999999999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3347.85</v>
      </c>
      <c r="D192" s="231">
        <v>3336.8166666666671</v>
      </c>
      <c r="E192" s="231">
        <v>3313.6333333333341</v>
      </c>
      <c r="F192" s="231">
        <v>3279.416666666667</v>
      </c>
      <c r="G192" s="231">
        <v>3256.233333333334</v>
      </c>
      <c r="H192" s="231">
        <v>3371.0333333333342</v>
      </c>
      <c r="I192" s="231">
        <v>3394.2166666666676</v>
      </c>
      <c r="J192" s="231">
        <v>3428.4333333333343</v>
      </c>
      <c r="K192" s="230">
        <v>3360</v>
      </c>
      <c r="L192" s="230">
        <v>3302.6</v>
      </c>
      <c r="M192" s="230">
        <v>0.49958000000000002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503.1</v>
      </c>
      <c r="D193" s="231">
        <v>501.3</v>
      </c>
      <c r="E193" s="231">
        <v>497.8</v>
      </c>
      <c r="F193" s="231">
        <v>492.5</v>
      </c>
      <c r="G193" s="231">
        <v>489</v>
      </c>
      <c r="H193" s="231">
        <v>506.6</v>
      </c>
      <c r="I193" s="231">
        <v>510.1</v>
      </c>
      <c r="J193" s="231">
        <v>515.40000000000009</v>
      </c>
      <c r="K193" s="230">
        <v>504.8</v>
      </c>
      <c r="L193" s="230">
        <v>496</v>
      </c>
      <c r="M193" s="230">
        <v>9.0892700000000008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595.5</v>
      </c>
      <c r="D194" s="231">
        <v>596.2833333333333</v>
      </c>
      <c r="E194" s="231">
        <v>592.06666666666661</v>
      </c>
      <c r="F194" s="231">
        <v>588.63333333333333</v>
      </c>
      <c r="G194" s="231">
        <v>584.41666666666663</v>
      </c>
      <c r="H194" s="231">
        <v>599.71666666666658</v>
      </c>
      <c r="I194" s="231">
        <v>603.93333333333328</v>
      </c>
      <c r="J194" s="231">
        <v>607.36666666666656</v>
      </c>
      <c r="K194" s="230">
        <v>600.5</v>
      </c>
      <c r="L194" s="230">
        <v>592.85</v>
      </c>
      <c r="M194" s="230">
        <v>3.5851799999999998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107</v>
      </c>
      <c r="D195" s="231">
        <v>107.5</v>
      </c>
      <c r="E195" s="231">
        <v>105.7</v>
      </c>
      <c r="F195" s="231">
        <v>104.4</v>
      </c>
      <c r="G195" s="231">
        <v>102.60000000000001</v>
      </c>
      <c r="H195" s="231">
        <v>108.8</v>
      </c>
      <c r="I195" s="231">
        <v>110.60000000000001</v>
      </c>
      <c r="J195" s="231">
        <v>111.89999999999999</v>
      </c>
      <c r="K195" s="230">
        <v>109.3</v>
      </c>
      <c r="L195" s="230">
        <v>106.2</v>
      </c>
      <c r="M195" s="230">
        <v>10.421379999999999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160.30000000000001</v>
      </c>
      <c r="D196" s="231">
        <v>160.66666666666669</v>
      </c>
      <c r="E196" s="231">
        <v>159.18333333333337</v>
      </c>
      <c r="F196" s="231">
        <v>158.06666666666669</v>
      </c>
      <c r="G196" s="231">
        <v>156.58333333333337</v>
      </c>
      <c r="H196" s="231">
        <v>161.78333333333336</v>
      </c>
      <c r="I196" s="231">
        <v>163.26666666666671</v>
      </c>
      <c r="J196" s="231">
        <v>164.38333333333335</v>
      </c>
      <c r="K196" s="230">
        <v>162.15</v>
      </c>
      <c r="L196" s="230">
        <v>159.55000000000001</v>
      </c>
      <c r="M196" s="230">
        <v>15.940849999999999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303.35000000000002</v>
      </c>
      <c r="D197" s="231">
        <v>301.01666666666665</v>
      </c>
      <c r="E197" s="231">
        <v>297.58333333333331</v>
      </c>
      <c r="F197" s="231">
        <v>291.81666666666666</v>
      </c>
      <c r="G197" s="231">
        <v>288.38333333333333</v>
      </c>
      <c r="H197" s="231">
        <v>306.7833333333333</v>
      </c>
      <c r="I197" s="231">
        <v>310.2166666666667</v>
      </c>
      <c r="J197" s="231">
        <v>315.98333333333329</v>
      </c>
      <c r="K197" s="230">
        <v>304.45</v>
      </c>
      <c r="L197" s="230">
        <v>295.25</v>
      </c>
      <c r="M197" s="230">
        <v>11.650320000000001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1122.95</v>
      </c>
      <c r="D198" s="231">
        <v>1128.6666666666667</v>
      </c>
      <c r="E198" s="231">
        <v>1112.4333333333334</v>
      </c>
      <c r="F198" s="231">
        <v>1101.9166666666667</v>
      </c>
      <c r="G198" s="231">
        <v>1085.6833333333334</v>
      </c>
      <c r="H198" s="231">
        <v>1139.1833333333334</v>
      </c>
      <c r="I198" s="231">
        <v>1155.4166666666665</v>
      </c>
      <c r="J198" s="231">
        <v>1165.9333333333334</v>
      </c>
      <c r="K198" s="230">
        <v>1144.9000000000001</v>
      </c>
      <c r="L198" s="230">
        <v>1118.1500000000001</v>
      </c>
      <c r="M198" s="230">
        <v>0.89756999999999998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1135.8499999999999</v>
      </c>
      <c r="D199" s="231">
        <v>1135.9666666666665</v>
      </c>
      <c r="E199" s="231">
        <v>1127.9333333333329</v>
      </c>
      <c r="F199" s="231">
        <v>1120.0166666666664</v>
      </c>
      <c r="G199" s="231">
        <v>1111.9833333333329</v>
      </c>
      <c r="H199" s="231">
        <v>1143.883333333333</v>
      </c>
      <c r="I199" s="231">
        <v>1151.9166666666663</v>
      </c>
      <c r="J199" s="231">
        <v>1159.833333333333</v>
      </c>
      <c r="K199" s="230">
        <v>1144</v>
      </c>
      <c r="L199" s="230">
        <v>1128.05</v>
      </c>
      <c r="M199" s="230">
        <v>19.837350000000001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1951.1</v>
      </c>
      <c r="D200" s="231">
        <v>1929.6833333333334</v>
      </c>
      <c r="E200" s="231">
        <v>1901.3666666666668</v>
      </c>
      <c r="F200" s="231">
        <v>1851.6333333333334</v>
      </c>
      <c r="G200" s="231">
        <v>1823.3166666666668</v>
      </c>
      <c r="H200" s="231">
        <v>1979.4166666666667</v>
      </c>
      <c r="I200" s="231">
        <v>2007.7333333333333</v>
      </c>
      <c r="J200" s="231">
        <v>2057.4666666666667</v>
      </c>
      <c r="K200" s="230">
        <v>1958</v>
      </c>
      <c r="L200" s="230">
        <v>1879.95</v>
      </c>
      <c r="M200" s="230">
        <v>13.938800000000001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1636.75</v>
      </c>
      <c r="D201" s="231">
        <v>1635.9833333333333</v>
      </c>
      <c r="E201" s="231">
        <v>1629.3166666666666</v>
      </c>
      <c r="F201" s="231">
        <v>1621.8833333333332</v>
      </c>
      <c r="G201" s="231">
        <v>1615.2166666666665</v>
      </c>
      <c r="H201" s="231">
        <v>1643.4166666666667</v>
      </c>
      <c r="I201" s="231">
        <v>1650.0833333333333</v>
      </c>
      <c r="J201" s="231">
        <v>1657.5166666666669</v>
      </c>
      <c r="K201" s="230">
        <v>1642.65</v>
      </c>
      <c r="L201" s="230">
        <v>1628.55</v>
      </c>
      <c r="M201" s="230">
        <v>185.62963999999999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585.15</v>
      </c>
      <c r="D202" s="231">
        <v>581.7166666666667</v>
      </c>
      <c r="E202" s="231">
        <v>574.43333333333339</v>
      </c>
      <c r="F202" s="231">
        <v>563.7166666666667</v>
      </c>
      <c r="G202" s="231">
        <v>556.43333333333339</v>
      </c>
      <c r="H202" s="231">
        <v>592.43333333333339</v>
      </c>
      <c r="I202" s="231">
        <v>599.7166666666667</v>
      </c>
      <c r="J202" s="231">
        <v>610.43333333333339</v>
      </c>
      <c r="K202" s="230">
        <v>589</v>
      </c>
      <c r="L202" s="230">
        <v>571</v>
      </c>
      <c r="M202" s="230">
        <v>26.539259999999999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63.35</v>
      </c>
      <c r="D203" s="231">
        <v>63.583333333333336</v>
      </c>
      <c r="E203" s="231">
        <v>63.016666666666666</v>
      </c>
      <c r="F203" s="231">
        <v>62.68333333333333</v>
      </c>
      <c r="G203" s="231">
        <v>62.11666666666666</v>
      </c>
      <c r="H203" s="231">
        <v>63.916666666666671</v>
      </c>
      <c r="I203" s="231">
        <v>64.483333333333348</v>
      </c>
      <c r="J203" s="231">
        <v>64.816666666666677</v>
      </c>
      <c r="K203" s="230">
        <v>64.150000000000006</v>
      </c>
      <c r="L203" s="230">
        <v>63.25</v>
      </c>
      <c r="M203" s="230">
        <v>22.162040000000001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615.9</v>
      </c>
      <c r="D204" s="231">
        <v>616.26666666666677</v>
      </c>
      <c r="E204" s="231">
        <v>602.53333333333353</v>
      </c>
      <c r="F204" s="231">
        <v>589.16666666666674</v>
      </c>
      <c r="G204" s="231">
        <v>575.43333333333351</v>
      </c>
      <c r="H204" s="231">
        <v>629.63333333333355</v>
      </c>
      <c r="I204" s="231">
        <v>643.3666666666669</v>
      </c>
      <c r="J204" s="231">
        <v>656.73333333333358</v>
      </c>
      <c r="K204" s="230">
        <v>630</v>
      </c>
      <c r="L204" s="230">
        <v>602.9</v>
      </c>
      <c r="M204" s="230">
        <v>2.9629500000000002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895.95</v>
      </c>
      <c r="D205" s="231">
        <v>893.41666666666663</v>
      </c>
      <c r="E205" s="231">
        <v>885.23333333333323</v>
      </c>
      <c r="F205" s="231">
        <v>874.51666666666665</v>
      </c>
      <c r="G205" s="231">
        <v>866.33333333333326</v>
      </c>
      <c r="H205" s="231">
        <v>904.13333333333321</v>
      </c>
      <c r="I205" s="231">
        <v>912.31666666666661</v>
      </c>
      <c r="J205" s="231">
        <v>923.03333333333319</v>
      </c>
      <c r="K205" s="230">
        <v>901.6</v>
      </c>
      <c r="L205" s="230">
        <v>882.7</v>
      </c>
      <c r="M205" s="230">
        <v>1.1999899999999999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878.5</v>
      </c>
      <c r="D206" s="231">
        <v>880.01666666666677</v>
      </c>
      <c r="E206" s="231">
        <v>873.78333333333353</v>
      </c>
      <c r="F206" s="231">
        <v>869.06666666666672</v>
      </c>
      <c r="G206" s="231">
        <v>862.83333333333348</v>
      </c>
      <c r="H206" s="231">
        <v>884.73333333333358</v>
      </c>
      <c r="I206" s="231">
        <v>890.96666666666692</v>
      </c>
      <c r="J206" s="231">
        <v>895.68333333333362</v>
      </c>
      <c r="K206" s="230">
        <v>886.25</v>
      </c>
      <c r="L206" s="230">
        <v>875.3</v>
      </c>
      <c r="M206" s="230">
        <v>4.283E-2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1288.3499999999999</v>
      </c>
      <c r="D207" s="231">
        <v>1291.9666666666665</v>
      </c>
      <c r="E207" s="231">
        <v>1281.9333333333329</v>
      </c>
      <c r="F207" s="231">
        <v>1275.5166666666664</v>
      </c>
      <c r="G207" s="231">
        <v>1265.4833333333329</v>
      </c>
      <c r="H207" s="231">
        <v>1298.383333333333</v>
      </c>
      <c r="I207" s="231">
        <v>1308.4166666666663</v>
      </c>
      <c r="J207" s="231">
        <v>1314.833333333333</v>
      </c>
      <c r="K207" s="230">
        <v>1302</v>
      </c>
      <c r="L207" s="230">
        <v>1285.55</v>
      </c>
      <c r="M207" s="230">
        <v>4.0803099999999999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2779.15</v>
      </c>
      <c r="D208" s="231">
        <v>2778.1166666666663</v>
      </c>
      <c r="E208" s="231">
        <v>2761.2333333333327</v>
      </c>
      <c r="F208" s="231">
        <v>2743.3166666666662</v>
      </c>
      <c r="G208" s="231">
        <v>2726.4333333333325</v>
      </c>
      <c r="H208" s="231">
        <v>2796.0333333333328</v>
      </c>
      <c r="I208" s="231">
        <v>2812.916666666667</v>
      </c>
      <c r="J208" s="231">
        <v>2830.833333333333</v>
      </c>
      <c r="K208" s="230">
        <v>2795</v>
      </c>
      <c r="L208" s="230">
        <v>2760.2</v>
      </c>
      <c r="M208" s="230">
        <v>3.99817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307.8</v>
      </c>
      <c r="D209" s="231">
        <v>309.93333333333334</v>
      </c>
      <c r="E209" s="231">
        <v>300.86666666666667</v>
      </c>
      <c r="F209" s="231">
        <v>293.93333333333334</v>
      </c>
      <c r="G209" s="231">
        <v>284.86666666666667</v>
      </c>
      <c r="H209" s="231">
        <v>316.86666666666667</v>
      </c>
      <c r="I209" s="231">
        <v>325.93333333333339</v>
      </c>
      <c r="J209" s="231">
        <v>332.86666666666667</v>
      </c>
      <c r="K209" s="230">
        <v>319</v>
      </c>
      <c r="L209" s="230">
        <v>303</v>
      </c>
      <c r="M209" s="230">
        <v>71.578509999999994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413.1</v>
      </c>
      <c r="D210" s="231">
        <v>415.40000000000003</v>
      </c>
      <c r="E210" s="231">
        <v>409.30000000000007</v>
      </c>
      <c r="F210" s="231">
        <v>405.50000000000006</v>
      </c>
      <c r="G210" s="231">
        <v>399.40000000000009</v>
      </c>
      <c r="H210" s="231">
        <v>419.20000000000005</v>
      </c>
      <c r="I210" s="231">
        <v>425.30000000000007</v>
      </c>
      <c r="J210" s="231">
        <v>429.1</v>
      </c>
      <c r="K210" s="230">
        <v>421.5</v>
      </c>
      <c r="L210" s="230">
        <v>411.6</v>
      </c>
      <c r="M210" s="230">
        <v>55.966030000000003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1123.5999999999999</v>
      </c>
      <c r="D211" s="231">
        <v>1124.6833333333334</v>
      </c>
      <c r="E211" s="231">
        <v>1113.9166666666667</v>
      </c>
      <c r="F211" s="231">
        <v>1104.2333333333333</v>
      </c>
      <c r="G211" s="231">
        <v>1093.4666666666667</v>
      </c>
      <c r="H211" s="231">
        <v>1134.3666666666668</v>
      </c>
      <c r="I211" s="231">
        <v>1145.1333333333332</v>
      </c>
      <c r="J211" s="231">
        <v>1154.8166666666668</v>
      </c>
      <c r="K211" s="230">
        <v>1135.45</v>
      </c>
      <c r="L211" s="230">
        <v>1115</v>
      </c>
      <c r="M211" s="230">
        <v>0.18967999999999999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3102.15</v>
      </c>
      <c r="D212" s="231">
        <v>3077.7666666666664</v>
      </c>
      <c r="E212" s="231">
        <v>3039.3833333333328</v>
      </c>
      <c r="F212" s="231">
        <v>2976.6166666666663</v>
      </c>
      <c r="G212" s="231">
        <v>2938.2333333333327</v>
      </c>
      <c r="H212" s="231">
        <v>3140.5333333333328</v>
      </c>
      <c r="I212" s="231">
        <v>3178.9166666666661</v>
      </c>
      <c r="J212" s="231">
        <v>3241.6833333333329</v>
      </c>
      <c r="K212" s="230">
        <v>3116.15</v>
      </c>
      <c r="L212" s="230">
        <v>3015</v>
      </c>
      <c r="M212" s="230">
        <v>21.96743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111.1</v>
      </c>
      <c r="D213" s="231">
        <v>110.7</v>
      </c>
      <c r="E213" s="231">
        <v>108.55000000000001</v>
      </c>
      <c r="F213" s="231">
        <v>106.00000000000001</v>
      </c>
      <c r="G213" s="231">
        <v>103.85000000000002</v>
      </c>
      <c r="H213" s="231">
        <v>113.25</v>
      </c>
      <c r="I213" s="231">
        <v>115.4</v>
      </c>
      <c r="J213" s="231">
        <v>117.94999999999999</v>
      </c>
      <c r="K213" s="230">
        <v>112.85</v>
      </c>
      <c r="L213" s="230">
        <v>108.15</v>
      </c>
      <c r="M213" s="230">
        <v>103.15826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256.89999999999998</v>
      </c>
      <c r="D214" s="231">
        <v>257.26666666666665</v>
      </c>
      <c r="E214" s="231">
        <v>255.18333333333328</v>
      </c>
      <c r="F214" s="231">
        <v>253.46666666666664</v>
      </c>
      <c r="G214" s="231">
        <v>251.38333333333327</v>
      </c>
      <c r="H214" s="231">
        <v>258.98333333333329</v>
      </c>
      <c r="I214" s="231">
        <v>261.06666666666666</v>
      </c>
      <c r="J214" s="231">
        <v>262.7833333333333</v>
      </c>
      <c r="K214" s="230">
        <v>259.35000000000002</v>
      </c>
      <c r="L214" s="230">
        <v>255.55</v>
      </c>
      <c r="M214" s="230">
        <v>12.63049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2656.55</v>
      </c>
      <c r="D215" s="231">
        <v>2657.4666666666667</v>
      </c>
      <c r="E215" s="231">
        <v>2649.9333333333334</v>
      </c>
      <c r="F215" s="231">
        <v>2643.3166666666666</v>
      </c>
      <c r="G215" s="231">
        <v>2635.7833333333333</v>
      </c>
      <c r="H215" s="231">
        <v>2664.0833333333335</v>
      </c>
      <c r="I215" s="231">
        <v>2671.6166666666672</v>
      </c>
      <c r="J215" s="231">
        <v>2678.2333333333336</v>
      </c>
      <c r="K215" s="230">
        <v>2665</v>
      </c>
      <c r="L215" s="230">
        <v>2650.85</v>
      </c>
      <c r="M215" s="230">
        <v>9.4805100000000007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306.64999999999998</v>
      </c>
      <c r="D216" s="231">
        <v>306.63333333333338</v>
      </c>
      <c r="E216" s="231">
        <v>305.46666666666675</v>
      </c>
      <c r="F216" s="231">
        <v>304.28333333333336</v>
      </c>
      <c r="G216" s="231">
        <v>303.11666666666673</v>
      </c>
      <c r="H216" s="231">
        <v>307.81666666666678</v>
      </c>
      <c r="I216" s="231">
        <v>308.98333333333341</v>
      </c>
      <c r="J216" s="231">
        <v>310.1666666666668</v>
      </c>
      <c r="K216" s="230">
        <v>307.8</v>
      </c>
      <c r="L216" s="230">
        <v>305.45</v>
      </c>
      <c r="M216" s="230">
        <v>3.70133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3881.7</v>
      </c>
      <c r="D217" s="231">
        <v>3879.2000000000003</v>
      </c>
      <c r="E217" s="231">
        <v>3852.5000000000005</v>
      </c>
      <c r="F217" s="231">
        <v>3823.3</v>
      </c>
      <c r="G217" s="231">
        <v>3796.6000000000004</v>
      </c>
      <c r="H217" s="231">
        <v>3908.4000000000005</v>
      </c>
      <c r="I217" s="231">
        <v>3935.1000000000004</v>
      </c>
      <c r="J217" s="231">
        <v>3964.3000000000006</v>
      </c>
      <c r="K217" s="230">
        <v>3905.9</v>
      </c>
      <c r="L217" s="230">
        <v>3850</v>
      </c>
      <c r="M217" s="230">
        <v>0.19794999999999999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710</v>
      </c>
      <c r="D218" s="231">
        <v>708.68333333333339</v>
      </c>
      <c r="E218" s="231">
        <v>696.36666666666679</v>
      </c>
      <c r="F218" s="231">
        <v>682.73333333333335</v>
      </c>
      <c r="G218" s="231">
        <v>670.41666666666674</v>
      </c>
      <c r="H218" s="231">
        <v>722.31666666666683</v>
      </c>
      <c r="I218" s="231">
        <v>734.63333333333344</v>
      </c>
      <c r="J218" s="231">
        <v>748.26666666666688</v>
      </c>
      <c r="K218" s="230">
        <v>721</v>
      </c>
      <c r="L218" s="230">
        <v>695.05</v>
      </c>
      <c r="M218" s="230">
        <v>4.5589599999999999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40287.15</v>
      </c>
      <c r="D219" s="231">
        <v>40155.383333333331</v>
      </c>
      <c r="E219" s="231">
        <v>39831.766666666663</v>
      </c>
      <c r="F219" s="231">
        <v>39376.383333333331</v>
      </c>
      <c r="G219" s="231">
        <v>39052.766666666663</v>
      </c>
      <c r="H219" s="231">
        <v>40610.766666666663</v>
      </c>
      <c r="I219" s="231">
        <v>40934.383333333331</v>
      </c>
      <c r="J219" s="231">
        <v>41389.766666666663</v>
      </c>
      <c r="K219" s="230">
        <v>40479</v>
      </c>
      <c r="L219" s="230">
        <v>39700</v>
      </c>
      <c r="M219" s="230">
        <v>2.7459999999999998E-2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57.1</v>
      </c>
      <c r="D220" s="231">
        <v>57.583333333333336</v>
      </c>
      <c r="E220" s="231">
        <v>55.416666666666671</v>
      </c>
      <c r="F220" s="231">
        <v>53.733333333333334</v>
      </c>
      <c r="G220" s="231">
        <v>51.56666666666667</v>
      </c>
      <c r="H220" s="231">
        <v>59.266666666666673</v>
      </c>
      <c r="I220" s="231">
        <v>61.433333333333344</v>
      </c>
      <c r="J220" s="231">
        <v>63.116666666666674</v>
      </c>
      <c r="K220" s="230">
        <v>59.75</v>
      </c>
      <c r="L220" s="230">
        <v>55.9</v>
      </c>
      <c r="M220" s="230">
        <v>255.85905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2693.35</v>
      </c>
      <c r="D221" s="231">
        <v>2689.6166666666668</v>
      </c>
      <c r="E221" s="231">
        <v>2676.3333333333335</v>
      </c>
      <c r="F221" s="231">
        <v>2659.3166666666666</v>
      </c>
      <c r="G221" s="231">
        <v>2646.0333333333333</v>
      </c>
      <c r="H221" s="231">
        <v>2706.6333333333337</v>
      </c>
      <c r="I221" s="231">
        <v>2719.9166666666665</v>
      </c>
      <c r="J221" s="231">
        <v>2736.9333333333338</v>
      </c>
      <c r="K221" s="230">
        <v>2702.9</v>
      </c>
      <c r="L221" s="230">
        <v>2672.6</v>
      </c>
      <c r="M221" s="230">
        <v>40.546950000000002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949.95</v>
      </c>
      <c r="D222" s="231">
        <v>948.9666666666667</v>
      </c>
      <c r="E222" s="231">
        <v>945.63333333333344</v>
      </c>
      <c r="F222" s="231">
        <v>941.31666666666672</v>
      </c>
      <c r="G222" s="231">
        <v>937.98333333333346</v>
      </c>
      <c r="H222" s="231">
        <v>953.28333333333342</v>
      </c>
      <c r="I222" s="231">
        <v>956.61666666666667</v>
      </c>
      <c r="J222" s="231">
        <v>960.93333333333339</v>
      </c>
      <c r="K222" s="230">
        <v>952.3</v>
      </c>
      <c r="L222" s="230">
        <v>944.65</v>
      </c>
      <c r="M222" s="230">
        <v>184.83624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1184.6500000000001</v>
      </c>
      <c r="D223" s="231">
        <v>1182.4666666666667</v>
      </c>
      <c r="E223" s="231">
        <v>1170.9333333333334</v>
      </c>
      <c r="F223" s="231">
        <v>1157.2166666666667</v>
      </c>
      <c r="G223" s="231">
        <v>1145.6833333333334</v>
      </c>
      <c r="H223" s="231">
        <v>1196.1833333333334</v>
      </c>
      <c r="I223" s="231">
        <v>1207.7166666666667</v>
      </c>
      <c r="J223" s="231">
        <v>1221.4333333333334</v>
      </c>
      <c r="K223" s="230">
        <v>1194</v>
      </c>
      <c r="L223" s="230">
        <v>1168.75</v>
      </c>
      <c r="M223" s="230">
        <v>13.60051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467.55</v>
      </c>
      <c r="D224" s="231">
        <v>464.88333333333338</v>
      </c>
      <c r="E224" s="231">
        <v>458.61666666666679</v>
      </c>
      <c r="F224" s="231">
        <v>449.68333333333339</v>
      </c>
      <c r="G224" s="231">
        <v>443.4166666666668</v>
      </c>
      <c r="H224" s="231">
        <v>473.81666666666678</v>
      </c>
      <c r="I224" s="231">
        <v>480.08333333333331</v>
      </c>
      <c r="J224" s="231">
        <v>489.01666666666677</v>
      </c>
      <c r="K224" s="230">
        <v>471.15</v>
      </c>
      <c r="L224" s="230">
        <v>455.95</v>
      </c>
      <c r="M224" s="230">
        <v>17.798169999999999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504.75</v>
      </c>
      <c r="D225" s="231">
        <v>504.4666666666667</v>
      </c>
      <c r="E225" s="231">
        <v>499.18333333333339</v>
      </c>
      <c r="F225" s="231">
        <v>493.61666666666667</v>
      </c>
      <c r="G225" s="231">
        <v>488.33333333333337</v>
      </c>
      <c r="H225" s="231">
        <v>510.03333333333342</v>
      </c>
      <c r="I225" s="231">
        <v>515.31666666666672</v>
      </c>
      <c r="J225" s="231">
        <v>520.88333333333344</v>
      </c>
      <c r="K225" s="230">
        <v>509.75</v>
      </c>
      <c r="L225" s="230">
        <v>498.9</v>
      </c>
      <c r="M225" s="230">
        <v>3.13192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54.9</v>
      </c>
      <c r="D226" s="231">
        <v>55.033333333333331</v>
      </c>
      <c r="E226" s="231">
        <v>54.61666666666666</v>
      </c>
      <c r="F226" s="231">
        <v>54.333333333333329</v>
      </c>
      <c r="G226" s="231">
        <v>53.916666666666657</v>
      </c>
      <c r="H226" s="231">
        <v>55.316666666666663</v>
      </c>
      <c r="I226" s="231">
        <v>55.733333333333334</v>
      </c>
      <c r="J226" s="231">
        <v>56.016666666666666</v>
      </c>
      <c r="K226" s="230">
        <v>55.45</v>
      </c>
      <c r="L226" s="230">
        <v>54.75</v>
      </c>
      <c r="M226" s="230">
        <v>29.172560000000001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71.650000000000006</v>
      </c>
      <c r="D227" s="231">
        <v>71.166666666666671</v>
      </c>
      <c r="E227" s="231">
        <v>70.483333333333348</v>
      </c>
      <c r="F227" s="231">
        <v>69.316666666666677</v>
      </c>
      <c r="G227" s="231">
        <v>68.633333333333354</v>
      </c>
      <c r="H227" s="231">
        <v>72.333333333333343</v>
      </c>
      <c r="I227" s="231">
        <v>73.016666666666652</v>
      </c>
      <c r="J227" s="231">
        <v>74.183333333333337</v>
      </c>
      <c r="K227" s="230">
        <v>71.849999999999994</v>
      </c>
      <c r="L227" s="230">
        <v>70</v>
      </c>
      <c r="M227" s="230">
        <v>329.19578999999999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99.15</v>
      </c>
      <c r="D228" s="231">
        <v>98.300000000000011</v>
      </c>
      <c r="E228" s="231">
        <v>97.15000000000002</v>
      </c>
      <c r="F228" s="231">
        <v>95.15</v>
      </c>
      <c r="G228" s="231">
        <v>94.000000000000014</v>
      </c>
      <c r="H228" s="231">
        <v>100.30000000000003</v>
      </c>
      <c r="I228" s="231">
        <v>101.45</v>
      </c>
      <c r="J228" s="231">
        <v>103.45000000000003</v>
      </c>
      <c r="K228" s="230">
        <v>99.45</v>
      </c>
      <c r="L228" s="230">
        <v>96.3</v>
      </c>
      <c r="M228" s="230">
        <v>77.391080000000002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809.55</v>
      </c>
      <c r="D229" s="231">
        <v>814.31666666666661</v>
      </c>
      <c r="E229" s="231">
        <v>803.43333333333317</v>
      </c>
      <c r="F229" s="231">
        <v>797.31666666666661</v>
      </c>
      <c r="G229" s="231">
        <v>786.43333333333317</v>
      </c>
      <c r="H229" s="231">
        <v>820.43333333333317</v>
      </c>
      <c r="I229" s="231">
        <v>831.31666666666661</v>
      </c>
      <c r="J229" s="231">
        <v>837.43333333333317</v>
      </c>
      <c r="K229" s="230">
        <v>825.2</v>
      </c>
      <c r="L229" s="230">
        <v>808.2</v>
      </c>
      <c r="M229" s="230">
        <v>0.35454999999999998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435.2</v>
      </c>
      <c r="D230" s="231">
        <v>436.73333333333329</v>
      </c>
      <c r="E230" s="231">
        <v>430.61666666666656</v>
      </c>
      <c r="F230" s="231">
        <v>426.03333333333325</v>
      </c>
      <c r="G230" s="231">
        <v>419.91666666666652</v>
      </c>
      <c r="H230" s="231">
        <v>441.31666666666661</v>
      </c>
      <c r="I230" s="231">
        <v>447.43333333333328</v>
      </c>
      <c r="J230" s="231">
        <v>452.01666666666665</v>
      </c>
      <c r="K230" s="230">
        <v>442.85</v>
      </c>
      <c r="L230" s="230">
        <v>432.15</v>
      </c>
      <c r="M230" s="230">
        <v>8.6872500000000006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28.15</v>
      </c>
      <c r="D231" s="231">
        <v>28.083333333333332</v>
      </c>
      <c r="E231" s="231">
        <v>27.716666666666665</v>
      </c>
      <c r="F231" s="231">
        <v>27.283333333333331</v>
      </c>
      <c r="G231" s="231">
        <v>26.916666666666664</v>
      </c>
      <c r="H231" s="231">
        <v>28.516666666666666</v>
      </c>
      <c r="I231" s="231">
        <v>28.883333333333333</v>
      </c>
      <c r="J231" s="231">
        <v>29.316666666666666</v>
      </c>
      <c r="K231" s="230">
        <v>28.45</v>
      </c>
      <c r="L231" s="230">
        <v>27.65</v>
      </c>
      <c r="M231" s="230">
        <v>91.455460000000002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449.9</v>
      </c>
      <c r="D232" s="231">
        <v>447.45</v>
      </c>
      <c r="E232" s="231">
        <v>443.45</v>
      </c>
      <c r="F232" s="231">
        <v>437</v>
      </c>
      <c r="G232" s="231">
        <v>433</v>
      </c>
      <c r="H232" s="231">
        <v>453.9</v>
      </c>
      <c r="I232" s="231">
        <v>457.9</v>
      </c>
      <c r="J232" s="231">
        <v>464.34999999999997</v>
      </c>
      <c r="K232" s="230">
        <v>451.45</v>
      </c>
      <c r="L232" s="230">
        <v>441</v>
      </c>
      <c r="M232" s="230">
        <v>189.00002000000001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104.95</v>
      </c>
      <c r="D233" s="231">
        <v>105.06666666666668</v>
      </c>
      <c r="E233" s="231">
        <v>104.48333333333335</v>
      </c>
      <c r="F233" s="231">
        <v>104.01666666666667</v>
      </c>
      <c r="G233" s="231">
        <v>103.43333333333334</v>
      </c>
      <c r="H233" s="231">
        <v>105.53333333333336</v>
      </c>
      <c r="I233" s="231">
        <v>106.1166666666667</v>
      </c>
      <c r="J233" s="231">
        <v>106.58333333333337</v>
      </c>
      <c r="K233" s="230">
        <v>105.65</v>
      </c>
      <c r="L233" s="230">
        <v>104.6</v>
      </c>
      <c r="M233" s="230">
        <v>4.1105099999999997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199.75</v>
      </c>
      <c r="D234" s="231">
        <v>198.43333333333331</v>
      </c>
      <c r="E234" s="231">
        <v>194.51666666666662</v>
      </c>
      <c r="F234" s="231">
        <v>189.2833333333333</v>
      </c>
      <c r="G234" s="231">
        <v>185.36666666666662</v>
      </c>
      <c r="H234" s="231">
        <v>203.66666666666663</v>
      </c>
      <c r="I234" s="231">
        <v>207.58333333333331</v>
      </c>
      <c r="J234" s="231">
        <v>212.81666666666663</v>
      </c>
      <c r="K234" s="230">
        <v>202.35</v>
      </c>
      <c r="L234" s="230">
        <v>193.2</v>
      </c>
      <c r="M234" s="230">
        <v>95.549440000000004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115.4</v>
      </c>
      <c r="D235" s="231">
        <v>116.3</v>
      </c>
      <c r="E235" s="231">
        <v>114.25</v>
      </c>
      <c r="F235" s="231">
        <v>113.10000000000001</v>
      </c>
      <c r="G235" s="231">
        <v>111.05000000000001</v>
      </c>
      <c r="H235" s="231">
        <v>117.44999999999999</v>
      </c>
      <c r="I235" s="231">
        <v>119.49999999999997</v>
      </c>
      <c r="J235" s="231">
        <v>120.64999999999998</v>
      </c>
      <c r="K235" s="230">
        <v>118.35</v>
      </c>
      <c r="L235" s="230">
        <v>115.15</v>
      </c>
      <c r="M235" s="230">
        <v>73.431200000000004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66.45</v>
      </c>
      <c r="D236" s="231">
        <v>66.866666666666674</v>
      </c>
      <c r="E236" s="231">
        <v>65.383333333333354</v>
      </c>
      <c r="F236" s="231">
        <v>64.316666666666677</v>
      </c>
      <c r="G236" s="231">
        <v>62.833333333333357</v>
      </c>
      <c r="H236" s="231">
        <v>67.933333333333351</v>
      </c>
      <c r="I236" s="231">
        <v>69.416666666666671</v>
      </c>
      <c r="J236" s="231">
        <v>70.483333333333348</v>
      </c>
      <c r="K236" s="230">
        <v>68.349999999999994</v>
      </c>
      <c r="L236" s="230">
        <v>65.8</v>
      </c>
      <c r="M236" s="230">
        <v>61.399009999999997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5502.55</v>
      </c>
      <c r="D237" s="231">
        <v>5518.7</v>
      </c>
      <c r="E237" s="231">
        <v>5468.8499999999995</v>
      </c>
      <c r="F237" s="231">
        <v>5435.15</v>
      </c>
      <c r="G237" s="231">
        <v>5385.2999999999993</v>
      </c>
      <c r="H237" s="231">
        <v>5552.4</v>
      </c>
      <c r="I237" s="231">
        <v>5602.25</v>
      </c>
      <c r="J237" s="231">
        <v>5635.95</v>
      </c>
      <c r="K237" s="230">
        <v>5568.55</v>
      </c>
      <c r="L237" s="230">
        <v>5485</v>
      </c>
      <c r="M237" s="230">
        <v>0.33360000000000001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269.89999999999998</v>
      </c>
      <c r="D238" s="231">
        <v>271.46666666666664</v>
      </c>
      <c r="E238" s="231">
        <v>266.43333333333328</v>
      </c>
      <c r="F238" s="231">
        <v>262.96666666666664</v>
      </c>
      <c r="G238" s="231">
        <v>257.93333333333328</v>
      </c>
      <c r="H238" s="231">
        <v>274.93333333333328</v>
      </c>
      <c r="I238" s="231">
        <v>279.9666666666667</v>
      </c>
      <c r="J238" s="231">
        <v>283.43333333333328</v>
      </c>
      <c r="K238" s="230">
        <v>276.5</v>
      </c>
      <c r="L238" s="230">
        <v>268</v>
      </c>
      <c r="M238" s="230">
        <v>21.32958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153.69999999999999</v>
      </c>
      <c r="D239" s="231">
        <v>153.88333333333333</v>
      </c>
      <c r="E239" s="231">
        <v>152.31666666666666</v>
      </c>
      <c r="F239" s="231">
        <v>150.93333333333334</v>
      </c>
      <c r="G239" s="231">
        <v>149.36666666666667</v>
      </c>
      <c r="H239" s="231">
        <v>155.26666666666665</v>
      </c>
      <c r="I239" s="231">
        <v>156.83333333333331</v>
      </c>
      <c r="J239" s="231">
        <v>158.21666666666664</v>
      </c>
      <c r="K239" s="230">
        <v>155.44999999999999</v>
      </c>
      <c r="L239" s="230">
        <v>152.5</v>
      </c>
      <c r="M239" s="230">
        <v>35.490259999999999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385.45</v>
      </c>
      <c r="D240" s="231">
        <v>383.56666666666666</v>
      </c>
      <c r="E240" s="231">
        <v>381.13333333333333</v>
      </c>
      <c r="F240" s="231">
        <v>376.81666666666666</v>
      </c>
      <c r="G240" s="231">
        <v>374.38333333333333</v>
      </c>
      <c r="H240" s="231">
        <v>387.88333333333333</v>
      </c>
      <c r="I240" s="231">
        <v>390.31666666666661</v>
      </c>
      <c r="J240" s="231">
        <v>394.63333333333333</v>
      </c>
      <c r="K240" s="230">
        <v>386</v>
      </c>
      <c r="L240" s="230">
        <v>379.25</v>
      </c>
      <c r="M240" s="230">
        <v>29.805230000000002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90.3</v>
      </c>
      <c r="D241" s="231">
        <v>90.350000000000009</v>
      </c>
      <c r="E241" s="231">
        <v>89.750000000000014</v>
      </c>
      <c r="F241" s="231">
        <v>89.2</v>
      </c>
      <c r="G241" s="231">
        <v>88.600000000000009</v>
      </c>
      <c r="H241" s="231">
        <v>90.90000000000002</v>
      </c>
      <c r="I241" s="231">
        <v>91.500000000000014</v>
      </c>
      <c r="J241" s="231">
        <v>92.050000000000026</v>
      </c>
      <c r="K241" s="230">
        <v>90.95</v>
      </c>
      <c r="L241" s="230">
        <v>89.8</v>
      </c>
      <c r="M241" s="230">
        <v>92.696979999999996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24.15</v>
      </c>
      <c r="D242" s="231">
        <v>24.216666666666669</v>
      </c>
      <c r="E242" s="231">
        <v>24.033333333333339</v>
      </c>
      <c r="F242" s="231">
        <v>23.916666666666671</v>
      </c>
      <c r="G242" s="231">
        <v>23.733333333333341</v>
      </c>
      <c r="H242" s="231">
        <v>24.333333333333336</v>
      </c>
      <c r="I242" s="231">
        <v>24.516666666666666</v>
      </c>
      <c r="J242" s="231">
        <v>24.633333333333333</v>
      </c>
      <c r="K242" s="230">
        <v>24.4</v>
      </c>
      <c r="L242" s="230">
        <v>24.1</v>
      </c>
      <c r="M242" s="230">
        <v>34.596820000000001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643.75</v>
      </c>
      <c r="D243" s="231">
        <v>641.58333333333337</v>
      </c>
      <c r="E243" s="231">
        <v>629.4666666666667</v>
      </c>
      <c r="F243" s="231">
        <v>615.18333333333328</v>
      </c>
      <c r="G243" s="231">
        <v>603.06666666666661</v>
      </c>
      <c r="H243" s="231">
        <v>655.86666666666679</v>
      </c>
      <c r="I243" s="231">
        <v>667.98333333333335</v>
      </c>
      <c r="J243" s="231">
        <v>682.26666666666688</v>
      </c>
      <c r="K243" s="230">
        <v>653.70000000000005</v>
      </c>
      <c r="L243" s="230">
        <v>627.29999999999995</v>
      </c>
      <c r="M243" s="230">
        <v>101.21545999999999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32</v>
      </c>
      <c r="D244" s="231">
        <v>32.016666666666666</v>
      </c>
      <c r="E244" s="231">
        <v>31.783333333333331</v>
      </c>
      <c r="F244" s="231">
        <v>31.566666666666666</v>
      </c>
      <c r="G244" s="231">
        <v>31.333333333333332</v>
      </c>
      <c r="H244" s="231">
        <v>32.233333333333334</v>
      </c>
      <c r="I244" s="231">
        <v>32.466666666666669</v>
      </c>
      <c r="J244" s="231">
        <v>32.68333333333333</v>
      </c>
      <c r="K244" s="230">
        <v>32.25</v>
      </c>
      <c r="L244" s="230">
        <v>31.8</v>
      </c>
      <c r="M244" s="230">
        <v>307.54088999999999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1466.35</v>
      </c>
      <c r="D245" s="231">
        <v>1481.6166666666668</v>
      </c>
      <c r="E245" s="231">
        <v>1440.2333333333336</v>
      </c>
      <c r="F245" s="231">
        <v>1414.1166666666668</v>
      </c>
      <c r="G245" s="231">
        <v>1372.7333333333336</v>
      </c>
      <c r="H245" s="231">
        <v>1507.7333333333336</v>
      </c>
      <c r="I245" s="231">
        <v>1549.1166666666668</v>
      </c>
      <c r="J245" s="231">
        <v>1575.2333333333336</v>
      </c>
      <c r="K245" s="230">
        <v>1523</v>
      </c>
      <c r="L245" s="230">
        <v>1455.5</v>
      </c>
      <c r="M245" s="230">
        <v>2.3196400000000001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333.1</v>
      </c>
      <c r="D246" s="231">
        <v>334.66666666666669</v>
      </c>
      <c r="E246" s="231">
        <v>329.33333333333337</v>
      </c>
      <c r="F246" s="231">
        <v>325.56666666666666</v>
      </c>
      <c r="G246" s="231">
        <v>320.23333333333335</v>
      </c>
      <c r="H246" s="231">
        <v>338.43333333333339</v>
      </c>
      <c r="I246" s="231">
        <v>343.76666666666677</v>
      </c>
      <c r="J246" s="231">
        <v>347.53333333333342</v>
      </c>
      <c r="K246" s="230">
        <v>340</v>
      </c>
      <c r="L246" s="230">
        <v>330.9</v>
      </c>
      <c r="M246" s="230">
        <v>0.52024999999999999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479.05</v>
      </c>
      <c r="D247" s="231">
        <v>480.5333333333333</v>
      </c>
      <c r="E247" s="231">
        <v>476.56666666666661</v>
      </c>
      <c r="F247" s="231">
        <v>474.08333333333331</v>
      </c>
      <c r="G247" s="231">
        <v>470.11666666666662</v>
      </c>
      <c r="H247" s="231">
        <v>483.01666666666659</v>
      </c>
      <c r="I247" s="231">
        <v>486.98333333333329</v>
      </c>
      <c r="J247" s="231">
        <v>489.46666666666658</v>
      </c>
      <c r="K247" s="230">
        <v>484.5</v>
      </c>
      <c r="L247" s="230">
        <v>478.05</v>
      </c>
      <c r="M247" s="230">
        <v>9.8087300000000006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156.75</v>
      </c>
      <c r="D248" s="231">
        <v>155.76666666666668</v>
      </c>
      <c r="E248" s="231">
        <v>154.28333333333336</v>
      </c>
      <c r="F248" s="231">
        <v>151.81666666666669</v>
      </c>
      <c r="G248" s="231">
        <v>150.33333333333337</v>
      </c>
      <c r="H248" s="231">
        <v>158.23333333333335</v>
      </c>
      <c r="I248" s="231">
        <v>159.71666666666664</v>
      </c>
      <c r="J248" s="231">
        <v>162.18333333333334</v>
      </c>
      <c r="K248" s="230">
        <v>157.25</v>
      </c>
      <c r="L248" s="230">
        <v>153.30000000000001</v>
      </c>
      <c r="M248" s="230">
        <v>60.761330000000001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1293.25</v>
      </c>
      <c r="D249" s="231">
        <v>1288.6000000000001</v>
      </c>
      <c r="E249" s="231">
        <v>1281.0500000000002</v>
      </c>
      <c r="F249" s="231">
        <v>1268.8500000000001</v>
      </c>
      <c r="G249" s="231">
        <v>1261.3000000000002</v>
      </c>
      <c r="H249" s="231">
        <v>1300.8000000000002</v>
      </c>
      <c r="I249" s="231">
        <v>1308.3499999999999</v>
      </c>
      <c r="J249" s="231">
        <v>1320.5500000000002</v>
      </c>
      <c r="K249" s="230">
        <v>1296.1500000000001</v>
      </c>
      <c r="L249" s="230">
        <v>1276.4000000000001</v>
      </c>
      <c r="M249" s="230">
        <v>18.18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14.4</v>
      </c>
      <c r="D250" s="231">
        <v>14.483333333333334</v>
      </c>
      <c r="E250" s="231">
        <v>14.266666666666669</v>
      </c>
      <c r="F250" s="231">
        <v>14.133333333333335</v>
      </c>
      <c r="G250" s="231">
        <v>13.91666666666667</v>
      </c>
      <c r="H250" s="231">
        <v>14.616666666666669</v>
      </c>
      <c r="I250" s="231">
        <v>14.833333333333334</v>
      </c>
      <c r="J250" s="231">
        <v>14.966666666666669</v>
      </c>
      <c r="K250" s="230">
        <v>14.7</v>
      </c>
      <c r="L250" s="230">
        <v>14.35</v>
      </c>
      <c r="M250" s="230">
        <v>31.67643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4065.25</v>
      </c>
      <c r="D251" s="231">
        <v>4113.2166666666662</v>
      </c>
      <c r="E251" s="231">
        <v>4006.4333333333325</v>
      </c>
      <c r="F251" s="231">
        <v>3947.6166666666663</v>
      </c>
      <c r="G251" s="231">
        <v>3840.8333333333326</v>
      </c>
      <c r="H251" s="231">
        <v>4172.0333333333328</v>
      </c>
      <c r="I251" s="231">
        <v>4278.8166666666675</v>
      </c>
      <c r="J251" s="231">
        <v>4337.6333333333323</v>
      </c>
      <c r="K251" s="230">
        <v>4220</v>
      </c>
      <c r="L251" s="230">
        <v>4054.4</v>
      </c>
      <c r="M251" s="230">
        <v>4.9186399999999999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1323.85</v>
      </c>
      <c r="D252" s="231">
        <v>1319.8</v>
      </c>
      <c r="E252" s="231">
        <v>1313.1999999999998</v>
      </c>
      <c r="F252" s="231">
        <v>1302.55</v>
      </c>
      <c r="G252" s="231">
        <v>1295.9499999999998</v>
      </c>
      <c r="H252" s="231">
        <v>1330.4499999999998</v>
      </c>
      <c r="I252" s="231">
        <v>1337.0499999999997</v>
      </c>
      <c r="J252" s="231">
        <v>1347.6999999999998</v>
      </c>
      <c r="K252" s="230">
        <v>1326.4</v>
      </c>
      <c r="L252" s="230">
        <v>1309.1500000000001</v>
      </c>
      <c r="M252" s="230">
        <v>62.747190000000003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569.4</v>
      </c>
      <c r="D253" s="231">
        <v>568.96666666666658</v>
      </c>
      <c r="E253" s="231">
        <v>563.98333333333312</v>
      </c>
      <c r="F253" s="231">
        <v>558.56666666666649</v>
      </c>
      <c r="G253" s="231">
        <v>553.58333333333303</v>
      </c>
      <c r="H253" s="231">
        <v>574.38333333333321</v>
      </c>
      <c r="I253" s="231">
        <v>579.36666666666656</v>
      </c>
      <c r="J253" s="231">
        <v>584.7833333333333</v>
      </c>
      <c r="K253" s="230">
        <v>573.95000000000005</v>
      </c>
      <c r="L253" s="230">
        <v>563.54999999999995</v>
      </c>
      <c r="M253" s="230">
        <v>3.2085599999999999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2371.4</v>
      </c>
      <c r="D254" s="231">
        <v>2369.3833333333332</v>
      </c>
      <c r="E254" s="231">
        <v>2325.0166666666664</v>
      </c>
      <c r="F254" s="231">
        <v>2278.6333333333332</v>
      </c>
      <c r="G254" s="231">
        <v>2234.2666666666664</v>
      </c>
      <c r="H254" s="231">
        <v>2415.7666666666664</v>
      </c>
      <c r="I254" s="231">
        <v>2460.1333333333332</v>
      </c>
      <c r="J254" s="231">
        <v>2506.5166666666664</v>
      </c>
      <c r="K254" s="230">
        <v>2413.75</v>
      </c>
      <c r="L254" s="230">
        <v>2323</v>
      </c>
      <c r="M254" s="230">
        <v>15.81691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687.95</v>
      </c>
      <c r="D255" s="231">
        <v>688.29999999999984</v>
      </c>
      <c r="E255" s="231">
        <v>682.6999999999997</v>
      </c>
      <c r="F255" s="231">
        <v>677.44999999999982</v>
      </c>
      <c r="G255" s="231">
        <v>671.84999999999968</v>
      </c>
      <c r="H255" s="231">
        <v>693.54999999999973</v>
      </c>
      <c r="I255" s="231">
        <v>699.14999999999986</v>
      </c>
      <c r="J255" s="231">
        <v>704.39999999999975</v>
      </c>
      <c r="K255" s="230">
        <v>693.9</v>
      </c>
      <c r="L255" s="230">
        <v>683.05</v>
      </c>
      <c r="M255" s="230">
        <v>6.8169300000000002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2116.8000000000002</v>
      </c>
      <c r="D256" s="231">
        <v>2117.7500000000005</v>
      </c>
      <c r="E256" s="231">
        <v>2100.6000000000008</v>
      </c>
      <c r="F256" s="231">
        <v>2084.4000000000005</v>
      </c>
      <c r="G256" s="231">
        <v>2067.2500000000009</v>
      </c>
      <c r="H256" s="231">
        <v>2133.9500000000007</v>
      </c>
      <c r="I256" s="231">
        <v>2151.1000000000004</v>
      </c>
      <c r="J256" s="231">
        <v>2167.3000000000006</v>
      </c>
      <c r="K256" s="230">
        <v>2134.9</v>
      </c>
      <c r="L256" s="230">
        <v>2101.5500000000002</v>
      </c>
      <c r="M256" s="230">
        <v>0.45706000000000002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3177.7</v>
      </c>
      <c r="D257" s="231">
        <v>3188.5666666666671</v>
      </c>
      <c r="E257" s="231">
        <v>3087.1333333333341</v>
      </c>
      <c r="F257" s="231">
        <v>2996.5666666666671</v>
      </c>
      <c r="G257" s="231">
        <v>2895.1333333333341</v>
      </c>
      <c r="H257" s="231">
        <v>3279.1333333333341</v>
      </c>
      <c r="I257" s="231">
        <v>3380.5666666666675</v>
      </c>
      <c r="J257" s="231">
        <v>3471.1333333333341</v>
      </c>
      <c r="K257" s="230">
        <v>3290</v>
      </c>
      <c r="L257" s="230">
        <v>3098</v>
      </c>
      <c r="M257" s="230">
        <v>5.0909800000000001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791.15</v>
      </c>
      <c r="D258" s="231">
        <v>793.46666666666658</v>
      </c>
      <c r="E258" s="231">
        <v>785.63333333333321</v>
      </c>
      <c r="F258" s="231">
        <v>780.11666666666667</v>
      </c>
      <c r="G258" s="231">
        <v>772.2833333333333</v>
      </c>
      <c r="H258" s="231">
        <v>798.98333333333312</v>
      </c>
      <c r="I258" s="231">
        <v>806.81666666666638</v>
      </c>
      <c r="J258" s="231">
        <v>812.33333333333303</v>
      </c>
      <c r="K258" s="230">
        <v>801.3</v>
      </c>
      <c r="L258" s="230">
        <v>787.95</v>
      </c>
      <c r="M258" s="230">
        <v>1.10914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682.95</v>
      </c>
      <c r="D259" s="231">
        <v>681.44999999999993</v>
      </c>
      <c r="E259" s="231">
        <v>670.49999999999989</v>
      </c>
      <c r="F259" s="231">
        <v>658.05</v>
      </c>
      <c r="G259" s="231">
        <v>647.09999999999991</v>
      </c>
      <c r="H259" s="231">
        <v>693.89999999999986</v>
      </c>
      <c r="I259" s="231">
        <v>704.84999999999991</v>
      </c>
      <c r="J259" s="231">
        <v>717.29999999999984</v>
      </c>
      <c r="K259" s="230">
        <v>692.4</v>
      </c>
      <c r="L259" s="230">
        <v>669</v>
      </c>
      <c r="M259" s="230">
        <v>4.0440100000000001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339.95</v>
      </c>
      <c r="D260" s="231">
        <v>340.90000000000003</v>
      </c>
      <c r="E260" s="231">
        <v>337.00000000000006</v>
      </c>
      <c r="F260" s="231">
        <v>334.05</v>
      </c>
      <c r="G260" s="231">
        <v>330.15000000000003</v>
      </c>
      <c r="H260" s="231">
        <v>343.85000000000008</v>
      </c>
      <c r="I260" s="231">
        <v>347.75000000000006</v>
      </c>
      <c r="J260" s="231">
        <v>350.7000000000001</v>
      </c>
      <c r="K260" s="230">
        <v>344.8</v>
      </c>
      <c r="L260" s="230">
        <v>337.95</v>
      </c>
      <c r="M260" s="230">
        <v>2.52664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68.849999999999994</v>
      </c>
      <c r="D261" s="231">
        <v>69.05</v>
      </c>
      <c r="E261" s="231">
        <v>67.649999999999991</v>
      </c>
      <c r="F261" s="231">
        <v>66.449999999999989</v>
      </c>
      <c r="G261" s="231">
        <v>65.049999999999983</v>
      </c>
      <c r="H261" s="231">
        <v>70.25</v>
      </c>
      <c r="I261" s="231">
        <v>71.650000000000006</v>
      </c>
      <c r="J261" s="231">
        <v>72.850000000000009</v>
      </c>
      <c r="K261" s="230">
        <v>70.45</v>
      </c>
      <c r="L261" s="230">
        <v>67.849999999999994</v>
      </c>
      <c r="M261" s="230">
        <v>25.097580000000001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261.14999999999998</v>
      </c>
      <c r="D262" s="231">
        <v>260.66666666666669</v>
      </c>
      <c r="E262" s="231">
        <v>252.03333333333336</v>
      </c>
      <c r="F262" s="231">
        <v>242.91666666666669</v>
      </c>
      <c r="G262" s="231">
        <v>234.28333333333336</v>
      </c>
      <c r="H262" s="231">
        <v>269.78333333333336</v>
      </c>
      <c r="I262" s="231">
        <v>278.41666666666669</v>
      </c>
      <c r="J262" s="231">
        <v>287.53333333333336</v>
      </c>
      <c r="K262" s="230">
        <v>269.3</v>
      </c>
      <c r="L262" s="230">
        <v>251.55</v>
      </c>
      <c r="M262" s="230">
        <v>58.523350000000001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704.6</v>
      </c>
      <c r="D263" s="231">
        <v>706.80000000000007</v>
      </c>
      <c r="E263" s="231">
        <v>695.70000000000016</v>
      </c>
      <c r="F263" s="231">
        <v>686.80000000000007</v>
      </c>
      <c r="G263" s="231">
        <v>675.70000000000016</v>
      </c>
      <c r="H263" s="231">
        <v>715.70000000000016</v>
      </c>
      <c r="I263" s="231">
        <v>726.80000000000007</v>
      </c>
      <c r="J263" s="231">
        <v>735.70000000000016</v>
      </c>
      <c r="K263" s="230">
        <v>717.9</v>
      </c>
      <c r="L263" s="230">
        <v>697.9</v>
      </c>
      <c r="M263" s="230">
        <v>33.174610000000001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99.75</v>
      </c>
      <c r="D264" s="231">
        <v>100.16666666666667</v>
      </c>
      <c r="E264" s="231">
        <v>98.88333333333334</v>
      </c>
      <c r="F264" s="231">
        <v>98.016666666666666</v>
      </c>
      <c r="G264" s="231">
        <v>96.733333333333334</v>
      </c>
      <c r="H264" s="231">
        <v>101.03333333333335</v>
      </c>
      <c r="I264" s="231">
        <v>102.31666666666668</v>
      </c>
      <c r="J264" s="231">
        <v>103.18333333333335</v>
      </c>
      <c r="K264" s="230">
        <v>101.45</v>
      </c>
      <c r="L264" s="230">
        <v>99.3</v>
      </c>
      <c r="M264" s="230">
        <v>11.941140000000001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282.8</v>
      </c>
      <c r="D265" s="231">
        <v>285.45</v>
      </c>
      <c r="E265" s="231">
        <v>278.45</v>
      </c>
      <c r="F265" s="231">
        <v>274.10000000000002</v>
      </c>
      <c r="G265" s="231">
        <v>267.10000000000002</v>
      </c>
      <c r="H265" s="231">
        <v>289.79999999999995</v>
      </c>
      <c r="I265" s="231">
        <v>296.79999999999995</v>
      </c>
      <c r="J265" s="231">
        <v>301.14999999999992</v>
      </c>
      <c r="K265" s="230">
        <v>292.45</v>
      </c>
      <c r="L265" s="230">
        <v>281.10000000000002</v>
      </c>
      <c r="M265" s="230">
        <v>5.0591499999999998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522.79999999999995</v>
      </c>
      <c r="D266" s="231">
        <v>526.73333333333335</v>
      </c>
      <c r="E266" s="231">
        <v>517.76666666666665</v>
      </c>
      <c r="F266" s="231">
        <v>512.73333333333335</v>
      </c>
      <c r="G266" s="231">
        <v>503.76666666666665</v>
      </c>
      <c r="H266" s="231">
        <v>531.76666666666665</v>
      </c>
      <c r="I266" s="231">
        <v>540.73333333333335</v>
      </c>
      <c r="J266" s="231">
        <v>545.76666666666665</v>
      </c>
      <c r="K266" s="230">
        <v>535.70000000000005</v>
      </c>
      <c r="L266" s="230">
        <v>521.70000000000005</v>
      </c>
      <c r="M266" s="230">
        <v>19.53558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487.95</v>
      </c>
      <c r="D267" s="231">
        <v>485.73333333333329</v>
      </c>
      <c r="E267" s="231">
        <v>482.56666666666661</v>
      </c>
      <c r="F267" s="231">
        <v>477.18333333333334</v>
      </c>
      <c r="G267" s="231">
        <v>474.01666666666665</v>
      </c>
      <c r="H267" s="231">
        <v>491.11666666666656</v>
      </c>
      <c r="I267" s="231">
        <v>494.28333333333319</v>
      </c>
      <c r="J267" s="231">
        <v>499.66666666666652</v>
      </c>
      <c r="K267" s="230">
        <v>488.9</v>
      </c>
      <c r="L267" s="230">
        <v>480.35</v>
      </c>
      <c r="M267" s="230">
        <v>15.57057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396.35</v>
      </c>
      <c r="D268" s="231">
        <v>398.13333333333338</v>
      </c>
      <c r="E268" s="231">
        <v>393.56666666666678</v>
      </c>
      <c r="F268" s="231">
        <v>390.78333333333342</v>
      </c>
      <c r="G268" s="231">
        <v>386.21666666666681</v>
      </c>
      <c r="H268" s="231">
        <v>400.91666666666674</v>
      </c>
      <c r="I268" s="231">
        <v>405.48333333333335</v>
      </c>
      <c r="J268" s="231">
        <v>408.26666666666671</v>
      </c>
      <c r="K268" s="230">
        <v>402.7</v>
      </c>
      <c r="L268" s="230">
        <v>395.35</v>
      </c>
      <c r="M268" s="230">
        <v>1.6459900000000001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332.35</v>
      </c>
      <c r="D269" s="231">
        <v>331.15</v>
      </c>
      <c r="E269" s="231">
        <v>324.09999999999997</v>
      </c>
      <c r="F269" s="231">
        <v>315.84999999999997</v>
      </c>
      <c r="G269" s="231">
        <v>308.79999999999995</v>
      </c>
      <c r="H269" s="231">
        <v>339.4</v>
      </c>
      <c r="I269" s="231">
        <v>346.44999999999993</v>
      </c>
      <c r="J269" s="231">
        <v>354.7</v>
      </c>
      <c r="K269" s="230">
        <v>338.2</v>
      </c>
      <c r="L269" s="230">
        <v>322.89999999999998</v>
      </c>
      <c r="M269" s="230">
        <v>9.5941399999999994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688.3</v>
      </c>
      <c r="D270" s="231">
        <v>692.08333333333337</v>
      </c>
      <c r="E270" s="231">
        <v>679.61666666666679</v>
      </c>
      <c r="F270" s="231">
        <v>670.93333333333339</v>
      </c>
      <c r="G270" s="231">
        <v>658.46666666666681</v>
      </c>
      <c r="H270" s="231">
        <v>700.76666666666677</v>
      </c>
      <c r="I270" s="231">
        <v>713.23333333333323</v>
      </c>
      <c r="J270" s="231">
        <v>721.91666666666674</v>
      </c>
      <c r="K270" s="230">
        <v>704.55</v>
      </c>
      <c r="L270" s="230">
        <v>683.4</v>
      </c>
      <c r="M270" s="230">
        <v>1.35432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208.7</v>
      </c>
      <c r="D271" s="231">
        <v>208.79999999999998</v>
      </c>
      <c r="E271" s="231">
        <v>207.14999999999998</v>
      </c>
      <c r="F271" s="231">
        <v>205.6</v>
      </c>
      <c r="G271" s="231">
        <v>203.95</v>
      </c>
      <c r="H271" s="231">
        <v>210.34999999999997</v>
      </c>
      <c r="I271" s="231">
        <v>212</v>
      </c>
      <c r="J271" s="231">
        <v>213.54999999999995</v>
      </c>
      <c r="K271" s="230">
        <v>210.45</v>
      </c>
      <c r="L271" s="230">
        <v>207.25</v>
      </c>
      <c r="M271" s="230">
        <v>1.72661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583.75</v>
      </c>
      <c r="D272" s="231">
        <v>582.58333333333337</v>
      </c>
      <c r="E272" s="231">
        <v>578.16666666666674</v>
      </c>
      <c r="F272" s="231">
        <v>572.58333333333337</v>
      </c>
      <c r="G272" s="231">
        <v>568.16666666666674</v>
      </c>
      <c r="H272" s="231">
        <v>588.16666666666674</v>
      </c>
      <c r="I272" s="231">
        <v>592.58333333333348</v>
      </c>
      <c r="J272" s="231">
        <v>598.16666666666674</v>
      </c>
      <c r="K272" s="230">
        <v>587</v>
      </c>
      <c r="L272" s="230">
        <v>577</v>
      </c>
      <c r="M272" s="230">
        <v>1.15062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1997.25</v>
      </c>
      <c r="D273" s="231">
        <v>2002.3666666666668</v>
      </c>
      <c r="E273" s="231">
        <v>1984.7333333333336</v>
      </c>
      <c r="F273" s="231">
        <v>1972.2166666666667</v>
      </c>
      <c r="G273" s="231">
        <v>1954.5833333333335</v>
      </c>
      <c r="H273" s="231">
        <v>2014.8833333333337</v>
      </c>
      <c r="I273" s="231">
        <v>2032.5166666666669</v>
      </c>
      <c r="J273" s="231">
        <v>2045.0333333333338</v>
      </c>
      <c r="K273" s="230">
        <v>2020</v>
      </c>
      <c r="L273" s="230">
        <v>1989.85</v>
      </c>
      <c r="M273" s="230">
        <v>0.74775999999999998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243.7</v>
      </c>
      <c r="D274" s="231">
        <v>244.95000000000002</v>
      </c>
      <c r="E274" s="231">
        <v>241.50000000000003</v>
      </c>
      <c r="F274" s="231">
        <v>239.3</v>
      </c>
      <c r="G274" s="231">
        <v>235.85000000000002</v>
      </c>
      <c r="H274" s="231">
        <v>247.15000000000003</v>
      </c>
      <c r="I274" s="231">
        <v>250.60000000000002</v>
      </c>
      <c r="J274" s="231">
        <v>252.80000000000004</v>
      </c>
      <c r="K274" s="230">
        <v>248.4</v>
      </c>
      <c r="L274" s="230">
        <v>242.75</v>
      </c>
      <c r="M274" s="230">
        <v>3.8980399999999999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1011</v>
      </c>
      <c r="D275" s="231">
        <v>1007.6666666666666</v>
      </c>
      <c r="E275" s="231">
        <v>997.33333333333326</v>
      </c>
      <c r="F275" s="231">
        <v>983.66666666666663</v>
      </c>
      <c r="G275" s="231">
        <v>973.33333333333326</v>
      </c>
      <c r="H275" s="231">
        <v>1021.3333333333333</v>
      </c>
      <c r="I275" s="231">
        <v>1031.6666666666665</v>
      </c>
      <c r="J275" s="231">
        <v>1045.3333333333333</v>
      </c>
      <c r="K275" s="230">
        <v>1018</v>
      </c>
      <c r="L275" s="230">
        <v>994</v>
      </c>
      <c r="M275" s="230">
        <v>8.4997299999999996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403.45</v>
      </c>
      <c r="D276" s="231">
        <v>403.05</v>
      </c>
      <c r="E276" s="231">
        <v>398.55</v>
      </c>
      <c r="F276" s="231">
        <v>393.65</v>
      </c>
      <c r="G276" s="231">
        <v>389.15</v>
      </c>
      <c r="H276" s="231">
        <v>407.95000000000005</v>
      </c>
      <c r="I276" s="231">
        <v>412.45000000000005</v>
      </c>
      <c r="J276" s="231">
        <v>417.35000000000008</v>
      </c>
      <c r="K276" s="230">
        <v>407.55</v>
      </c>
      <c r="L276" s="230">
        <v>398.15</v>
      </c>
      <c r="M276" s="230">
        <v>2.8740299999999999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1280.3</v>
      </c>
      <c r="D277" s="231">
        <v>1283.5333333333335</v>
      </c>
      <c r="E277" s="231">
        <v>1262.8166666666671</v>
      </c>
      <c r="F277" s="231">
        <v>1245.3333333333335</v>
      </c>
      <c r="G277" s="231">
        <v>1224.616666666667</v>
      </c>
      <c r="H277" s="231">
        <v>1301.0166666666671</v>
      </c>
      <c r="I277" s="231">
        <v>1321.7333333333338</v>
      </c>
      <c r="J277" s="231">
        <v>1339.2166666666672</v>
      </c>
      <c r="K277" s="230">
        <v>1304.25</v>
      </c>
      <c r="L277" s="230">
        <v>1266.05</v>
      </c>
      <c r="M277" s="230">
        <v>2.5184500000000001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520.9</v>
      </c>
      <c r="D278" s="231">
        <v>512.21666666666658</v>
      </c>
      <c r="E278" s="231">
        <v>494.48333333333312</v>
      </c>
      <c r="F278" s="231">
        <v>468.06666666666655</v>
      </c>
      <c r="G278" s="231">
        <v>450.33333333333309</v>
      </c>
      <c r="H278" s="231">
        <v>538.63333333333321</v>
      </c>
      <c r="I278" s="231">
        <v>556.36666666666656</v>
      </c>
      <c r="J278" s="231">
        <v>582.78333333333319</v>
      </c>
      <c r="K278" s="230">
        <v>529.95000000000005</v>
      </c>
      <c r="L278" s="230">
        <v>485.8</v>
      </c>
      <c r="M278" s="230">
        <v>49.015920000000001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105.35</v>
      </c>
      <c r="D279" s="231">
        <v>105.61666666666667</v>
      </c>
      <c r="E279" s="231">
        <v>104.73333333333335</v>
      </c>
      <c r="F279" s="231">
        <v>104.11666666666667</v>
      </c>
      <c r="G279" s="231">
        <v>103.23333333333335</v>
      </c>
      <c r="H279" s="231">
        <v>106.23333333333335</v>
      </c>
      <c r="I279" s="231">
        <v>107.11666666666667</v>
      </c>
      <c r="J279" s="231">
        <v>107.73333333333335</v>
      </c>
      <c r="K279" s="230">
        <v>106.5</v>
      </c>
      <c r="L279" s="230">
        <v>105</v>
      </c>
      <c r="M279" s="230">
        <v>7.0625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425.25</v>
      </c>
      <c r="D280" s="231">
        <v>421.86666666666662</v>
      </c>
      <c r="E280" s="231">
        <v>417.78333333333325</v>
      </c>
      <c r="F280" s="231">
        <v>410.31666666666661</v>
      </c>
      <c r="G280" s="231">
        <v>406.23333333333323</v>
      </c>
      <c r="H280" s="231">
        <v>429.33333333333326</v>
      </c>
      <c r="I280" s="231">
        <v>433.41666666666663</v>
      </c>
      <c r="J280" s="231">
        <v>440.88333333333327</v>
      </c>
      <c r="K280" s="230">
        <v>425.95</v>
      </c>
      <c r="L280" s="230">
        <v>414.4</v>
      </c>
      <c r="M280" s="230">
        <v>9.9746000000000006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106.25</v>
      </c>
      <c r="D281" s="231">
        <v>106.91666666666667</v>
      </c>
      <c r="E281" s="231">
        <v>105.28333333333335</v>
      </c>
      <c r="F281" s="231">
        <v>104.31666666666668</v>
      </c>
      <c r="G281" s="231">
        <v>102.68333333333335</v>
      </c>
      <c r="H281" s="231">
        <v>107.88333333333334</v>
      </c>
      <c r="I281" s="231">
        <v>109.51666666666667</v>
      </c>
      <c r="J281" s="231">
        <v>110.48333333333333</v>
      </c>
      <c r="K281" s="230">
        <v>108.55</v>
      </c>
      <c r="L281" s="230">
        <v>105.95</v>
      </c>
      <c r="M281" s="230">
        <v>18.195720000000001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534.79999999999995</v>
      </c>
      <c r="D282" s="231">
        <v>533.61666666666667</v>
      </c>
      <c r="E282" s="231">
        <v>524.5333333333333</v>
      </c>
      <c r="F282" s="231">
        <v>514.26666666666665</v>
      </c>
      <c r="G282" s="231">
        <v>505.18333333333328</v>
      </c>
      <c r="H282" s="231">
        <v>543.88333333333333</v>
      </c>
      <c r="I282" s="231">
        <v>552.96666666666658</v>
      </c>
      <c r="J282" s="231">
        <v>563.23333333333335</v>
      </c>
      <c r="K282" s="230">
        <v>542.70000000000005</v>
      </c>
      <c r="L282" s="230">
        <v>523.35</v>
      </c>
      <c r="M282" s="230">
        <v>6.9291299999999998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1974.7</v>
      </c>
      <c r="D283" s="231">
        <v>1968.7166666666665</v>
      </c>
      <c r="E283" s="231">
        <v>1958.333333333333</v>
      </c>
      <c r="F283" s="231">
        <v>1941.9666666666665</v>
      </c>
      <c r="G283" s="231">
        <v>1931.583333333333</v>
      </c>
      <c r="H283" s="231">
        <v>1985.083333333333</v>
      </c>
      <c r="I283" s="231">
        <v>1995.4666666666667</v>
      </c>
      <c r="J283" s="231">
        <v>2011.833333333333</v>
      </c>
      <c r="K283" s="230">
        <v>1979.1</v>
      </c>
      <c r="L283" s="230">
        <v>1952.35</v>
      </c>
      <c r="M283" s="230">
        <v>74.297049999999999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1605.05</v>
      </c>
      <c r="D284" s="231">
        <v>1604.8666666666666</v>
      </c>
      <c r="E284" s="231">
        <v>1590.3833333333332</v>
      </c>
      <c r="F284" s="231">
        <v>1575.7166666666667</v>
      </c>
      <c r="G284" s="231">
        <v>1561.2333333333333</v>
      </c>
      <c r="H284" s="231">
        <v>1619.5333333333331</v>
      </c>
      <c r="I284" s="231">
        <v>1634.0166666666662</v>
      </c>
      <c r="J284" s="231">
        <v>1648.6833333333329</v>
      </c>
      <c r="K284" s="230">
        <v>1619.35</v>
      </c>
      <c r="L284" s="230">
        <v>1590.2</v>
      </c>
      <c r="M284" s="230">
        <v>23.97795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104.35</v>
      </c>
      <c r="D285" s="231">
        <v>104.05</v>
      </c>
      <c r="E285" s="231">
        <v>103.39999999999999</v>
      </c>
      <c r="F285" s="231">
        <v>102.44999999999999</v>
      </c>
      <c r="G285" s="231">
        <v>101.79999999999998</v>
      </c>
      <c r="H285" s="231">
        <v>105</v>
      </c>
      <c r="I285" s="231">
        <v>105.65</v>
      </c>
      <c r="J285" s="231">
        <v>106.60000000000001</v>
      </c>
      <c r="K285" s="230">
        <v>104.7</v>
      </c>
      <c r="L285" s="230">
        <v>103.1</v>
      </c>
      <c r="M285" s="230">
        <v>75.902019999999993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3872.9</v>
      </c>
      <c r="D286" s="231">
        <v>3875.7999999999997</v>
      </c>
      <c r="E286" s="231">
        <v>3848.6999999999994</v>
      </c>
      <c r="F286" s="231">
        <v>3824.4999999999995</v>
      </c>
      <c r="G286" s="231">
        <v>3797.3999999999992</v>
      </c>
      <c r="H286" s="231">
        <v>3899.9999999999995</v>
      </c>
      <c r="I286" s="231">
        <v>3927.1</v>
      </c>
      <c r="J286" s="231">
        <v>3951.2999999999997</v>
      </c>
      <c r="K286" s="230">
        <v>3902.9</v>
      </c>
      <c r="L286" s="230">
        <v>3851.6</v>
      </c>
      <c r="M286" s="230">
        <v>1.08674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379.55</v>
      </c>
      <c r="D287" s="231">
        <v>380.01666666666665</v>
      </c>
      <c r="E287" s="231">
        <v>376.5333333333333</v>
      </c>
      <c r="F287" s="231">
        <v>373.51666666666665</v>
      </c>
      <c r="G287" s="231">
        <v>370.0333333333333</v>
      </c>
      <c r="H287" s="231">
        <v>383.0333333333333</v>
      </c>
      <c r="I287" s="231">
        <v>386.51666666666665</v>
      </c>
      <c r="J287" s="231">
        <v>389.5333333333333</v>
      </c>
      <c r="K287" s="230">
        <v>383.5</v>
      </c>
      <c r="L287" s="230">
        <v>377</v>
      </c>
      <c r="M287" s="230">
        <v>13.655530000000001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4991.25</v>
      </c>
      <c r="D288" s="231">
        <v>4993.916666666667</v>
      </c>
      <c r="E288" s="231">
        <v>4967.6833333333343</v>
      </c>
      <c r="F288" s="231">
        <v>4944.1166666666677</v>
      </c>
      <c r="G288" s="231">
        <v>4917.883333333335</v>
      </c>
      <c r="H288" s="231">
        <v>5017.4833333333336</v>
      </c>
      <c r="I288" s="231">
        <v>5043.7166666666653</v>
      </c>
      <c r="J288" s="231">
        <v>5067.2833333333328</v>
      </c>
      <c r="K288" s="230">
        <v>5020.1499999999996</v>
      </c>
      <c r="L288" s="230">
        <v>4970.3500000000004</v>
      </c>
      <c r="M288" s="230">
        <v>3.0627300000000002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11544.4</v>
      </c>
      <c r="D289" s="231">
        <v>11603.466666666667</v>
      </c>
      <c r="E289" s="231">
        <v>11441.933333333334</v>
      </c>
      <c r="F289" s="231">
        <v>11339.466666666667</v>
      </c>
      <c r="G289" s="231">
        <v>11177.933333333334</v>
      </c>
      <c r="H289" s="231">
        <v>11705.933333333334</v>
      </c>
      <c r="I289" s="231">
        <v>11867.466666666667</v>
      </c>
      <c r="J289" s="231">
        <v>11969.933333333334</v>
      </c>
      <c r="K289" s="230">
        <v>11765</v>
      </c>
      <c r="L289" s="230">
        <v>11501</v>
      </c>
      <c r="M289" s="230">
        <v>8.5029999999999994E-2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2210.8000000000002</v>
      </c>
      <c r="D290" s="231">
        <v>2218.3333333333335</v>
      </c>
      <c r="E290" s="231">
        <v>2199.666666666667</v>
      </c>
      <c r="F290" s="231">
        <v>2188.5333333333333</v>
      </c>
      <c r="G290" s="231">
        <v>2169.8666666666668</v>
      </c>
      <c r="H290" s="231">
        <v>2229.4666666666672</v>
      </c>
      <c r="I290" s="231">
        <v>2248.1333333333341</v>
      </c>
      <c r="J290" s="231">
        <v>2259.2666666666673</v>
      </c>
      <c r="K290" s="230">
        <v>2237</v>
      </c>
      <c r="L290" s="230">
        <v>2207.1999999999998</v>
      </c>
      <c r="M290" s="230">
        <v>17.167290000000001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326.89999999999998</v>
      </c>
      <c r="D291" s="231">
        <v>327</v>
      </c>
      <c r="E291" s="231">
        <v>324.89999999999998</v>
      </c>
      <c r="F291" s="231">
        <v>322.89999999999998</v>
      </c>
      <c r="G291" s="231">
        <v>320.79999999999995</v>
      </c>
      <c r="H291" s="231">
        <v>329</v>
      </c>
      <c r="I291" s="231">
        <v>331.1</v>
      </c>
      <c r="J291" s="231">
        <v>333.1</v>
      </c>
      <c r="K291" s="230">
        <v>329.1</v>
      </c>
      <c r="L291" s="230">
        <v>325</v>
      </c>
      <c r="M291" s="230">
        <v>2.7533099999999999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331.75</v>
      </c>
      <c r="D292" s="231">
        <v>332.8</v>
      </c>
      <c r="E292" s="231">
        <v>327.90000000000003</v>
      </c>
      <c r="F292" s="231">
        <v>324.05</v>
      </c>
      <c r="G292" s="231">
        <v>319.15000000000003</v>
      </c>
      <c r="H292" s="231">
        <v>336.65000000000003</v>
      </c>
      <c r="I292" s="231">
        <v>341.55</v>
      </c>
      <c r="J292" s="231">
        <v>345.40000000000003</v>
      </c>
      <c r="K292" s="230">
        <v>337.7</v>
      </c>
      <c r="L292" s="230">
        <v>328.95</v>
      </c>
      <c r="M292" s="230">
        <v>12.579639999999999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257.55</v>
      </c>
      <c r="D293" s="231">
        <v>259.23333333333329</v>
      </c>
      <c r="E293" s="231">
        <v>254.46666666666658</v>
      </c>
      <c r="F293" s="231">
        <v>251.38333333333327</v>
      </c>
      <c r="G293" s="231">
        <v>246.61666666666656</v>
      </c>
      <c r="H293" s="231">
        <v>262.31666666666661</v>
      </c>
      <c r="I293" s="231">
        <v>267.08333333333337</v>
      </c>
      <c r="J293" s="231">
        <v>270.16666666666663</v>
      </c>
      <c r="K293" s="230">
        <v>264</v>
      </c>
      <c r="L293" s="230">
        <v>256.14999999999998</v>
      </c>
      <c r="M293" s="230">
        <v>3.6096200000000001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95.55</v>
      </c>
      <c r="D294" s="231">
        <v>95.8</v>
      </c>
      <c r="E294" s="231">
        <v>94.75</v>
      </c>
      <c r="F294" s="231">
        <v>93.95</v>
      </c>
      <c r="G294" s="231">
        <v>92.9</v>
      </c>
      <c r="H294" s="231">
        <v>96.6</v>
      </c>
      <c r="I294" s="231">
        <v>97.649999999999977</v>
      </c>
      <c r="J294" s="231">
        <v>98.449999999999989</v>
      </c>
      <c r="K294" s="230">
        <v>96.85</v>
      </c>
      <c r="L294" s="230">
        <v>95</v>
      </c>
      <c r="M294" s="230">
        <v>32.340919999999997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600.9</v>
      </c>
      <c r="D295" s="231">
        <v>602.2833333333333</v>
      </c>
      <c r="E295" s="231">
        <v>598.11666666666656</v>
      </c>
      <c r="F295" s="231">
        <v>595.33333333333326</v>
      </c>
      <c r="G295" s="231">
        <v>591.16666666666652</v>
      </c>
      <c r="H295" s="231">
        <v>605.06666666666661</v>
      </c>
      <c r="I295" s="231">
        <v>609.23333333333335</v>
      </c>
      <c r="J295" s="231">
        <v>612.01666666666665</v>
      </c>
      <c r="K295" s="230">
        <v>606.45000000000005</v>
      </c>
      <c r="L295" s="230">
        <v>599.5</v>
      </c>
      <c r="M295" s="230">
        <v>7.2068300000000001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3987.05</v>
      </c>
      <c r="D296" s="231">
        <v>3978.35</v>
      </c>
      <c r="E296" s="231">
        <v>3958.7</v>
      </c>
      <c r="F296" s="231">
        <v>3930.35</v>
      </c>
      <c r="G296" s="231">
        <v>3910.7</v>
      </c>
      <c r="H296" s="231">
        <v>4006.7</v>
      </c>
      <c r="I296" s="231">
        <v>4026.3500000000004</v>
      </c>
      <c r="J296" s="231">
        <v>4054.7</v>
      </c>
      <c r="K296" s="230">
        <v>3998</v>
      </c>
      <c r="L296" s="230">
        <v>3950</v>
      </c>
      <c r="M296" s="230">
        <v>0.12406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803.6</v>
      </c>
      <c r="D297" s="231">
        <v>805.15</v>
      </c>
      <c r="E297" s="231">
        <v>796.55</v>
      </c>
      <c r="F297" s="231">
        <v>789.5</v>
      </c>
      <c r="G297" s="231">
        <v>780.9</v>
      </c>
      <c r="H297" s="231">
        <v>812.19999999999993</v>
      </c>
      <c r="I297" s="231">
        <v>820.80000000000007</v>
      </c>
      <c r="J297" s="231">
        <v>827.84999999999991</v>
      </c>
      <c r="K297" s="230">
        <v>813.75</v>
      </c>
      <c r="L297" s="230">
        <v>798.1</v>
      </c>
      <c r="M297" s="230">
        <v>13.37941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1451.85</v>
      </c>
      <c r="D298" s="231">
        <v>1455.4166666666667</v>
      </c>
      <c r="E298" s="231">
        <v>1429.0333333333335</v>
      </c>
      <c r="F298" s="231">
        <v>1406.2166666666667</v>
      </c>
      <c r="G298" s="231">
        <v>1379.8333333333335</v>
      </c>
      <c r="H298" s="231">
        <v>1478.2333333333336</v>
      </c>
      <c r="I298" s="231">
        <v>1504.6166666666668</v>
      </c>
      <c r="J298" s="231">
        <v>1527.4333333333336</v>
      </c>
      <c r="K298" s="230">
        <v>1481.8</v>
      </c>
      <c r="L298" s="230">
        <v>1432.6</v>
      </c>
      <c r="M298" s="230">
        <v>1.67832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30.2</v>
      </c>
      <c r="D299" s="231">
        <v>30.233333333333334</v>
      </c>
      <c r="E299" s="231">
        <v>29.916666666666668</v>
      </c>
      <c r="F299" s="231">
        <v>29.633333333333333</v>
      </c>
      <c r="G299" s="231">
        <v>29.316666666666666</v>
      </c>
      <c r="H299" s="231">
        <v>30.516666666666669</v>
      </c>
      <c r="I299" s="231">
        <v>30.833333333333332</v>
      </c>
      <c r="J299" s="231">
        <v>31.116666666666671</v>
      </c>
      <c r="K299" s="230">
        <v>30.55</v>
      </c>
      <c r="L299" s="230">
        <v>29.95</v>
      </c>
      <c r="M299" s="230">
        <v>7.6470099999999999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155.30000000000001</v>
      </c>
      <c r="D300" s="231">
        <v>155.26666666666668</v>
      </c>
      <c r="E300" s="231">
        <v>154.03333333333336</v>
      </c>
      <c r="F300" s="231">
        <v>152.76666666666668</v>
      </c>
      <c r="G300" s="231">
        <v>151.53333333333336</v>
      </c>
      <c r="H300" s="231">
        <v>156.53333333333336</v>
      </c>
      <c r="I300" s="231">
        <v>157.76666666666665</v>
      </c>
      <c r="J300" s="231">
        <v>159.03333333333336</v>
      </c>
      <c r="K300" s="230">
        <v>156.5</v>
      </c>
      <c r="L300" s="230">
        <v>154</v>
      </c>
      <c r="M300" s="230">
        <v>1.6750799999999999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97096.4</v>
      </c>
      <c r="D301" s="231">
        <v>97310.466666666674</v>
      </c>
      <c r="E301" s="231">
        <v>96685.933333333349</v>
      </c>
      <c r="F301" s="231">
        <v>96275.466666666674</v>
      </c>
      <c r="G301" s="231">
        <v>95650.933333333349</v>
      </c>
      <c r="H301" s="231">
        <v>97720.933333333349</v>
      </c>
      <c r="I301" s="231">
        <v>98345.466666666674</v>
      </c>
      <c r="J301" s="231">
        <v>98755.933333333349</v>
      </c>
      <c r="K301" s="230">
        <v>97935</v>
      </c>
      <c r="L301" s="230">
        <v>96900</v>
      </c>
      <c r="M301" s="230">
        <v>4.2889999999999998E-2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1912.15</v>
      </c>
      <c r="D302" s="231">
        <v>1910.7166666666665</v>
      </c>
      <c r="E302" s="231">
        <v>1886.4333333333329</v>
      </c>
      <c r="F302" s="231">
        <v>1860.7166666666665</v>
      </c>
      <c r="G302" s="231">
        <v>1836.4333333333329</v>
      </c>
      <c r="H302" s="231">
        <v>1936.4333333333329</v>
      </c>
      <c r="I302" s="231">
        <v>1960.7166666666662</v>
      </c>
      <c r="J302" s="231">
        <v>1986.4333333333329</v>
      </c>
      <c r="K302" s="230">
        <v>1935</v>
      </c>
      <c r="L302" s="230">
        <v>1885</v>
      </c>
      <c r="M302" s="230">
        <v>1.8039400000000001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1051</v>
      </c>
      <c r="D303" s="231">
        <v>1052.7333333333333</v>
      </c>
      <c r="E303" s="231">
        <v>1023.6666666666667</v>
      </c>
      <c r="F303" s="231">
        <v>996.33333333333348</v>
      </c>
      <c r="G303" s="231">
        <v>967.26666666666688</v>
      </c>
      <c r="H303" s="231">
        <v>1080.0666666666666</v>
      </c>
      <c r="I303" s="231">
        <v>1109.1333333333332</v>
      </c>
      <c r="J303" s="231">
        <v>1136.4666666666665</v>
      </c>
      <c r="K303" s="230">
        <v>1081.8</v>
      </c>
      <c r="L303" s="230">
        <v>1025.4000000000001</v>
      </c>
      <c r="M303" s="230">
        <v>50.132060000000003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1053.8499999999999</v>
      </c>
      <c r="D304" s="231">
        <v>1052.4666666666665</v>
      </c>
      <c r="E304" s="231">
        <v>1043.583333333333</v>
      </c>
      <c r="F304" s="231">
        <v>1033.3166666666666</v>
      </c>
      <c r="G304" s="231">
        <v>1024.4333333333332</v>
      </c>
      <c r="H304" s="231">
        <v>1062.7333333333329</v>
      </c>
      <c r="I304" s="231">
        <v>1071.6166666666666</v>
      </c>
      <c r="J304" s="231">
        <v>1081.8833333333328</v>
      </c>
      <c r="K304" s="230">
        <v>1061.3499999999999</v>
      </c>
      <c r="L304" s="230">
        <v>1042.2</v>
      </c>
      <c r="M304" s="230">
        <v>3.7093400000000001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286.14999999999998</v>
      </c>
      <c r="D305" s="231">
        <v>286.48333333333329</v>
      </c>
      <c r="E305" s="231">
        <v>284.51666666666659</v>
      </c>
      <c r="F305" s="231">
        <v>282.88333333333333</v>
      </c>
      <c r="G305" s="231">
        <v>280.91666666666663</v>
      </c>
      <c r="H305" s="231">
        <v>288.11666666666656</v>
      </c>
      <c r="I305" s="231">
        <v>290.08333333333326</v>
      </c>
      <c r="J305" s="231">
        <v>291.71666666666653</v>
      </c>
      <c r="K305" s="230">
        <v>288.45</v>
      </c>
      <c r="L305" s="230">
        <v>284.85000000000002</v>
      </c>
      <c r="M305" s="230">
        <v>27.640280000000001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1328.45</v>
      </c>
      <c r="D306" s="231">
        <v>1327.9166666666667</v>
      </c>
      <c r="E306" s="231">
        <v>1320.5333333333335</v>
      </c>
      <c r="F306" s="231">
        <v>1312.6166666666668</v>
      </c>
      <c r="G306" s="231">
        <v>1305.2333333333336</v>
      </c>
      <c r="H306" s="231">
        <v>1335.8333333333335</v>
      </c>
      <c r="I306" s="231">
        <v>1343.2166666666667</v>
      </c>
      <c r="J306" s="231">
        <v>1351.1333333333334</v>
      </c>
      <c r="K306" s="230">
        <v>1335.3</v>
      </c>
      <c r="L306" s="230">
        <v>1320</v>
      </c>
      <c r="M306" s="230">
        <v>24.93657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462.25</v>
      </c>
      <c r="D307" s="231">
        <v>460.4666666666667</v>
      </c>
      <c r="E307" s="231">
        <v>454.33333333333337</v>
      </c>
      <c r="F307" s="231">
        <v>446.41666666666669</v>
      </c>
      <c r="G307" s="231">
        <v>440.28333333333336</v>
      </c>
      <c r="H307" s="231">
        <v>468.38333333333338</v>
      </c>
      <c r="I307" s="231">
        <v>474.51666666666671</v>
      </c>
      <c r="J307" s="231">
        <v>482.43333333333339</v>
      </c>
      <c r="K307" s="230">
        <v>466.6</v>
      </c>
      <c r="L307" s="230">
        <v>452.55</v>
      </c>
      <c r="M307" s="230">
        <v>8.9773099999999992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304.7</v>
      </c>
      <c r="D308" s="231">
        <v>302.91666666666669</v>
      </c>
      <c r="E308" s="231">
        <v>296.03333333333336</v>
      </c>
      <c r="F308" s="231">
        <v>287.36666666666667</v>
      </c>
      <c r="G308" s="231">
        <v>280.48333333333335</v>
      </c>
      <c r="H308" s="231">
        <v>311.58333333333337</v>
      </c>
      <c r="I308" s="231">
        <v>318.4666666666667</v>
      </c>
      <c r="J308" s="231">
        <v>327.13333333333338</v>
      </c>
      <c r="K308" s="230">
        <v>309.8</v>
      </c>
      <c r="L308" s="230">
        <v>294.25</v>
      </c>
      <c r="M308" s="230">
        <v>13.00381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434.55</v>
      </c>
      <c r="D309" s="231">
        <v>435.64999999999992</v>
      </c>
      <c r="E309" s="231">
        <v>429.29999999999984</v>
      </c>
      <c r="F309" s="231">
        <v>424.0499999999999</v>
      </c>
      <c r="G309" s="231">
        <v>417.69999999999982</v>
      </c>
      <c r="H309" s="231">
        <v>440.89999999999986</v>
      </c>
      <c r="I309" s="231">
        <v>447.24999999999989</v>
      </c>
      <c r="J309" s="231">
        <v>452.49999999999989</v>
      </c>
      <c r="K309" s="230">
        <v>442</v>
      </c>
      <c r="L309" s="230">
        <v>430.4</v>
      </c>
      <c r="M309" s="230">
        <v>4.3413899999999996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364</v>
      </c>
      <c r="D310" s="231">
        <v>366.60000000000008</v>
      </c>
      <c r="E310" s="231">
        <v>360.25000000000017</v>
      </c>
      <c r="F310" s="231">
        <v>356.50000000000011</v>
      </c>
      <c r="G310" s="231">
        <v>350.1500000000002</v>
      </c>
      <c r="H310" s="231">
        <v>370.35000000000014</v>
      </c>
      <c r="I310" s="231">
        <v>376.70000000000005</v>
      </c>
      <c r="J310" s="231">
        <v>380.4500000000001</v>
      </c>
      <c r="K310" s="230">
        <v>372.95</v>
      </c>
      <c r="L310" s="230">
        <v>362.85</v>
      </c>
      <c r="M310" s="230">
        <v>0.82708000000000004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111.05</v>
      </c>
      <c r="D311" s="231">
        <v>111.46666666666665</v>
      </c>
      <c r="E311" s="231">
        <v>110.43333333333331</v>
      </c>
      <c r="F311" s="231">
        <v>109.81666666666665</v>
      </c>
      <c r="G311" s="231">
        <v>108.7833333333333</v>
      </c>
      <c r="H311" s="231">
        <v>112.08333333333331</v>
      </c>
      <c r="I311" s="231">
        <v>113.11666666666665</v>
      </c>
      <c r="J311" s="231">
        <v>113.73333333333332</v>
      </c>
      <c r="K311" s="230">
        <v>112.5</v>
      </c>
      <c r="L311" s="230">
        <v>110.85</v>
      </c>
      <c r="M311" s="230">
        <v>69.500240000000005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66.8</v>
      </c>
      <c r="D312" s="231">
        <v>66.866666666666674</v>
      </c>
      <c r="E312" s="231">
        <v>65.983333333333348</v>
      </c>
      <c r="F312" s="231">
        <v>65.166666666666671</v>
      </c>
      <c r="G312" s="231">
        <v>64.283333333333346</v>
      </c>
      <c r="H312" s="231">
        <v>67.683333333333351</v>
      </c>
      <c r="I312" s="231">
        <v>68.566666666666677</v>
      </c>
      <c r="J312" s="231">
        <v>69.383333333333354</v>
      </c>
      <c r="K312" s="230">
        <v>67.75</v>
      </c>
      <c r="L312" s="230">
        <v>66.05</v>
      </c>
      <c r="M312" s="230">
        <v>41.845359999999999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541.6</v>
      </c>
      <c r="D313" s="231">
        <v>543.15</v>
      </c>
      <c r="E313" s="231">
        <v>538.79999999999995</v>
      </c>
      <c r="F313" s="231">
        <v>536</v>
      </c>
      <c r="G313" s="231">
        <v>531.65</v>
      </c>
      <c r="H313" s="231">
        <v>545.94999999999993</v>
      </c>
      <c r="I313" s="231">
        <v>550.30000000000007</v>
      </c>
      <c r="J313" s="231">
        <v>553.09999999999991</v>
      </c>
      <c r="K313" s="230">
        <v>547.5</v>
      </c>
      <c r="L313" s="230">
        <v>540.35</v>
      </c>
      <c r="M313" s="230">
        <v>4.8631900000000003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9383.35</v>
      </c>
      <c r="D314" s="231">
        <v>9362.0833333333339</v>
      </c>
      <c r="E314" s="231">
        <v>9321.2666666666682</v>
      </c>
      <c r="F314" s="231">
        <v>9259.1833333333343</v>
      </c>
      <c r="G314" s="231">
        <v>9218.3666666666686</v>
      </c>
      <c r="H314" s="231">
        <v>9424.1666666666679</v>
      </c>
      <c r="I314" s="231">
        <v>9464.9833333333336</v>
      </c>
      <c r="J314" s="231">
        <v>9527.0666666666675</v>
      </c>
      <c r="K314" s="230">
        <v>9402.9</v>
      </c>
      <c r="L314" s="230">
        <v>9300</v>
      </c>
      <c r="M314" s="230">
        <v>3.72004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2001.85</v>
      </c>
      <c r="D315" s="231">
        <v>2008.9166666666667</v>
      </c>
      <c r="E315" s="231">
        <v>1987.9333333333334</v>
      </c>
      <c r="F315" s="231">
        <v>1974.0166666666667</v>
      </c>
      <c r="G315" s="231">
        <v>1953.0333333333333</v>
      </c>
      <c r="H315" s="231">
        <v>2022.8333333333335</v>
      </c>
      <c r="I315" s="231">
        <v>2043.8166666666666</v>
      </c>
      <c r="J315" s="231">
        <v>2057.7333333333336</v>
      </c>
      <c r="K315" s="230">
        <v>2029.9</v>
      </c>
      <c r="L315" s="230">
        <v>1995</v>
      </c>
      <c r="M315" s="230">
        <v>0.55920999999999998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698.7</v>
      </c>
      <c r="D316" s="231">
        <v>696.2833333333333</v>
      </c>
      <c r="E316" s="231">
        <v>692.56666666666661</v>
      </c>
      <c r="F316" s="231">
        <v>686.43333333333328</v>
      </c>
      <c r="G316" s="231">
        <v>682.71666666666658</v>
      </c>
      <c r="H316" s="231">
        <v>702.41666666666663</v>
      </c>
      <c r="I316" s="231">
        <v>706.13333333333333</v>
      </c>
      <c r="J316" s="231">
        <v>712.26666666666665</v>
      </c>
      <c r="K316" s="230">
        <v>700</v>
      </c>
      <c r="L316" s="230">
        <v>690.15</v>
      </c>
      <c r="M316" s="230">
        <v>1.9883900000000001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535.75</v>
      </c>
      <c r="D317" s="231">
        <v>538.36666666666667</v>
      </c>
      <c r="E317" s="231">
        <v>529.93333333333339</v>
      </c>
      <c r="F317" s="231">
        <v>524.11666666666667</v>
      </c>
      <c r="G317" s="231">
        <v>515.68333333333339</v>
      </c>
      <c r="H317" s="231">
        <v>544.18333333333339</v>
      </c>
      <c r="I317" s="231">
        <v>552.61666666666656</v>
      </c>
      <c r="J317" s="231">
        <v>558.43333333333339</v>
      </c>
      <c r="K317" s="230">
        <v>546.79999999999995</v>
      </c>
      <c r="L317" s="230">
        <v>532.54999999999995</v>
      </c>
      <c r="M317" s="230">
        <v>77.835239999999999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799.75</v>
      </c>
      <c r="D318" s="231">
        <v>793.93333333333339</v>
      </c>
      <c r="E318" s="231">
        <v>772.86666666666679</v>
      </c>
      <c r="F318" s="231">
        <v>745.98333333333335</v>
      </c>
      <c r="G318" s="231">
        <v>724.91666666666674</v>
      </c>
      <c r="H318" s="231">
        <v>820.81666666666683</v>
      </c>
      <c r="I318" s="231">
        <v>841.88333333333344</v>
      </c>
      <c r="J318" s="231">
        <v>868.76666666666688</v>
      </c>
      <c r="K318" s="230">
        <v>815</v>
      </c>
      <c r="L318" s="230">
        <v>767.05</v>
      </c>
      <c r="M318" s="230">
        <v>16.060189999999999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811.25</v>
      </c>
      <c r="D319" s="231">
        <v>801.43333333333339</v>
      </c>
      <c r="E319" s="231">
        <v>787.86666666666679</v>
      </c>
      <c r="F319" s="231">
        <v>764.48333333333335</v>
      </c>
      <c r="G319" s="231">
        <v>750.91666666666674</v>
      </c>
      <c r="H319" s="231">
        <v>824.81666666666683</v>
      </c>
      <c r="I319" s="231">
        <v>838.38333333333344</v>
      </c>
      <c r="J319" s="231">
        <v>861.76666666666688</v>
      </c>
      <c r="K319" s="230">
        <v>815</v>
      </c>
      <c r="L319" s="230">
        <v>778.05</v>
      </c>
      <c r="M319" s="230">
        <v>11.0726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968.65</v>
      </c>
      <c r="D320" s="231">
        <v>969.91666666666663</v>
      </c>
      <c r="E320" s="231">
        <v>948.73333333333323</v>
      </c>
      <c r="F320" s="231">
        <v>928.81666666666661</v>
      </c>
      <c r="G320" s="231">
        <v>907.63333333333321</v>
      </c>
      <c r="H320" s="231">
        <v>989.83333333333326</v>
      </c>
      <c r="I320" s="231">
        <v>1011.0166666666667</v>
      </c>
      <c r="J320" s="231">
        <v>1030.9333333333334</v>
      </c>
      <c r="K320" s="230">
        <v>991.1</v>
      </c>
      <c r="L320" s="230">
        <v>950</v>
      </c>
      <c r="M320" s="230">
        <v>3.3672499999999999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1305.05</v>
      </c>
      <c r="D321" s="231">
        <v>1302.0999999999999</v>
      </c>
      <c r="E321" s="231">
        <v>1291.0499999999997</v>
      </c>
      <c r="F321" s="231">
        <v>1277.0499999999997</v>
      </c>
      <c r="G321" s="231">
        <v>1265.9999999999995</v>
      </c>
      <c r="H321" s="231">
        <v>1316.1</v>
      </c>
      <c r="I321" s="231">
        <v>1327.15</v>
      </c>
      <c r="J321" s="231">
        <v>1341.15</v>
      </c>
      <c r="K321" s="230">
        <v>1313.15</v>
      </c>
      <c r="L321" s="230">
        <v>1288.0999999999999</v>
      </c>
      <c r="M321" s="230">
        <v>1.07433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57.65</v>
      </c>
      <c r="D322" s="231">
        <v>57.85</v>
      </c>
      <c r="E322" s="231">
        <v>56.800000000000004</v>
      </c>
      <c r="F322" s="231">
        <v>55.95</v>
      </c>
      <c r="G322" s="231">
        <v>54.900000000000006</v>
      </c>
      <c r="H322" s="231">
        <v>58.7</v>
      </c>
      <c r="I322" s="231">
        <v>59.75</v>
      </c>
      <c r="J322" s="231">
        <v>60.6</v>
      </c>
      <c r="K322" s="230">
        <v>58.9</v>
      </c>
      <c r="L322" s="230">
        <v>57</v>
      </c>
      <c r="M322" s="230">
        <v>66.198909999999998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633.45000000000005</v>
      </c>
      <c r="D323" s="231">
        <v>636.68333333333339</v>
      </c>
      <c r="E323" s="231">
        <v>627.76666666666677</v>
      </c>
      <c r="F323" s="231">
        <v>622.08333333333337</v>
      </c>
      <c r="G323" s="231">
        <v>613.16666666666674</v>
      </c>
      <c r="H323" s="231">
        <v>642.36666666666679</v>
      </c>
      <c r="I323" s="231">
        <v>651.2833333333333</v>
      </c>
      <c r="J323" s="231">
        <v>656.96666666666681</v>
      </c>
      <c r="K323" s="230">
        <v>645.6</v>
      </c>
      <c r="L323" s="230">
        <v>631</v>
      </c>
      <c r="M323" s="230">
        <v>0.49980999999999998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1974.9</v>
      </c>
      <c r="D324" s="231">
        <v>1973.6333333333334</v>
      </c>
      <c r="E324" s="231">
        <v>1962.0666666666668</v>
      </c>
      <c r="F324" s="231">
        <v>1949.2333333333333</v>
      </c>
      <c r="G324" s="231">
        <v>1937.6666666666667</v>
      </c>
      <c r="H324" s="231">
        <v>1986.4666666666669</v>
      </c>
      <c r="I324" s="231">
        <v>1998.0333333333335</v>
      </c>
      <c r="J324" s="231">
        <v>2010.866666666667</v>
      </c>
      <c r="K324" s="230">
        <v>1985.2</v>
      </c>
      <c r="L324" s="230">
        <v>1960.8</v>
      </c>
      <c r="M324" s="230">
        <v>2.77684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1447.35</v>
      </c>
      <c r="D325" s="231">
        <v>1432.2666666666667</v>
      </c>
      <c r="E325" s="231">
        <v>1410.0833333333333</v>
      </c>
      <c r="F325" s="231">
        <v>1372.8166666666666</v>
      </c>
      <c r="G325" s="231">
        <v>1350.6333333333332</v>
      </c>
      <c r="H325" s="231">
        <v>1469.5333333333333</v>
      </c>
      <c r="I325" s="231">
        <v>1491.7166666666667</v>
      </c>
      <c r="J325" s="231">
        <v>1528.9833333333333</v>
      </c>
      <c r="K325" s="230">
        <v>1454.45</v>
      </c>
      <c r="L325" s="230">
        <v>1395</v>
      </c>
      <c r="M325" s="230">
        <v>9.4792500000000004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1116.4000000000001</v>
      </c>
      <c r="D326" s="231">
        <v>1113.2166666666667</v>
      </c>
      <c r="E326" s="231">
        <v>1107.1833333333334</v>
      </c>
      <c r="F326" s="231">
        <v>1097.9666666666667</v>
      </c>
      <c r="G326" s="231">
        <v>1091.9333333333334</v>
      </c>
      <c r="H326" s="231">
        <v>1122.4333333333334</v>
      </c>
      <c r="I326" s="231">
        <v>1128.4666666666667</v>
      </c>
      <c r="J326" s="231">
        <v>1137.6833333333334</v>
      </c>
      <c r="K326" s="230">
        <v>1119.25</v>
      </c>
      <c r="L326" s="230">
        <v>1104</v>
      </c>
      <c r="M326" s="230">
        <v>2.1642399999999999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619.5</v>
      </c>
      <c r="D327" s="231">
        <v>628.26666666666665</v>
      </c>
      <c r="E327" s="231">
        <v>606.73333333333335</v>
      </c>
      <c r="F327" s="231">
        <v>593.9666666666667</v>
      </c>
      <c r="G327" s="231">
        <v>572.43333333333339</v>
      </c>
      <c r="H327" s="231">
        <v>641.0333333333333</v>
      </c>
      <c r="I327" s="231">
        <v>662.56666666666661</v>
      </c>
      <c r="J327" s="231">
        <v>675.33333333333326</v>
      </c>
      <c r="K327" s="230">
        <v>649.79999999999995</v>
      </c>
      <c r="L327" s="230">
        <v>615.5</v>
      </c>
      <c r="M327" s="230">
        <v>10.553879999999999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42.6</v>
      </c>
      <c r="D328" s="231">
        <v>43.050000000000004</v>
      </c>
      <c r="E328" s="231">
        <v>41.900000000000006</v>
      </c>
      <c r="F328" s="231">
        <v>41.2</v>
      </c>
      <c r="G328" s="231">
        <v>40.050000000000004</v>
      </c>
      <c r="H328" s="231">
        <v>43.750000000000007</v>
      </c>
      <c r="I328" s="231">
        <v>44.9</v>
      </c>
      <c r="J328" s="231">
        <v>45.600000000000009</v>
      </c>
      <c r="K328" s="230">
        <v>44.2</v>
      </c>
      <c r="L328" s="230">
        <v>42.35</v>
      </c>
      <c r="M328" s="230">
        <v>254.72041999999999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114.65</v>
      </c>
      <c r="D329" s="231">
        <v>114.89999999999999</v>
      </c>
      <c r="E329" s="231">
        <v>113.44999999999999</v>
      </c>
      <c r="F329" s="231">
        <v>112.25</v>
      </c>
      <c r="G329" s="231">
        <v>110.8</v>
      </c>
      <c r="H329" s="231">
        <v>116.09999999999998</v>
      </c>
      <c r="I329" s="231">
        <v>117.55</v>
      </c>
      <c r="J329" s="231">
        <v>118.74999999999997</v>
      </c>
      <c r="K329" s="230">
        <v>116.35</v>
      </c>
      <c r="L329" s="230">
        <v>113.7</v>
      </c>
      <c r="M329" s="230">
        <v>30.16573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43.8</v>
      </c>
      <c r="D330" s="231">
        <v>44.083333333333336</v>
      </c>
      <c r="E330" s="231">
        <v>42.966666666666669</v>
      </c>
      <c r="F330" s="231">
        <v>42.133333333333333</v>
      </c>
      <c r="G330" s="231">
        <v>41.016666666666666</v>
      </c>
      <c r="H330" s="231">
        <v>44.916666666666671</v>
      </c>
      <c r="I330" s="231">
        <v>46.033333333333331</v>
      </c>
      <c r="J330" s="231">
        <v>46.866666666666674</v>
      </c>
      <c r="K330" s="230">
        <v>45.2</v>
      </c>
      <c r="L330" s="230">
        <v>43.25</v>
      </c>
      <c r="M330" s="230">
        <v>190.70599000000001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90.45</v>
      </c>
      <c r="D331" s="231">
        <v>90.633333333333326</v>
      </c>
      <c r="E331" s="231">
        <v>88.916666666666657</v>
      </c>
      <c r="F331" s="231">
        <v>87.383333333333326</v>
      </c>
      <c r="G331" s="231">
        <v>85.666666666666657</v>
      </c>
      <c r="H331" s="231">
        <v>92.166666666666657</v>
      </c>
      <c r="I331" s="231">
        <v>93.883333333333326</v>
      </c>
      <c r="J331" s="231">
        <v>95.416666666666657</v>
      </c>
      <c r="K331" s="230">
        <v>92.35</v>
      </c>
      <c r="L331" s="230">
        <v>89.1</v>
      </c>
      <c r="M331" s="230">
        <v>25.91103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214.7</v>
      </c>
      <c r="D332" s="231">
        <v>216.0333333333333</v>
      </c>
      <c r="E332" s="231">
        <v>212.96666666666661</v>
      </c>
      <c r="F332" s="231">
        <v>211.23333333333332</v>
      </c>
      <c r="G332" s="231">
        <v>208.16666666666663</v>
      </c>
      <c r="H332" s="231">
        <v>217.76666666666659</v>
      </c>
      <c r="I332" s="231">
        <v>220.83333333333331</v>
      </c>
      <c r="J332" s="231">
        <v>222.56666666666658</v>
      </c>
      <c r="K332" s="230">
        <v>219.1</v>
      </c>
      <c r="L332" s="230">
        <v>214.3</v>
      </c>
      <c r="M332" s="230">
        <v>6.3579800000000004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176.8</v>
      </c>
      <c r="D333" s="231">
        <v>176.79999999999998</v>
      </c>
      <c r="E333" s="231">
        <v>175.59999999999997</v>
      </c>
      <c r="F333" s="231">
        <v>174.39999999999998</v>
      </c>
      <c r="G333" s="231">
        <v>173.19999999999996</v>
      </c>
      <c r="H333" s="231">
        <v>177.99999999999997</v>
      </c>
      <c r="I333" s="231">
        <v>179.19999999999996</v>
      </c>
      <c r="J333" s="231">
        <v>180.39999999999998</v>
      </c>
      <c r="K333" s="230">
        <v>178</v>
      </c>
      <c r="L333" s="230">
        <v>175.6</v>
      </c>
      <c r="M333" s="230">
        <v>97.276390000000006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863.95</v>
      </c>
      <c r="D334" s="231">
        <v>863.63333333333333</v>
      </c>
      <c r="E334" s="231">
        <v>852.41666666666663</v>
      </c>
      <c r="F334" s="231">
        <v>840.88333333333333</v>
      </c>
      <c r="G334" s="231">
        <v>829.66666666666663</v>
      </c>
      <c r="H334" s="231">
        <v>875.16666666666663</v>
      </c>
      <c r="I334" s="231">
        <v>886.38333333333333</v>
      </c>
      <c r="J334" s="231">
        <v>897.91666666666663</v>
      </c>
      <c r="K334" s="230">
        <v>874.85</v>
      </c>
      <c r="L334" s="230">
        <v>852.1</v>
      </c>
      <c r="M334" s="230">
        <v>2.8543400000000001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84.2</v>
      </c>
      <c r="D335" s="231">
        <v>84.95</v>
      </c>
      <c r="E335" s="231">
        <v>83.25</v>
      </c>
      <c r="F335" s="231">
        <v>82.3</v>
      </c>
      <c r="G335" s="231">
        <v>80.599999999999994</v>
      </c>
      <c r="H335" s="231">
        <v>85.9</v>
      </c>
      <c r="I335" s="231">
        <v>87.600000000000023</v>
      </c>
      <c r="J335" s="231">
        <v>88.550000000000011</v>
      </c>
      <c r="K335" s="230">
        <v>86.65</v>
      </c>
      <c r="L335" s="230">
        <v>84</v>
      </c>
      <c r="M335" s="230">
        <v>86.898420000000002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4672.75</v>
      </c>
      <c r="D336" s="231">
        <v>4662.9833333333336</v>
      </c>
      <c r="E336" s="231">
        <v>4641.7666666666673</v>
      </c>
      <c r="F336" s="231">
        <v>4610.7833333333338</v>
      </c>
      <c r="G336" s="231">
        <v>4589.5666666666675</v>
      </c>
      <c r="H336" s="231">
        <v>4693.9666666666672</v>
      </c>
      <c r="I336" s="231">
        <v>4715.1833333333343</v>
      </c>
      <c r="J336" s="231">
        <v>4746.166666666667</v>
      </c>
      <c r="K336" s="230">
        <v>4684.2</v>
      </c>
      <c r="L336" s="230">
        <v>4632</v>
      </c>
      <c r="M336" s="230">
        <v>0.73873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626.25</v>
      </c>
      <c r="D337" s="231">
        <v>625.2166666666667</v>
      </c>
      <c r="E337" s="231">
        <v>620.93333333333339</v>
      </c>
      <c r="F337" s="231">
        <v>615.61666666666667</v>
      </c>
      <c r="G337" s="231">
        <v>611.33333333333337</v>
      </c>
      <c r="H337" s="231">
        <v>630.53333333333342</v>
      </c>
      <c r="I337" s="231">
        <v>634.81666666666672</v>
      </c>
      <c r="J337" s="231">
        <v>640.13333333333344</v>
      </c>
      <c r="K337" s="230">
        <v>629.5</v>
      </c>
      <c r="L337" s="230">
        <v>619.9</v>
      </c>
      <c r="M337" s="230">
        <v>1.57698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21574.45</v>
      </c>
      <c r="D338" s="231">
        <v>21604.7</v>
      </c>
      <c r="E338" s="231">
        <v>21480.800000000003</v>
      </c>
      <c r="F338" s="231">
        <v>21387.15</v>
      </c>
      <c r="G338" s="231">
        <v>21263.250000000004</v>
      </c>
      <c r="H338" s="231">
        <v>21698.350000000002</v>
      </c>
      <c r="I338" s="231">
        <v>21822.250000000004</v>
      </c>
      <c r="J338" s="231">
        <v>21915.9</v>
      </c>
      <c r="K338" s="230">
        <v>21728.6</v>
      </c>
      <c r="L338" s="230">
        <v>21511.05</v>
      </c>
      <c r="M338" s="230">
        <v>0.46981000000000001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61.25</v>
      </c>
      <c r="D339" s="231">
        <v>61.449999999999996</v>
      </c>
      <c r="E339" s="231">
        <v>60.699999999999989</v>
      </c>
      <c r="F339" s="231">
        <v>60.149999999999991</v>
      </c>
      <c r="G339" s="231">
        <v>59.399999999999984</v>
      </c>
      <c r="H339" s="231">
        <v>61.999999999999993</v>
      </c>
      <c r="I339" s="231">
        <v>62.750000000000007</v>
      </c>
      <c r="J339" s="231">
        <v>63.3</v>
      </c>
      <c r="K339" s="230">
        <v>62.2</v>
      </c>
      <c r="L339" s="230">
        <v>60.9</v>
      </c>
      <c r="M339" s="230">
        <v>15.39456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245.75</v>
      </c>
      <c r="D340" s="231">
        <v>245.41666666666666</v>
      </c>
      <c r="E340" s="231">
        <v>243.83333333333331</v>
      </c>
      <c r="F340" s="231">
        <v>241.91666666666666</v>
      </c>
      <c r="G340" s="231">
        <v>240.33333333333331</v>
      </c>
      <c r="H340" s="231">
        <v>247.33333333333331</v>
      </c>
      <c r="I340" s="231">
        <v>248.91666666666663</v>
      </c>
      <c r="J340" s="231">
        <v>250.83333333333331</v>
      </c>
      <c r="K340" s="230">
        <v>247</v>
      </c>
      <c r="L340" s="230">
        <v>243.5</v>
      </c>
      <c r="M340" s="230">
        <v>5.9143600000000003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338.4</v>
      </c>
      <c r="D341" s="231">
        <v>337.23333333333329</v>
      </c>
      <c r="E341" s="231">
        <v>332.56666666666661</v>
      </c>
      <c r="F341" s="231">
        <v>326.73333333333329</v>
      </c>
      <c r="G341" s="231">
        <v>322.06666666666661</v>
      </c>
      <c r="H341" s="231">
        <v>343.06666666666661</v>
      </c>
      <c r="I341" s="231">
        <v>347.73333333333323</v>
      </c>
      <c r="J341" s="231">
        <v>353.56666666666661</v>
      </c>
      <c r="K341" s="230">
        <v>341.9</v>
      </c>
      <c r="L341" s="230">
        <v>331.4</v>
      </c>
      <c r="M341" s="230">
        <v>1.70689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933.15</v>
      </c>
      <c r="D342" s="231">
        <v>931.38333333333333</v>
      </c>
      <c r="E342" s="231">
        <v>926.76666666666665</v>
      </c>
      <c r="F342" s="231">
        <v>920.38333333333333</v>
      </c>
      <c r="G342" s="231">
        <v>915.76666666666665</v>
      </c>
      <c r="H342" s="231">
        <v>937.76666666666665</v>
      </c>
      <c r="I342" s="231">
        <v>942.38333333333321</v>
      </c>
      <c r="J342" s="231">
        <v>948.76666666666665</v>
      </c>
      <c r="K342" s="230">
        <v>936</v>
      </c>
      <c r="L342" s="230">
        <v>925</v>
      </c>
      <c r="M342" s="230">
        <v>4.5730700000000004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158.85</v>
      </c>
      <c r="D343" s="231">
        <v>159.26666666666665</v>
      </c>
      <c r="E343" s="231">
        <v>156.83333333333331</v>
      </c>
      <c r="F343" s="231">
        <v>154.81666666666666</v>
      </c>
      <c r="G343" s="231">
        <v>152.38333333333333</v>
      </c>
      <c r="H343" s="231">
        <v>161.2833333333333</v>
      </c>
      <c r="I343" s="231">
        <v>163.71666666666664</v>
      </c>
      <c r="J343" s="231">
        <v>165.73333333333329</v>
      </c>
      <c r="K343" s="230">
        <v>161.69999999999999</v>
      </c>
      <c r="L343" s="230">
        <v>157.25</v>
      </c>
      <c r="M343" s="230">
        <v>161.17505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256.64999999999998</v>
      </c>
      <c r="D344" s="231">
        <v>257.78333333333336</v>
      </c>
      <c r="E344" s="231">
        <v>254.9666666666667</v>
      </c>
      <c r="F344" s="231">
        <v>253.28333333333336</v>
      </c>
      <c r="G344" s="231">
        <v>250.4666666666667</v>
      </c>
      <c r="H344" s="231">
        <v>259.4666666666667</v>
      </c>
      <c r="I344" s="231">
        <v>262.28333333333342</v>
      </c>
      <c r="J344" s="231">
        <v>263.9666666666667</v>
      </c>
      <c r="K344" s="230">
        <v>260.60000000000002</v>
      </c>
      <c r="L344" s="230">
        <v>256.10000000000002</v>
      </c>
      <c r="M344" s="230">
        <v>9.8403899999999993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713.25</v>
      </c>
      <c r="D345" s="231">
        <v>706.75</v>
      </c>
      <c r="E345" s="231">
        <v>694</v>
      </c>
      <c r="F345" s="231">
        <v>674.75</v>
      </c>
      <c r="G345" s="231">
        <v>662</v>
      </c>
      <c r="H345" s="231">
        <v>726</v>
      </c>
      <c r="I345" s="231">
        <v>738.75</v>
      </c>
      <c r="J345" s="231">
        <v>758</v>
      </c>
      <c r="K345" s="230">
        <v>719.5</v>
      </c>
      <c r="L345" s="230">
        <v>687.5</v>
      </c>
      <c r="M345" s="230">
        <v>20.124919999999999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701.3</v>
      </c>
      <c r="D346" s="231">
        <v>701.61666666666667</v>
      </c>
      <c r="E346" s="231">
        <v>696.23333333333335</v>
      </c>
      <c r="F346" s="231">
        <v>691.16666666666663</v>
      </c>
      <c r="G346" s="231">
        <v>685.7833333333333</v>
      </c>
      <c r="H346" s="231">
        <v>706.68333333333339</v>
      </c>
      <c r="I346" s="231">
        <v>712.06666666666683</v>
      </c>
      <c r="J346" s="231">
        <v>717.13333333333344</v>
      </c>
      <c r="K346" s="230">
        <v>707</v>
      </c>
      <c r="L346" s="230">
        <v>696.55</v>
      </c>
      <c r="M346" s="230">
        <v>10.60529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3589.1</v>
      </c>
      <c r="D347" s="231">
        <v>3582.7166666666672</v>
      </c>
      <c r="E347" s="231">
        <v>3568.4333333333343</v>
      </c>
      <c r="F347" s="231">
        <v>3547.7666666666673</v>
      </c>
      <c r="G347" s="231">
        <v>3533.4833333333345</v>
      </c>
      <c r="H347" s="231">
        <v>3603.3833333333341</v>
      </c>
      <c r="I347" s="231">
        <v>3617.666666666667</v>
      </c>
      <c r="J347" s="231">
        <v>3638.3333333333339</v>
      </c>
      <c r="K347" s="230">
        <v>3597</v>
      </c>
      <c r="L347" s="230">
        <v>3562.05</v>
      </c>
      <c r="M347" s="230">
        <v>0.24968000000000001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241.35</v>
      </c>
      <c r="D348" s="231">
        <v>239.48333333333335</v>
      </c>
      <c r="E348" s="231">
        <v>233.66666666666669</v>
      </c>
      <c r="F348" s="231">
        <v>225.98333333333335</v>
      </c>
      <c r="G348" s="231">
        <v>220.16666666666669</v>
      </c>
      <c r="H348" s="231">
        <v>247.16666666666669</v>
      </c>
      <c r="I348" s="231">
        <v>252.98333333333335</v>
      </c>
      <c r="J348" s="231">
        <v>260.66666666666669</v>
      </c>
      <c r="K348" s="230">
        <v>245.3</v>
      </c>
      <c r="L348" s="230">
        <v>231.8</v>
      </c>
      <c r="M348" s="230">
        <v>6.8656800000000002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599.54999999999995</v>
      </c>
      <c r="D349" s="231">
        <v>599.81666666666661</v>
      </c>
      <c r="E349" s="231">
        <v>594.83333333333326</v>
      </c>
      <c r="F349" s="231">
        <v>590.11666666666667</v>
      </c>
      <c r="G349" s="231">
        <v>585.13333333333333</v>
      </c>
      <c r="H349" s="231">
        <v>604.53333333333319</v>
      </c>
      <c r="I349" s="231">
        <v>609.51666666666654</v>
      </c>
      <c r="J349" s="231">
        <v>614.23333333333312</v>
      </c>
      <c r="K349" s="230">
        <v>604.79999999999995</v>
      </c>
      <c r="L349" s="230">
        <v>595.1</v>
      </c>
      <c r="M349" s="230">
        <v>11.14218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134.05000000000001</v>
      </c>
      <c r="D350" s="231">
        <v>133.96666666666667</v>
      </c>
      <c r="E350" s="231">
        <v>133.48333333333335</v>
      </c>
      <c r="F350" s="231">
        <v>132.91666666666669</v>
      </c>
      <c r="G350" s="231">
        <v>132.43333333333337</v>
      </c>
      <c r="H350" s="231">
        <v>134.53333333333333</v>
      </c>
      <c r="I350" s="231">
        <v>135.01666666666662</v>
      </c>
      <c r="J350" s="231">
        <v>135.58333333333331</v>
      </c>
      <c r="K350" s="230">
        <v>134.44999999999999</v>
      </c>
      <c r="L350" s="230">
        <v>133.4</v>
      </c>
      <c r="M350" s="230">
        <v>4.0773299999999999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3471.95</v>
      </c>
      <c r="D351" s="231">
        <v>3484.9666666666667</v>
      </c>
      <c r="E351" s="231">
        <v>3450.0833333333335</v>
      </c>
      <c r="F351" s="231">
        <v>3428.2166666666667</v>
      </c>
      <c r="G351" s="231">
        <v>3393.3333333333335</v>
      </c>
      <c r="H351" s="231">
        <v>3506.8333333333335</v>
      </c>
      <c r="I351" s="231">
        <v>3541.7166666666667</v>
      </c>
      <c r="J351" s="231">
        <v>3563.5833333333335</v>
      </c>
      <c r="K351" s="230">
        <v>3519.85</v>
      </c>
      <c r="L351" s="230">
        <v>3463.1</v>
      </c>
      <c r="M351" s="230">
        <v>2.6399599999999999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483.15</v>
      </c>
      <c r="D352" s="231">
        <v>481.7833333333333</v>
      </c>
      <c r="E352" s="231">
        <v>477.56666666666661</v>
      </c>
      <c r="F352" s="231">
        <v>471.98333333333329</v>
      </c>
      <c r="G352" s="231">
        <v>467.76666666666659</v>
      </c>
      <c r="H352" s="231">
        <v>487.36666666666662</v>
      </c>
      <c r="I352" s="231">
        <v>491.58333333333331</v>
      </c>
      <c r="J352" s="231">
        <v>497.16666666666663</v>
      </c>
      <c r="K352" s="230">
        <v>486</v>
      </c>
      <c r="L352" s="230">
        <v>476.2</v>
      </c>
      <c r="M352" s="230">
        <v>4.0601700000000003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307.7</v>
      </c>
      <c r="D353" s="231">
        <v>308.16666666666669</v>
      </c>
      <c r="E353" s="231">
        <v>305.53333333333336</v>
      </c>
      <c r="F353" s="231">
        <v>303.36666666666667</v>
      </c>
      <c r="G353" s="231">
        <v>300.73333333333335</v>
      </c>
      <c r="H353" s="231">
        <v>310.33333333333337</v>
      </c>
      <c r="I353" s="231">
        <v>312.9666666666667</v>
      </c>
      <c r="J353" s="231">
        <v>315.13333333333338</v>
      </c>
      <c r="K353" s="230">
        <v>310.8</v>
      </c>
      <c r="L353" s="230">
        <v>306</v>
      </c>
      <c r="M353" s="230">
        <v>2.1960099999999998</v>
      </c>
      <c r="N353" s="1"/>
      <c r="O353" s="1"/>
    </row>
    <row r="354" spans="1:15" ht="12.75" customHeight="1">
      <c r="A354" s="30">
        <v>344</v>
      </c>
      <c r="B354" s="216" t="s">
        <v>980</v>
      </c>
      <c r="C354" s="230">
        <v>1415.8</v>
      </c>
      <c r="D354" s="231">
        <v>1409.6000000000001</v>
      </c>
      <c r="E354" s="231">
        <v>1399.2000000000003</v>
      </c>
      <c r="F354" s="231">
        <v>1382.6000000000001</v>
      </c>
      <c r="G354" s="231">
        <v>1372.2000000000003</v>
      </c>
      <c r="H354" s="231">
        <v>1426.2000000000003</v>
      </c>
      <c r="I354" s="231">
        <v>1436.6000000000004</v>
      </c>
      <c r="J354" s="231">
        <v>1453.2000000000003</v>
      </c>
      <c r="K354" s="230">
        <v>1420</v>
      </c>
      <c r="L354" s="230">
        <v>1393</v>
      </c>
      <c r="M354" s="230">
        <v>3.7867799999999998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38893.65</v>
      </c>
      <c r="D355" s="231">
        <v>38764.933333333334</v>
      </c>
      <c r="E355" s="231">
        <v>38039.416666666672</v>
      </c>
      <c r="F355" s="231">
        <v>37185.183333333334</v>
      </c>
      <c r="G355" s="231">
        <v>36459.666666666672</v>
      </c>
      <c r="H355" s="231">
        <v>39619.166666666672</v>
      </c>
      <c r="I355" s="231">
        <v>40344.683333333334</v>
      </c>
      <c r="J355" s="231">
        <v>41198.916666666672</v>
      </c>
      <c r="K355" s="230">
        <v>39490.449999999997</v>
      </c>
      <c r="L355" s="230">
        <v>37910.699999999997</v>
      </c>
      <c r="M355" s="230">
        <v>0.70408000000000004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1021.55</v>
      </c>
      <c r="D356" s="231">
        <v>1017.2666666666668</v>
      </c>
      <c r="E356" s="231">
        <v>1007.5833333333335</v>
      </c>
      <c r="F356" s="231">
        <v>993.61666666666667</v>
      </c>
      <c r="G356" s="231">
        <v>983.93333333333339</v>
      </c>
      <c r="H356" s="231">
        <v>1031.2333333333336</v>
      </c>
      <c r="I356" s="231">
        <v>1040.9166666666667</v>
      </c>
      <c r="J356" s="231">
        <v>1054.8833333333337</v>
      </c>
      <c r="K356" s="230">
        <v>1026.95</v>
      </c>
      <c r="L356" s="230">
        <v>1003.3</v>
      </c>
      <c r="M356" s="230">
        <v>1.93771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5072.3500000000004</v>
      </c>
      <c r="D357" s="231">
        <v>5066.666666666667</v>
      </c>
      <c r="E357" s="231">
        <v>5031.8333333333339</v>
      </c>
      <c r="F357" s="231">
        <v>4991.3166666666666</v>
      </c>
      <c r="G357" s="231">
        <v>4956.4833333333336</v>
      </c>
      <c r="H357" s="231">
        <v>5107.1833333333343</v>
      </c>
      <c r="I357" s="231">
        <v>5142.0166666666682</v>
      </c>
      <c r="J357" s="231">
        <v>5182.5333333333347</v>
      </c>
      <c r="K357" s="230">
        <v>5101.5</v>
      </c>
      <c r="L357" s="230">
        <v>5026.1499999999996</v>
      </c>
      <c r="M357" s="230">
        <v>2.1599400000000002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224.3</v>
      </c>
      <c r="D358" s="231">
        <v>224.4</v>
      </c>
      <c r="E358" s="231">
        <v>223.4</v>
      </c>
      <c r="F358" s="231">
        <v>222.5</v>
      </c>
      <c r="G358" s="231">
        <v>221.5</v>
      </c>
      <c r="H358" s="231">
        <v>225.3</v>
      </c>
      <c r="I358" s="231">
        <v>226.3</v>
      </c>
      <c r="J358" s="231">
        <v>227.20000000000002</v>
      </c>
      <c r="K358" s="230">
        <v>225.4</v>
      </c>
      <c r="L358" s="230">
        <v>223.5</v>
      </c>
      <c r="M358" s="230">
        <v>8.7819400000000005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3800.7</v>
      </c>
      <c r="D359" s="231">
        <v>3805.3166666666671</v>
      </c>
      <c r="E359" s="231">
        <v>3778.6333333333341</v>
      </c>
      <c r="F359" s="231">
        <v>3756.5666666666671</v>
      </c>
      <c r="G359" s="231">
        <v>3729.8833333333341</v>
      </c>
      <c r="H359" s="231">
        <v>3827.3833333333341</v>
      </c>
      <c r="I359" s="231">
        <v>3854.0666666666675</v>
      </c>
      <c r="J359" s="231">
        <v>3876.1333333333341</v>
      </c>
      <c r="K359" s="230">
        <v>3832</v>
      </c>
      <c r="L359" s="230">
        <v>3783.25</v>
      </c>
      <c r="M359" s="230">
        <v>0.18984000000000001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1498.7</v>
      </c>
      <c r="D360" s="231">
        <v>1489.1666666666667</v>
      </c>
      <c r="E360" s="231">
        <v>1472.3333333333335</v>
      </c>
      <c r="F360" s="231">
        <v>1445.9666666666667</v>
      </c>
      <c r="G360" s="231">
        <v>1429.1333333333334</v>
      </c>
      <c r="H360" s="231">
        <v>1515.5333333333335</v>
      </c>
      <c r="I360" s="231">
        <v>1532.366666666667</v>
      </c>
      <c r="J360" s="231">
        <v>1558.7333333333336</v>
      </c>
      <c r="K360" s="230">
        <v>1506</v>
      </c>
      <c r="L360" s="230">
        <v>1462.8</v>
      </c>
      <c r="M360" s="230">
        <v>2.2467100000000002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2594.1999999999998</v>
      </c>
      <c r="D361" s="231">
        <v>2590.6</v>
      </c>
      <c r="E361" s="231">
        <v>2576.1999999999998</v>
      </c>
      <c r="F361" s="231">
        <v>2558.1999999999998</v>
      </c>
      <c r="G361" s="231">
        <v>2543.7999999999997</v>
      </c>
      <c r="H361" s="231">
        <v>2608.6</v>
      </c>
      <c r="I361" s="231">
        <v>2623.0000000000005</v>
      </c>
      <c r="J361" s="231">
        <v>2641</v>
      </c>
      <c r="K361" s="230">
        <v>2605</v>
      </c>
      <c r="L361" s="230">
        <v>2572.6</v>
      </c>
      <c r="M361" s="230">
        <v>1.8127899999999999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84</v>
      </c>
      <c r="D362" s="231">
        <v>83.516666666666666</v>
      </c>
      <c r="E362" s="231">
        <v>82.033333333333331</v>
      </c>
      <c r="F362" s="231">
        <v>80.066666666666663</v>
      </c>
      <c r="G362" s="231">
        <v>78.583333333333329</v>
      </c>
      <c r="H362" s="231">
        <v>85.483333333333334</v>
      </c>
      <c r="I362" s="231">
        <v>86.966666666666654</v>
      </c>
      <c r="J362" s="231">
        <v>88.933333333333337</v>
      </c>
      <c r="K362" s="230">
        <v>85</v>
      </c>
      <c r="L362" s="230">
        <v>81.55</v>
      </c>
      <c r="M362" s="230">
        <v>93.603849999999994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970.1</v>
      </c>
      <c r="D363" s="231">
        <v>972.36666666666667</v>
      </c>
      <c r="E363" s="231">
        <v>963.73333333333335</v>
      </c>
      <c r="F363" s="231">
        <v>957.36666666666667</v>
      </c>
      <c r="G363" s="231">
        <v>948.73333333333335</v>
      </c>
      <c r="H363" s="231">
        <v>978.73333333333335</v>
      </c>
      <c r="I363" s="231">
        <v>987.36666666666679</v>
      </c>
      <c r="J363" s="231">
        <v>993.73333333333335</v>
      </c>
      <c r="K363" s="230">
        <v>981</v>
      </c>
      <c r="L363" s="230">
        <v>966</v>
      </c>
      <c r="M363" s="230">
        <v>0.23726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3482.7</v>
      </c>
      <c r="D364" s="231">
        <v>3452.4</v>
      </c>
      <c r="E364" s="231">
        <v>3409.8</v>
      </c>
      <c r="F364" s="231">
        <v>3336.9</v>
      </c>
      <c r="G364" s="231">
        <v>3294.3</v>
      </c>
      <c r="H364" s="231">
        <v>3525.3</v>
      </c>
      <c r="I364" s="231">
        <v>3567.8999999999996</v>
      </c>
      <c r="J364" s="231">
        <v>3640.8</v>
      </c>
      <c r="K364" s="230">
        <v>3495</v>
      </c>
      <c r="L364" s="230">
        <v>3379.5</v>
      </c>
      <c r="M364" s="230">
        <v>3.4054799999999998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1368.15</v>
      </c>
      <c r="D365" s="231">
        <v>1375.3666666666668</v>
      </c>
      <c r="E365" s="231">
        <v>1353.7833333333335</v>
      </c>
      <c r="F365" s="231">
        <v>1339.4166666666667</v>
      </c>
      <c r="G365" s="231">
        <v>1317.8333333333335</v>
      </c>
      <c r="H365" s="231">
        <v>1389.7333333333336</v>
      </c>
      <c r="I365" s="231">
        <v>1411.3166666666666</v>
      </c>
      <c r="J365" s="231">
        <v>1425.6833333333336</v>
      </c>
      <c r="K365" s="230">
        <v>1396.95</v>
      </c>
      <c r="L365" s="230">
        <v>1361</v>
      </c>
      <c r="M365" s="230">
        <v>1.0416399999999999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339.95</v>
      </c>
      <c r="D366" s="231">
        <v>340.41666666666669</v>
      </c>
      <c r="E366" s="231">
        <v>338.03333333333336</v>
      </c>
      <c r="F366" s="231">
        <v>336.11666666666667</v>
      </c>
      <c r="G366" s="231">
        <v>333.73333333333335</v>
      </c>
      <c r="H366" s="231">
        <v>342.33333333333337</v>
      </c>
      <c r="I366" s="231">
        <v>344.7166666666667</v>
      </c>
      <c r="J366" s="231">
        <v>346.63333333333338</v>
      </c>
      <c r="K366" s="230">
        <v>342.8</v>
      </c>
      <c r="L366" s="230">
        <v>338.5</v>
      </c>
      <c r="M366" s="230">
        <v>9.1699699999999993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181.15</v>
      </c>
      <c r="D367" s="231">
        <v>178.85</v>
      </c>
      <c r="E367" s="231">
        <v>176.04999999999998</v>
      </c>
      <c r="F367" s="231">
        <v>170.95</v>
      </c>
      <c r="G367" s="231">
        <v>168.14999999999998</v>
      </c>
      <c r="H367" s="231">
        <v>183.95</v>
      </c>
      <c r="I367" s="231">
        <v>186.75</v>
      </c>
      <c r="J367" s="231">
        <v>191.85</v>
      </c>
      <c r="K367" s="230">
        <v>181.65</v>
      </c>
      <c r="L367" s="230">
        <v>173.75</v>
      </c>
      <c r="M367" s="230">
        <v>154.95553000000001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235.1</v>
      </c>
      <c r="D368" s="231">
        <v>234.9</v>
      </c>
      <c r="E368" s="231">
        <v>233.9</v>
      </c>
      <c r="F368" s="231">
        <v>232.7</v>
      </c>
      <c r="G368" s="231">
        <v>231.7</v>
      </c>
      <c r="H368" s="231">
        <v>236.10000000000002</v>
      </c>
      <c r="I368" s="231">
        <v>237.10000000000002</v>
      </c>
      <c r="J368" s="231">
        <v>238.30000000000004</v>
      </c>
      <c r="K368" s="230">
        <v>235.9</v>
      </c>
      <c r="L368" s="230">
        <v>233.7</v>
      </c>
      <c r="M368" s="230">
        <v>71.024450000000002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387.45</v>
      </c>
      <c r="D369" s="231">
        <v>389.8</v>
      </c>
      <c r="E369" s="231">
        <v>383.65000000000003</v>
      </c>
      <c r="F369" s="231">
        <v>379.85</v>
      </c>
      <c r="G369" s="231">
        <v>373.70000000000005</v>
      </c>
      <c r="H369" s="231">
        <v>393.6</v>
      </c>
      <c r="I369" s="231">
        <v>399.75</v>
      </c>
      <c r="J369" s="231">
        <v>403.55</v>
      </c>
      <c r="K369" s="230">
        <v>395.95</v>
      </c>
      <c r="L369" s="230">
        <v>386</v>
      </c>
      <c r="M369" s="230">
        <v>13.185980000000001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474.8</v>
      </c>
      <c r="D370" s="231">
        <v>474.93333333333334</v>
      </c>
      <c r="E370" s="231">
        <v>471.86666666666667</v>
      </c>
      <c r="F370" s="231">
        <v>468.93333333333334</v>
      </c>
      <c r="G370" s="231">
        <v>465.86666666666667</v>
      </c>
      <c r="H370" s="231">
        <v>477.86666666666667</v>
      </c>
      <c r="I370" s="231">
        <v>480.93333333333339</v>
      </c>
      <c r="J370" s="231">
        <v>483.86666666666667</v>
      </c>
      <c r="K370" s="230">
        <v>478</v>
      </c>
      <c r="L370" s="230">
        <v>472</v>
      </c>
      <c r="M370" s="230">
        <v>2.4425599999999998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632.95000000000005</v>
      </c>
      <c r="D371" s="231">
        <v>638.31666666666672</v>
      </c>
      <c r="E371" s="231">
        <v>624.63333333333344</v>
      </c>
      <c r="F371" s="231">
        <v>616.31666666666672</v>
      </c>
      <c r="G371" s="231">
        <v>602.63333333333344</v>
      </c>
      <c r="H371" s="231">
        <v>646.63333333333344</v>
      </c>
      <c r="I371" s="231">
        <v>660.31666666666661</v>
      </c>
      <c r="J371" s="231">
        <v>668.63333333333344</v>
      </c>
      <c r="K371" s="230">
        <v>652</v>
      </c>
      <c r="L371" s="230">
        <v>630</v>
      </c>
      <c r="M371" s="230">
        <v>5.7593800000000002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122.45</v>
      </c>
      <c r="D372" s="231">
        <v>122.56666666666666</v>
      </c>
      <c r="E372" s="231">
        <v>119.63333333333333</v>
      </c>
      <c r="F372" s="231">
        <v>116.81666666666666</v>
      </c>
      <c r="G372" s="231">
        <v>113.88333333333333</v>
      </c>
      <c r="H372" s="231">
        <v>125.38333333333333</v>
      </c>
      <c r="I372" s="231">
        <v>128.31666666666666</v>
      </c>
      <c r="J372" s="231">
        <v>131.13333333333333</v>
      </c>
      <c r="K372" s="230">
        <v>125.5</v>
      </c>
      <c r="L372" s="230">
        <v>119.75</v>
      </c>
      <c r="M372" s="230">
        <v>5.6276299999999999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1105.9000000000001</v>
      </c>
      <c r="D373" s="231">
        <v>1086.0166666666667</v>
      </c>
      <c r="E373" s="231">
        <v>1062.0333333333333</v>
      </c>
      <c r="F373" s="231">
        <v>1018.1666666666667</v>
      </c>
      <c r="G373" s="231">
        <v>994.18333333333339</v>
      </c>
      <c r="H373" s="231">
        <v>1129.8833333333332</v>
      </c>
      <c r="I373" s="231">
        <v>1153.8666666666663</v>
      </c>
      <c r="J373" s="231">
        <v>1197.7333333333331</v>
      </c>
      <c r="K373" s="230">
        <v>1110</v>
      </c>
      <c r="L373" s="230">
        <v>1042.1500000000001</v>
      </c>
      <c r="M373" s="230">
        <v>0.57430999999999999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5222.6499999999996</v>
      </c>
      <c r="D374" s="231">
        <v>5185.95</v>
      </c>
      <c r="E374" s="231">
        <v>5136.7</v>
      </c>
      <c r="F374" s="231">
        <v>5050.75</v>
      </c>
      <c r="G374" s="231">
        <v>5001.5</v>
      </c>
      <c r="H374" s="231">
        <v>5271.9</v>
      </c>
      <c r="I374" s="231">
        <v>5321.15</v>
      </c>
      <c r="J374" s="231">
        <v>5407.0999999999995</v>
      </c>
      <c r="K374" s="230">
        <v>5235.2</v>
      </c>
      <c r="L374" s="230">
        <v>5100</v>
      </c>
      <c r="M374" s="230">
        <v>9.0160000000000004E-2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13533.45</v>
      </c>
      <c r="D375" s="231">
        <v>13559.15</v>
      </c>
      <c r="E375" s="231">
        <v>13474.3</v>
      </c>
      <c r="F375" s="231">
        <v>13415.15</v>
      </c>
      <c r="G375" s="231">
        <v>13330.3</v>
      </c>
      <c r="H375" s="231">
        <v>13618.3</v>
      </c>
      <c r="I375" s="231">
        <v>13703.150000000001</v>
      </c>
      <c r="J375" s="231">
        <v>13762.3</v>
      </c>
      <c r="K375" s="230">
        <v>13644</v>
      </c>
      <c r="L375" s="230">
        <v>13500</v>
      </c>
      <c r="M375" s="230">
        <v>2.6550000000000001E-2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51.45</v>
      </c>
      <c r="D376" s="231">
        <v>51.216666666666669</v>
      </c>
      <c r="E376" s="231">
        <v>50.88333333333334</v>
      </c>
      <c r="F376" s="231">
        <v>50.31666666666667</v>
      </c>
      <c r="G376" s="231">
        <v>49.983333333333341</v>
      </c>
      <c r="H376" s="231">
        <v>51.783333333333339</v>
      </c>
      <c r="I376" s="231">
        <v>52.116666666666667</v>
      </c>
      <c r="J376" s="231">
        <v>52.683333333333337</v>
      </c>
      <c r="K376" s="230">
        <v>51.55</v>
      </c>
      <c r="L376" s="230">
        <v>50.65</v>
      </c>
      <c r="M376" s="230">
        <v>312.71579000000003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411.35</v>
      </c>
      <c r="D377" s="231">
        <v>413.75</v>
      </c>
      <c r="E377" s="231">
        <v>406.2</v>
      </c>
      <c r="F377" s="231">
        <v>401.05</v>
      </c>
      <c r="G377" s="231">
        <v>393.5</v>
      </c>
      <c r="H377" s="231">
        <v>418.9</v>
      </c>
      <c r="I377" s="231">
        <v>426.44999999999993</v>
      </c>
      <c r="J377" s="231">
        <v>431.59999999999997</v>
      </c>
      <c r="K377" s="230">
        <v>421.3</v>
      </c>
      <c r="L377" s="230">
        <v>408.6</v>
      </c>
      <c r="M377" s="230">
        <v>5.9435399999999996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163</v>
      </c>
      <c r="D378" s="231">
        <v>159.88333333333333</v>
      </c>
      <c r="E378" s="231">
        <v>156.06666666666666</v>
      </c>
      <c r="F378" s="231">
        <v>149.13333333333333</v>
      </c>
      <c r="G378" s="231">
        <v>145.31666666666666</v>
      </c>
      <c r="H378" s="231">
        <v>166.81666666666666</v>
      </c>
      <c r="I378" s="231">
        <v>170.63333333333333</v>
      </c>
      <c r="J378" s="231">
        <v>177.56666666666666</v>
      </c>
      <c r="K378" s="230">
        <v>163.69999999999999</v>
      </c>
      <c r="L378" s="230">
        <v>152.94999999999999</v>
      </c>
      <c r="M378" s="230">
        <v>233.19417999999999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140.35</v>
      </c>
      <c r="D379" s="231">
        <v>138.85</v>
      </c>
      <c r="E379" s="231">
        <v>136.69999999999999</v>
      </c>
      <c r="F379" s="231">
        <v>133.04999999999998</v>
      </c>
      <c r="G379" s="231">
        <v>130.89999999999998</v>
      </c>
      <c r="H379" s="231">
        <v>142.5</v>
      </c>
      <c r="I379" s="231">
        <v>144.65000000000003</v>
      </c>
      <c r="J379" s="231">
        <v>148.30000000000001</v>
      </c>
      <c r="K379" s="230">
        <v>141</v>
      </c>
      <c r="L379" s="230">
        <v>135.19999999999999</v>
      </c>
      <c r="M379" s="230">
        <v>158.99556999999999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683.95</v>
      </c>
      <c r="D380" s="231">
        <v>686.01666666666677</v>
      </c>
      <c r="E380" s="231">
        <v>679.03333333333353</v>
      </c>
      <c r="F380" s="231">
        <v>674.11666666666679</v>
      </c>
      <c r="G380" s="231">
        <v>667.13333333333355</v>
      </c>
      <c r="H380" s="231">
        <v>690.93333333333351</v>
      </c>
      <c r="I380" s="231">
        <v>697.91666666666686</v>
      </c>
      <c r="J380" s="231">
        <v>702.83333333333348</v>
      </c>
      <c r="K380" s="230">
        <v>693</v>
      </c>
      <c r="L380" s="230">
        <v>681.1</v>
      </c>
      <c r="M380" s="230">
        <v>0.90637999999999996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375.15</v>
      </c>
      <c r="D381" s="231">
        <v>377.4666666666667</v>
      </c>
      <c r="E381" s="231">
        <v>372.18333333333339</v>
      </c>
      <c r="F381" s="231">
        <v>369.2166666666667</v>
      </c>
      <c r="G381" s="231">
        <v>363.93333333333339</v>
      </c>
      <c r="H381" s="231">
        <v>380.43333333333339</v>
      </c>
      <c r="I381" s="231">
        <v>385.7166666666667</v>
      </c>
      <c r="J381" s="231">
        <v>388.68333333333339</v>
      </c>
      <c r="K381" s="230">
        <v>382.75</v>
      </c>
      <c r="L381" s="230">
        <v>374.5</v>
      </c>
      <c r="M381" s="230">
        <v>1.95059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1171.9000000000001</v>
      </c>
      <c r="D382" s="231">
        <v>1164.05</v>
      </c>
      <c r="E382" s="231">
        <v>1150.0999999999999</v>
      </c>
      <c r="F382" s="231">
        <v>1128.3</v>
      </c>
      <c r="G382" s="231">
        <v>1114.3499999999999</v>
      </c>
      <c r="H382" s="231">
        <v>1185.8499999999999</v>
      </c>
      <c r="I382" s="231">
        <v>1199.8000000000002</v>
      </c>
      <c r="J382" s="231">
        <v>1221.5999999999999</v>
      </c>
      <c r="K382" s="230">
        <v>1178</v>
      </c>
      <c r="L382" s="230">
        <v>1142.25</v>
      </c>
      <c r="M382" s="230">
        <v>1.5127600000000001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115.55</v>
      </c>
      <c r="D383" s="231">
        <v>116.83333333333333</v>
      </c>
      <c r="E383" s="231">
        <v>114.26666666666665</v>
      </c>
      <c r="F383" s="231">
        <v>112.98333333333332</v>
      </c>
      <c r="G383" s="231">
        <v>110.41666666666664</v>
      </c>
      <c r="H383" s="231">
        <v>118.11666666666666</v>
      </c>
      <c r="I383" s="231">
        <v>120.68333333333335</v>
      </c>
      <c r="J383" s="231">
        <v>121.96666666666667</v>
      </c>
      <c r="K383" s="230">
        <v>119.4</v>
      </c>
      <c r="L383" s="230">
        <v>115.55</v>
      </c>
      <c r="M383" s="230">
        <v>213.25890999999999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152.6</v>
      </c>
      <c r="D384" s="231">
        <v>152.86666666666667</v>
      </c>
      <c r="E384" s="231">
        <v>151.73333333333335</v>
      </c>
      <c r="F384" s="231">
        <v>150.86666666666667</v>
      </c>
      <c r="G384" s="231">
        <v>149.73333333333335</v>
      </c>
      <c r="H384" s="231">
        <v>153.73333333333335</v>
      </c>
      <c r="I384" s="231">
        <v>154.86666666666667</v>
      </c>
      <c r="J384" s="231">
        <v>155.73333333333335</v>
      </c>
      <c r="K384" s="230">
        <v>154</v>
      </c>
      <c r="L384" s="230">
        <v>152</v>
      </c>
      <c r="M384" s="230">
        <v>9.0112699999999997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961.5</v>
      </c>
      <c r="D385" s="231">
        <v>970.16666666666663</v>
      </c>
      <c r="E385" s="231">
        <v>946.33333333333326</v>
      </c>
      <c r="F385" s="231">
        <v>931.16666666666663</v>
      </c>
      <c r="G385" s="231">
        <v>907.33333333333326</v>
      </c>
      <c r="H385" s="231">
        <v>985.33333333333326</v>
      </c>
      <c r="I385" s="231">
        <v>1009.1666666666665</v>
      </c>
      <c r="J385" s="231">
        <v>1024.3333333333333</v>
      </c>
      <c r="K385" s="230">
        <v>994</v>
      </c>
      <c r="L385" s="230">
        <v>955</v>
      </c>
      <c r="M385" s="230">
        <v>1.2359199999999999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555.79999999999995</v>
      </c>
      <c r="D386" s="231">
        <v>560</v>
      </c>
      <c r="E386" s="231">
        <v>550</v>
      </c>
      <c r="F386" s="231">
        <v>544.20000000000005</v>
      </c>
      <c r="G386" s="231">
        <v>534.20000000000005</v>
      </c>
      <c r="H386" s="231">
        <v>565.79999999999995</v>
      </c>
      <c r="I386" s="231">
        <v>575.79999999999995</v>
      </c>
      <c r="J386" s="231">
        <v>581.59999999999991</v>
      </c>
      <c r="K386" s="230">
        <v>570</v>
      </c>
      <c r="L386" s="230">
        <v>554.20000000000005</v>
      </c>
      <c r="M386" s="230">
        <v>4.76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190.95</v>
      </c>
      <c r="D387" s="231">
        <v>190.81666666666669</v>
      </c>
      <c r="E387" s="231">
        <v>189.38333333333338</v>
      </c>
      <c r="F387" s="231">
        <v>187.81666666666669</v>
      </c>
      <c r="G387" s="231">
        <v>186.38333333333338</v>
      </c>
      <c r="H387" s="231">
        <v>192.38333333333338</v>
      </c>
      <c r="I387" s="231">
        <v>193.81666666666672</v>
      </c>
      <c r="J387" s="231">
        <v>195.38333333333338</v>
      </c>
      <c r="K387" s="230">
        <v>192.25</v>
      </c>
      <c r="L387" s="230">
        <v>189.25</v>
      </c>
      <c r="M387" s="230">
        <v>1.7791600000000001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101.8</v>
      </c>
      <c r="D388" s="231">
        <v>101.91666666666667</v>
      </c>
      <c r="E388" s="231">
        <v>101.38333333333334</v>
      </c>
      <c r="F388" s="231">
        <v>100.96666666666667</v>
      </c>
      <c r="G388" s="231">
        <v>100.43333333333334</v>
      </c>
      <c r="H388" s="231">
        <v>102.33333333333334</v>
      </c>
      <c r="I388" s="231">
        <v>102.86666666666667</v>
      </c>
      <c r="J388" s="231">
        <v>103.28333333333335</v>
      </c>
      <c r="K388" s="230">
        <v>102.45</v>
      </c>
      <c r="L388" s="230">
        <v>101.5</v>
      </c>
      <c r="M388" s="230">
        <v>16.69098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2325.1</v>
      </c>
      <c r="D389" s="231">
        <v>2332.5833333333335</v>
      </c>
      <c r="E389" s="231">
        <v>2307.8166666666671</v>
      </c>
      <c r="F389" s="231">
        <v>2290.5333333333338</v>
      </c>
      <c r="G389" s="231">
        <v>2265.7666666666673</v>
      </c>
      <c r="H389" s="231">
        <v>2349.8666666666668</v>
      </c>
      <c r="I389" s="231">
        <v>2374.6333333333332</v>
      </c>
      <c r="J389" s="231">
        <v>2391.9166666666665</v>
      </c>
      <c r="K389" s="230">
        <v>2357.35</v>
      </c>
      <c r="L389" s="230">
        <v>2315.3000000000002</v>
      </c>
      <c r="M389" s="230">
        <v>7.374E-2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37.5</v>
      </c>
      <c r="D390" s="231">
        <v>37.6</v>
      </c>
      <c r="E390" s="231">
        <v>37.050000000000004</v>
      </c>
      <c r="F390" s="231">
        <v>36.6</v>
      </c>
      <c r="G390" s="231">
        <v>36.050000000000004</v>
      </c>
      <c r="H390" s="231">
        <v>38.050000000000004</v>
      </c>
      <c r="I390" s="231">
        <v>38.6</v>
      </c>
      <c r="J390" s="231">
        <v>39.050000000000004</v>
      </c>
      <c r="K390" s="230">
        <v>38.15</v>
      </c>
      <c r="L390" s="230">
        <v>37.15</v>
      </c>
      <c r="M390" s="230">
        <v>10.722490000000001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1570.95</v>
      </c>
      <c r="D391" s="231">
        <v>1575.2</v>
      </c>
      <c r="E391" s="231">
        <v>1559.95</v>
      </c>
      <c r="F391" s="231">
        <v>1548.95</v>
      </c>
      <c r="G391" s="231">
        <v>1533.7</v>
      </c>
      <c r="H391" s="231">
        <v>1586.2</v>
      </c>
      <c r="I391" s="231">
        <v>1601.45</v>
      </c>
      <c r="J391" s="231">
        <v>1612.45</v>
      </c>
      <c r="K391" s="230">
        <v>1590.45</v>
      </c>
      <c r="L391" s="230">
        <v>1564.2</v>
      </c>
      <c r="M391" s="230">
        <v>0.47770000000000001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174.15</v>
      </c>
      <c r="D392" s="231">
        <v>174.06666666666669</v>
      </c>
      <c r="E392" s="231">
        <v>172.73333333333338</v>
      </c>
      <c r="F392" s="231">
        <v>171.31666666666669</v>
      </c>
      <c r="G392" s="231">
        <v>169.98333333333338</v>
      </c>
      <c r="H392" s="231">
        <v>175.48333333333338</v>
      </c>
      <c r="I392" s="231">
        <v>176.81666666666669</v>
      </c>
      <c r="J392" s="231">
        <v>178.23333333333338</v>
      </c>
      <c r="K392" s="230">
        <v>175.4</v>
      </c>
      <c r="L392" s="230">
        <v>172.65</v>
      </c>
      <c r="M392" s="230">
        <v>9.2483299999999993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897.4</v>
      </c>
      <c r="D393" s="231">
        <v>889.28333333333342</v>
      </c>
      <c r="E393" s="231">
        <v>878.56666666666683</v>
      </c>
      <c r="F393" s="231">
        <v>859.73333333333346</v>
      </c>
      <c r="G393" s="231">
        <v>849.01666666666688</v>
      </c>
      <c r="H393" s="231">
        <v>908.11666666666679</v>
      </c>
      <c r="I393" s="231">
        <v>918.83333333333326</v>
      </c>
      <c r="J393" s="231">
        <v>937.66666666666674</v>
      </c>
      <c r="K393" s="230">
        <v>900</v>
      </c>
      <c r="L393" s="230">
        <v>870.45</v>
      </c>
      <c r="M393" s="230">
        <v>1.3588899999999999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2519.9499999999998</v>
      </c>
      <c r="D394" s="231">
        <v>2524</v>
      </c>
      <c r="E394" s="231">
        <v>2510.3000000000002</v>
      </c>
      <c r="F394" s="231">
        <v>2500.65</v>
      </c>
      <c r="G394" s="231">
        <v>2486.9500000000003</v>
      </c>
      <c r="H394" s="231">
        <v>2533.65</v>
      </c>
      <c r="I394" s="231">
        <v>2547.35</v>
      </c>
      <c r="J394" s="231">
        <v>2557</v>
      </c>
      <c r="K394" s="230">
        <v>2537.6999999999998</v>
      </c>
      <c r="L394" s="230">
        <v>2514.35</v>
      </c>
      <c r="M394" s="230">
        <v>52.345640000000003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107.2</v>
      </c>
      <c r="D395" s="231">
        <v>107.61666666666667</v>
      </c>
      <c r="E395" s="231">
        <v>106.28333333333335</v>
      </c>
      <c r="F395" s="231">
        <v>105.36666666666667</v>
      </c>
      <c r="G395" s="231">
        <v>104.03333333333335</v>
      </c>
      <c r="H395" s="231">
        <v>108.53333333333335</v>
      </c>
      <c r="I395" s="231">
        <v>109.86666666666666</v>
      </c>
      <c r="J395" s="231">
        <v>110.78333333333335</v>
      </c>
      <c r="K395" s="230">
        <v>108.95</v>
      </c>
      <c r="L395" s="230">
        <v>106.7</v>
      </c>
      <c r="M395" s="230">
        <v>8.9883500000000005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740.85</v>
      </c>
      <c r="D396" s="231">
        <v>743.65</v>
      </c>
      <c r="E396" s="231">
        <v>727.44999999999993</v>
      </c>
      <c r="F396" s="231">
        <v>714.05</v>
      </c>
      <c r="G396" s="231">
        <v>697.84999999999991</v>
      </c>
      <c r="H396" s="231">
        <v>757.05</v>
      </c>
      <c r="I396" s="231">
        <v>773.25</v>
      </c>
      <c r="J396" s="231">
        <v>786.65</v>
      </c>
      <c r="K396" s="230">
        <v>759.85</v>
      </c>
      <c r="L396" s="230">
        <v>730.25</v>
      </c>
      <c r="M396" s="230">
        <v>2.5510899999999999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1431.55</v>
      </c>
      <c r="D397" s="231">
        <v>1439.1833333333334</v>
      </c>
      <c r="E397" s="231">
        <v>1413.3666666666668</v>
      </c>
      <c r="F397" s="231">
        <v>1395.1833333333334</v>
      </c>
      <c r="G397" s="231">
        <v>1369.3666666666668</v>
      </c>
      <c r="H397" s="231">
        <v>1457.3666666666668</v>
      </c>
      <c r="I397" s="231">
        <v>1483.1833333333334</v>
      </c>
      <c r="J397" s="231">
        <v>1501.3666666666668</v>
      </c>
      <c r="K397" s="230">
        <v>1465</v>
      </c>
      <c r="L397" s="230">
        <v>1421</v>
      </c>
      <c r="M397" s="230">
        <v>1.93083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917.05</v>
      </c>
      <c r="D398" s="231">
        <v>915.58333333333337</v>
      </c>
      <c r="E398" s="231">
        <v>907.61666666666679</v>
      </c>
      <c r="F398" s="231">
        <v>898.18333333333339</v>
      </c>
      <c r="G398" s="231">
        <v>890.21666666666681</v>
      </c>
      <c r="H398" s="231">
        <v>925.01666666666677</v>
      </c>
      <c r="I398" s="231">
        <v>932.98333333333323</v>
      </c>
      <c r="J398" s="231">
        <v>942.41666666666674</v>
      </c>
      <c r="K398" s="230">
        <v>923.55</v>
      </c>
      <c r="L398" s="230">
        <v>906.15</v>
      </c>
      <c r="M398" s="230">
        <v>17.53378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1215.9000000000001</v>
      </c>
      <c r="D399" s="231">
        <v>1211.5166666666667</v>
      </c>
      <c r="E399" s="231">
        <v>1205.2333333333333</v>
      </c>
      <c r="F399" s="231">
        <v>1194.5666666666666</v>
      </c>
      <c r="G399" s="231">
        <v>1188.2833333333333</v>
      </c>
      <c r="H399" s="231">
        <v>1222.1833333333334</v>
      </c>
      <c r="I399" s="231">
        <v>1228.4666666666667</v>
      </c>
      <c r="J399" s="231">
        <v>1239.1333333333334</v>
      </c>
      <c r="K399" s="230">
        <v>1217.8</v>
      </c>
      <c r="L399" s="230">
        <v>1200.8499999999999</v>
      </c>
      <c r="M399" s="230">
        <v>7.4576900000000004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384.85</v>
      </c>
      <c r="D400" s="231">
        <v>386.31666666666666</v>
      </c>
      <c r="E400" s="231">
        <v>382.5333333333333</v>
      </c>
      <c r="F400" s="231">
        <v>380.21666666666664</v>
      </c>
      <c r="G400" s="231">
        <v>376.43333333333328</v>
      </c>
      <c r="H400" s="231">
        <v>388.63333333333333</v>
      </c>
      <c r="I400" s="231">
        <v>392.41666666666674</v>
      </c>
      <c r="J400" s="231">
        <v>394.73333333333335</v>
      </c>
      <c r="K400" s="230">
        <v>390.1</v>
      </c>
      <c r="L400" s="230">
        <v>384</v>
      </c>
      <c r="M400" s="230">
        <v>0.31031999999999998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35.85</v>
      </c>
      <c r="D401" s="231">
        <v>35.93333333333333</v>
      </c>
      <c r="E401" s="231">
        <v>35.61666666666666</v>
      </c>
      <c r="F401" s="231">
        <v>35.383333333333333</v>
      </c>
      <c r="G401" s="231">
        <v>35.066666666666663</v>
      </c>
      <c r="H401" s="231">
        <v>36.166666666666657</v>
      </c>
      <c r="I401" s="231">
        <v>36.483333333333334</v>
      </c>
      <c r="J401" s="231">
        <v>36.716666666666654</v>
      </c>
      <c r="K401" s="230">
        <v>36.25</v>
      </c>
      <c r="L401" s="230">
        <v>35.700000000000003</v>
      </c>
      <c r="M401" s="230">
        <v>32.774329999999999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4447.7</v>
      </c>
      <c r="D402" s="231">
        <v>4429</v>
      </c>
      <c r="E402" s="231">
        <v>4398.75</v>
      </c>
      <c r="F402" s="231">
        <v>4349.8</v>
      </c>
      <c r="G402" s="231">
        <v>4319.55</v>
      </c>
      <c r="H402" s="231">
        <v>4477.95</v>
      </c>
      <c r="I402" s="231">
        <v>4508.2</v>
      </c>
      <c r="J402" s="231">
        <v>4557.1499999999996</v>
      </c>
      <c r="K402" s="230">
        <v>4459.25</v>
      </c>
      <c r="L402" s="230">
        <v>4380.05</v>
      </c>
      <c r="M402" s="230">
        <v>0.14466000000000001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2529.1</v>
      </c>
      <c r="D403" s="231">
        <v>2525.4500000000003</v>
      </c>
      <c r="E403" s="231">
        <v>2511.4000000000005</v>
      </c>
      <c r="F403" s="231">
        <v>2493.7000000000003</v>
      </c>
      <c r="G403" s="231">
        <v>2479.6500000000005</v>
      </c>
      <c r="H403" s="231">
        <v>2543.1500000000005</v>
      </c>
      <c r="I403" s="231">
        <v>2557.2000000000007</v>
      </c>
      <c r="J403" s="231">
        <v>2574.9000000000005</v>
      </c>
      <c r="K403" s="230">
        <v>2539.5</v>
      </c>
      <c r="L403" s="230">
        <v>2507.75</v>
      </c>
      <c r="M403" s="230">
        <v>2.8530700000000002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79.5</v>
      </c>
      <c r="D404" s="231">
        <v>79.966666666666669</v>
      </c>
      <c r="E404" s="231">
        <v>78.783333333333331</v>
      </c>
      <c r="F404" s="231">
        <v>78.066666666666663</v>
      </c>
      <c r="G404" s="231">
        <v>76.883333333333326</v>
      </c>
      <c r="H404" s="231">
        <v>80.683333333333337</v>
      </c>
      <c r="I404" s="231">
        <v>81.866666666666674</v>
      </c>
      <c r="J404" s="231">
        <v>82.583333333333343</v>
      </c>
      <c r="K404" s="230">
        <v>81.150000000000006</v>
      </c>
      <c r="L404" s="230">
        <v>79.25</v>
      </c>
      <c r="M404" s="230">
        <v>65.89846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6803.8</v>
      </c>
      <c r="D405" s="231">
        <v>6812.55</v>
      </c>
      <c r="E405" s="231">
        <v>6780.25</v>
      </c>
      <c r="F405" s="231">
        <v>6756.7</v>
      </c>
      <c r="G405" s="231">
        <v>6724.4</v>
      </c>
      <c r="H405" s="231">
        <v>6836.1</v>
      </c>
      <c r="I405" s="231">
        <v>6868.4000000000015</v>
      </c>
      <c r="J405" s="231">
        <v>6891.9500000000007</v>
      </c>
      <c r="K405" s="230">
        <v>6844.85</v>
      </c>
      <c r="L405" s="230">
        <v>6789</v>
      </c>
      <c r="M405" s="230">
        <v>0.19389999999999999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1389.9</v>
      </c>
      <c r="D406" s="231">
        <v>1366.6333333333332</v>
      </c>
      <c r="E406" s="231">
        <v>1333.2666666666664</v>
      </c>
      <c r="F406" s="231">
        <v>1276.6333333333332</v>
      </c>
      <c r="G406" s="231">
        <v>1243.2666666666664</v>
      </c>
      <c r="H406" s="231">
        <v>1423.2666666666664</v>
      </c>
      <c r="I406" s="231">
        <v>1456.6333333333332</v>
      </c>
      <c r="J406" s="231">
        <v>1513.2666666666664</v>
      </c>
      <c r="K406" s="230">
        <v>1400</v>
      </c>
      <c r="L406" s="230">
        <v>1310</v>
      </c>
      <c r="M406" s="230">
        <v>2.0099200000000002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2856.5</v>
      </c>
      <c r="D407" s="231">
        <v>2844.7666666666664</v>
      </c>
      <c r="E407" s="231">
        <v>2823.5333333333328</v>
      </c>
      <c r="F407" s="231">
        <v>2790.5666666666666</v>
      </c>
      <c r="G407" s="231">
        <v>2769.333333333333</v>
      </c>
      <c r="H407" s="231">
        <v>2877.7333333333327</v>
      </c>
      <c r="I407" s="231">
        <v>2898.9666666666662</v>
      </c>
      <c r="J407" s="231">
        <v>2931.9333333333325</v>
      </c>
      <c r="K407" s="230">
        <v>2866</v>
      </c>
      <c r="L407" s="230">
        <v>2811.8</v>
      </c>
      <c r="M407" s="230">
        <v>0.68137999999999999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482.4</v>
      </c>
      <c r="D408" s="231">
        <v>480.06666666666666</v>
      </c>
      <c r="E408" s="231">
        <v>473.63333333333333</v>
      </c>
      <c r="F408" s="231">
        <v>464.86666666666667</v>
      </c>
      <c r="G408" s="231">
        <v>458.43333333333334</v>
      </c>
      <c r="H408" s="231">
        <v>488.83333333333331</v>
      </c>
      <c r="I408" s="231">
        <v>495.26666666666659</v>
      </c>
      <c r="J408" s="231">
        <v>504.0333333333333</v>
      </c>
      <c r="K408" s="230">
        <v>486.5</v>
      </c>
      <c r="L408" s="230">
        <v>471.3</v>
      </c>
      <c r="M408" s="230">
        <v>0.88812000000000002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1027.3</v>
      </c>
      <c r="D409" s="231">
        <v>1030.4166666666667</v>
      </c>
      <c r="E409" s="231">
        <v>1014.8833333333334</v>
      </c>
      <c r="F409" s="231">
        <v>1002.4666666666667</v>
      </c>
      <c r="G409" s="231">
        <v>986.93333333333339</v>
      </c>
      <c r="H409" s="231">
        <v>1042.8333333333335</v>
      </c>
      <c r="I409" s="231">
        <v>1058.3666666666668</v>
      </c>
      <c r="J409" s="231">
        <v>1070.7833333333335</v>
      </c>
      <c r="K409" s="230">
        <v>1045.95</v>
      </c>
      <c r="L409" s="230">
        <v>1018</v>
      </c>
      <c r="M409" s="230">
        <v>0.10383000000000001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239.45</v>
      </c>
      <c r="D410" s="231">
        <v>240.21666666666667</v>
      </c>
      <c r="E410" s="231">
        <v>237.73333333333335</v>
      </c>
      <c r="F410" s="231">
        <v>236.01666666666668</v>
      </c>
      <c r="G410" s="231">
        <v>233.53333333333336</v>
      </c>
      <c r="H410" s="231">
        <v>241.93333333333334</v>
      </c>
      <c r="I410" s="231">
        <v>244.41666666666663</v>
      </c>
      <c r="J410" s="231">
        <v>246.13333333333333</v>
      </c>
      <c r="K410" s="230">
        <v>242.7</v>
      </c>
      <c r="L410" s="230">
        <v>238.5</v>
      </c>
      <c r="M410" s="230">
        <v>1.14245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751</v>
      </c>
      <c r="D411" s="231">
        <v>755.03333333333342</v>
      </c>
      <c r="E411" s="231">
        <v>746.16666666666686</v>
      </c>
      <c r="F411" s="231">
        <v>741.33333333333348</v>
      </c>
      <c r="G411" s="231">
        <v>732.46666666666692</v>
      </c>
      <c r="H411" s="231">
        <v>759.86666666666679</v>
      </c>
      <c r="I411" s="231">
        <v>768.73333333333335</v>
      </c>
      <c r="J411" s="231">
        <v>773.56666666666672</v>
      </c>
      <c r="K411" s="230">
        <v>763.9</v>
      </c>
      <c r="L411" s="230">
        <v>750.2</v>
      </c>
      <c r="M411" s="230">
        <v>0.34721999999999997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25586.95</v>
      </c>
      <c r="D412" s="231">
        <v>25529.333333333332</v>
      </c>
      <c r="E412" s="231">
        <v>25173.666666666664</v>
      </c>
      <c r="F412" s="231">
        <v>24760.383333333331</v>
      </c>
      <c r="G412" s="231">
        <v>24404.716666666664</v>
      </c>
      <c r="H412" s="231">
        <v>25942.616666666665</v>
      </c>
      <c r="I412" s="231">
        <v>26298.283333333329</v>
      </c>
      <c r="J412" s="231">
        <v>26711.566666666666</v>
      </c>
      <c r="K412" s="230">
        <v>25885</v>
      </c>
      <c r="L412" s="230">
        <v>25116.05</v>
      </c>
      <c r="M412" s="230">
        <v>0.54928999999999994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43.25</v>
      </c>
      <c r="D413" s="231">
        <v>43.416666666666664</v>
      </c>
      <c r="E413" s="231">
        <v>42.93333333333333</v>
      </c>
      <c r="F413" s="231">
        <v>42.616666666666667</v>
      </c>
      <c r="G413" s="231">
        <v>42.133333333333333</v>
      </c>
      <c r="H413" s="231">
        <v>43.733333333333327</v>
      </c>
      <c r="I413" s="231">
        <v>44.216666666666661</v>
      </c>
      <c r="J413" s="231">
        <v>44.533333333333324</v>
      </c>
      <c r="K413" s="230">
        <v>43.9</v>
      </c>
      <c r="L413" s="230">
        <v>43.1</v>
      </c>
      <c r="M413" s="230">
        <v>33.38129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1416.8</v>
      </c>
      <c r="D414" s="231">
        <v>1414.5666666666666</v>
      </c>
      <c r="E414" s="231">
        <v>1407.9333333333332</v>
      </c>
      <c r="F414" s="231">
        <v>1399.0666666666666</v>
      </c>
      <c r="G414" s="231">
        <v>1392.4333333333332</v>
      </c>
      <c r="H414" s="231">
        <v>1423.4333333333332</v>
      </c>
      <c r="I414" s="231">
        <v>1430.0666666666664</v>
      </c>
      <c r="J414" s="231">
        <v>1438.9333333333332</v>
      </c>
      <c r="K414" s="230">
        <v>1421.2</v>
      </c>
      <c r="L414" s="230">
        <v>1405.7</v>
      </c>
      <c r="M414" s="230">
        <v>7.89757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299.14999999999998</v>
      </c>
      <c r="D415" s="276">
        <v>300.65000000000003</v>
      </c>
      <c r="E415" s="276">
        <v>296.50000000000006</v>
      </c>
      <c r="F415" s="276">
        <v>293.85000000000002</v>
      </c>
      <c r="G415" s="276">
        <v>289.70000000000005</v>
      </c>
      <c r="H415" s="276">
        <v>303.30000000000007</v>
      </c>
      <c r="I415" s="276">
        <v>307.45000000000005</v>
      </c>
      <c r="J415" s="276">
        <v>310.10000000000008</v>
      </c>
      <c r="K415" s="275">
        <v>304.8</v>
      </c>
      <c r="L415" s="275">
        <v>298</v>
      </c>
      <c r="M415" s="275">
        <v>0.61780000000000002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3559.7</v>
      </c>
      <c r="D416" s="231">
        <v>3561.6166666666668</v>
      </c>
      <c r="E416" s="231">
        <v>3518.2333333333336</v>
      </c>
      <c r="F416" s="231">
        <v>3476.7666666666669</v>
      </c>
      <c r="G416" s="231">
        <v>3433.3833333333337</v>
      </c>
      <c r="H416" s="231">
        <v>3603.0833333333335</v>
      </c>
      <c r="I416" s="231">
        <v>3646.4666666666667</v>
      </c>
      <c r="J416" s="231">
        <v>3687.9333333333334</v>
      </c>
      <c r="K416" s="230">
        <v>3605</v>
      </c>
      <c r="L416" s="230">
        <v>3520.15</v>
      </c>
      <c r="M416" s="230">
        <v>7.9719300000000004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516.04999999999995</v>
      </c>
      <c r="D417" s="231">
        <v>528.7833333333333</v>
      </c>
      <c r="E417" s="231">
        <v>499.56666666666661</v>
      </c>
      <c r="F417" s="231">
        <v>483.08333333333326</v>
      </c>
      <c r="G417" s="231">
        <v>453.86666666666656</v>
      </c>
      <c r="H417" s="231">
        <v>545.26666666666665</v>
      </c>
      <c r="I417" s="231">
        <v>574.48333333333335</v>
      </c>
      <c r="J417" s="231">
        <v>590.9666666666667</v>
      </c>
      <c r="K417" s="230">
        <v>558</v>
      </c>
      <c r="L417" s="230">
        <v>512.29999999999995</v>
      </c>
      <c r="M417" s="230">
        <v>43.605559999999997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3789.75</v>
      </c>
      <c r="D418" s="231">
        <v>3777.8666666666663</v>
      </c>
      <c r="E418" s="231">
        <v>3754.8333333333326</v>
      </c>
      <c r="F418" s="231">
        <v>3719.9166666666661</v>
      </c>
      <c r="G418" s="231">
        <v>3696.8833333333323</v>
      </c>
      <c r="H418" s="231">
        <v>3812.7833333333328</v>
      </c>
      <c r="I418" s="231">
        <v>3835.8166666666666</v>
      </c>
      <c r="J418" s="231">
        <v>3870.7333333333331</v>
      </c>
      <c r="K418" s="230">
        <v>3800.9</v>
      </c>
      <c r="L418" s="230">
        <v>3742.95</v>
      </c>
      <c r="M418" s="230">
        <v>0.66013999999999995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533.1</v>
      </c>
      <c r="D419" s="231">
        <v>536.6</v>
      </c>
      <c r="E419" s="231">
        <v>528.5</v>
      </c>
      <c r="F419" s="231">
        <v>523.9</v>
      </c>
      <c r="G419" s="231">
        <v>515.79999999999995</v>
      </c>
      <c r="H419" s="231">
        <v>541.20000000000005</v>
      </c>
      <c r="I419" s="231">
        <v>549.30000000000018</v>
      </c>
      <c r="J419" s="231">
        <v>553.90000000000009</v>
      </c>
      <c r="K419" s="230">
        <v>544.70000000000005</v>
      </c>
      <c r="L419" s="230">
        <v>532</v>
      </c>
      <c r="M419" s="230">
        <v>40.552750000000003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972.45</v>
      </c>
      <c r="D420" s="231">
        <v>971.76666666666677</v>
      </c>
      <c r="E420" s="231">
        <v>953.53333333333353</v>
      </c>
      <c r="F420" s="231">
        <v>934.61666666666679</v>
      </c>
      <c r="G420" s="231">
        <v>916.38333333333355</v>
      </c>
      <c r="H420" s="231">
        <v>990.68333333333351</v>
      </c>
      <c r="I420" s="231">
        <v>1008.9166666666669</v>
      </c>
      <c r="J420" s="231">
        <v>1027.8333333333335</v>
      </c>
      <c r="K420" s="230">
        <v>990</v>
      </c>
      <c r="L420" s="230">
        <v>952.85</v>
      </c>
      <c r="M420" s="230">
        <v>5.4120600000000003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544.45000000000005</v>
      </c>
      <c r="D421" s="231">
        <v>543.93333333333339</v>
      </c>
      <c r="E421" s="231">
        <v>541.16666666666674</v>
      </c>
      <c r="F421" s="231">
        <v>537.88333333333333</v>
      </c>
      <c r="G421" s="231">
        <v>535.11666666666667</v>
      </c>
      <c r="H421" s="231">
        <v>547.21666666666681</v>
      </c>
      <c r="I421" s="231">
        <v>549.98333333333346</v>
      </c>
      <c r="J421" s="231">
        <v>553.26666666666688</v>
      </c>
      <c r="K421" s="230">
        <v>546.70000000000005</v>
      </c>
      <c r="L421" s="230">
        <v>540.65</v>
      </c>
      <c r="M421" s="230">
        <v>6.4762000000000004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592.79999999999995</v>
      </c>
      <c r="D422" s="231">
        <v>593.26666666666665</v>
      </c>
      <c r="E422" s="231">
        <v>591.0333333333333</v>
      </c>
      <c r="F422" s="231">
        <v>589.26666666666665</v>
      </c>
      <c r="G422" s="231">
        <v>587.0333333333333</v>
      </c>
      <c r="H422" s="231">
        <v>595.0333333333333</v>
      </c>
      <c r="I422" s="231">
        <v>597.26666666666665</v>
      </c>
      <c r="J422" s="231">
        <v>599.0333333333333</v>
      </c>
      <c r="K422" s="230">
        <v>595.5</v>
      </c>
      <c r="L422" s="230">
        <v>591.5</v>
      </c>
      <c r="M422" s="230">
        <v>150.31639999999999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83.2</v>
      </c>
      <c r="D423" s="231">
        <v>83.583333333333329</v>
      </c>
      <c r="E423" s="231">
        <v>82.61666666666666</v>
      </c>
      <c r="F423" s="231">
        <v>82.033333333333331</v>
      </c>
      <c r="G423" s="231">
        <v>81.066666666666663</v>
      </c>
      <c r="H423" s="231">
        <v>84.166666666666657</v>
      </c>
      <c r="I423" s="231">
        <v>85.133333333333326</v>
      </c>
      <c r="J423" s="231">
        <v>85.716666666666654</v>
      </c>
      <c r="K423" s="230">
        <v>84.55</v>
      </c>
      <c r="L423" s="230">
        <v>83</v>
      </c>
      <c r="M423" s="230">
        <v>110.48903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290.85000000000002</v>
      </c>
      <c r="D424" s="231">
        <v>287.9666666666667</v>
      </c>
      <c r="E424" s="231">
        <v>279.93333333333339</v>
      </c>
      <c r="F424" s="231">
        <v>269.01666666666671</v>
      </c>
      <c r="G424" s="231">
        <v>260.98333333333341</v>
      </c>
      <c r="H424" s="231">
        <v>298.88333333333338</v>
      </c>
      <c r="I424" s="231">
        <v>306.91666666666669</v>
      </c>
      <c r="J424" s="231">
        <v>317.83333333333337</v>
      </c>
      <c r="K424" s="230">
        <v>296</v>
      </c>
      <c r="L424" s="230">
        <v>277.05</v>
      </c>
      <c r="M424" s="230">
        <v>8.7892700000000001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150.80000000000001</v>
      </c>
      <c r="D425" s="231">
        <v>151.88333333333335</v>
      </c>
      <c r="E425" s="231">
        <v>148.9666666666667</v>
      </c>
      <c r="F425" s="231">
        <v>147.13333333333335</v>
      </c>
      <c r="G425" s="231">
        <v>144.2166666666667</v>
      </c>
      <c r="H425" s="231">
        <v>153.7166666666667</v>
      </c>
      <c r="I425" s="231">
        <v>156.63333333333338</v>
      </c>
      <c r="J425" s="231">
        <v>158.4666666666667</v>
      </c>
      <c r="K425" s="230">
        <v>154.80000000000001</v>
      </c>
      <c r="L425" s="230">
        <v>150.05000000000001</v>
      </c>
      <c r="M425" s="230">
        <v>5.9899300000000002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452.4</v>
      </c>
      <c r="D426" s="231">
        <v>454.83333333333331</v>
      </c>
      <c r="E426" s="231">
        <v>447.66666666666663</v>
      </c>
      <c r="F426" s="231">
        <v>442.93333333333334</v>
      </c>
      <c r="G426" s="231">
        <v>435.76666666666665</v>
      </c>
      <c r="H426" s="231">
        <v>459.56666666666661</v>
      </c>
      <c r="I426" s="231">
        <v>466.73333333333323</v>
      </c>
      <c r="J426" s="231">
        <v>471.46666666666658</v>
      </c>
      <c r="K426" s="230">
        <v>462</v>
      </c>
      <c r="L426" s="230">
        <v>450.1</v>
      </c>
      <c r="M426" s="230">
        <v>1.2482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395.55</v>
      </c>
      <c r="D427" s="231">
        <v>397.88333333333338</v>
      </c>
      <c r="E427" s="231">
        <v>391.96666666666675</v>
      </c>
      <c r="F427" s="231">
        <v>388.38333333333338</v>
      </c>
      <c r="G427" s="231">
        <v>382.46666666666675</v>
      </c>
      <c r="H427" s="231">
        <v>401.46666666666675</v>
      </c>
      <c r="I427" s="231">
        <v>407.38333333333338</v>
      </c>
      <c r="J427" s="231">
        <v>410.96666666666675</v>
      </c>
      <c r="K427" s="230">
        <v>403.8</v>
      </c>
      <c r="L427" s="230">
        <v>394.3</v>
      </c>
      <c r="M427" s="230">
        <v>2.9014799999999998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184.15</v>
      </c>
      <c r="D428" s="231">
        <v>183.5</v>
      </c>
      <c r="E428" s="231">
        <v>182.45</v>
      </c>
      <c r="F428" s="231">
        <v>180.75</v>
      </c>
      <c r="G428" s="231">
        <v>179.7</v>
      </c>
      <c r="H428" s="231">
        <v>185.2</v>
      </c>
      <c r="I428" s="231">
        <v>186.25</v>
      </c>
      <c r="J428" s="231">
        <v>187.95</v>
      </c>
      <c r="K428" s="230">
        <v>184.55</v>
      </c>
      <c r="L428" s="230">
        <v>181.8</v>
      </c>
      <c r="M428" s="230">
        <v>2.0049399999999999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959.6</v>
      </c>
      <c r="D429" s="231">
        <v>961.11666666666679</v>
      </c>
      <c r="E429" s="231">
        <v>954.78333333333353</v>
      </c>
      <c r="F429" s="231">
        <v>949.9666666666667</v>
      </c>
      <c r="G429" s="231">
        <v>943.63333333333344</v>
      </c>
      <c r="H429" s="231">
        <v>965.93333333333362</v>
      </c>
      <c r="I429" s="231">
        <v>972.26666666666688</v>
      </c>
      <c r="J429" s="231">
        <v>977.08333333333371</v>
      </c>
      <c r="K429" s="230">
        <v>967.45</v>
      </c>
      <c r="L429" s="230">
        <v>956.3</v>
      </c>
      <c r="M429" s="230">
        <v>26.248149999999999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447.85</v>
      </c>
      <c r="D430" s="231">
        <v>447.88333333333338</v>
      </c>
      <c r="E430" s="231">
        <v>444.96666666666675</v>
      </c>
      <c r="F430" s="231">
        <v>442.08333333333337</v>
      </c>
      <c r="G430" s="231">
        <v>439.16666666666674</v>
      </c>
      <c r="H430" s="231">
        <v>450.76666666666677</v>
      </c>
      <c r="I430" s="231">
        <v>453.68333333333339</v>
      </c>
      <c r="J430" s="231">
        <v>456.56666666666678</v>
      </c>
      <c r="K430" s="230">
        <v>450.8</v>
      </c>
      <c r="L430" s="230">
        <v>445</v>
      </c>
      <c r="M430" s="230">
        <v>1.9411499999999999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2558.6</v>
      </c>
      <c r="D431" s="231">
        <v>2546.2000000000003</v>
      </c>
      <c r="E431" s="231">
        <v>2522.4000000000005</v>
      </c>
      <c r="F431" s="231">
        <v>2486.2000000000003</v>
      </c>
      <c r="G431" s="231">
        <v>2462.4000000000005</v>
      </c>
      <c r="H431" s="231">
        <v>2582.4000000000005</v>
      </c>
      <c r="I431" s="231">
        <v>2606.2000000000007</v>
      </c>
      <c r="J431" s="231">
        <v>2642.4000000000005</v>
      </c>
      <c r="K431" s="230">
        <v>2570</v>
      </c>
      <c r="L431" s="230">
        <v>2510</v>
      </c>
      <c r="M431" s="230">
        <v>0.18163000000000001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1097.55</v>
      </c>
      <c r="D432" s="231">
        <v>1089.1166666666666</v>
      </c>
      <c r="E432" s="231">
        <v>1078.4333333333332</v>
      </c>
      <c r="F432" s="231">
        <v>1059.3166666666666</v>
      </c>
      <c r="G432" s="231">
        <v>1048.6333333333332</v>
      </c>
      <c r="H432" s="231">
        <v>1108.2333333333331</v>
      </c>
      <c r="I432" s="231">
        <v>1118.9166666666665</v>
      </c>
      <c r="J432" s="231">
        <v>1138.0333333333331</v>
      </c>
      <c r="K432" s="230">
        <v>1099.8</v>
      </c>
      <c r="L432" s="230">
        <v>1070</v>
      </c>
      <c r="M432" s="230">
        <v>0.80349000000000004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286.39999999999998</v>
      </c>
      <c r="D433" s="231">
        <v>286.84999999999997</v>
      </c>
      <c r="E433" s="231">
        <v>284.04999999999995</v>
      </c>
      <c r="F433" s="231">
        <v>281.7</v>
      </c>
      <c r="G433" s="231">
        <v>278.89999999999998</v>
      </c>
      <c r="H433" s="231">
        <v>289.19999999999993</v>
      </c>
      <c r="I433" s="231">
        <v>292</v>
      </c>
      <c r="J433" s="231">
        <v>294.34999999999991</v>
      </c>
      <c r="K433" s="230">
        <v>289.64999999999998</v>
      </c>
      <c r="L433" s="230">
        <v>284.5</v>
      </c>
      <c r="M433" s="230">
        <v>1.6509100000000001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390.45</v>
      </c>
      <c r="D434" s="231">
        <v>390.15000000000003</v>
      </c>
      <c r="E434" s="231">
        <v>384.30000000000007</v>
      </c>
      <c r="F434" s="231">
        <v>378.15000000000003</v>
      </c>
      <c r="G434" s="231">
        <v>372.30000000000007</v>
      </c>
      <c r="H434" s="231">
        <v>396.30000000000007</v>
      </c>
      <c r="I434" s="231">
        <v>402.15000000000009</v>
      </c>
      <c r="J434" s="231">
        <v>408.30000000000007</v>
      </c>
      <c r="K434" s="230">
        <v>396</v>
      </c>
      <c r="L434" s="230">
        <v>384</v>
      </c>
      <c r="M434" s="230">
        <v>1.95025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2847.95</v>
      </c>
      <c r="D435" s="231">
        <v>2842.25</v>
      </c>
      <c r="E435" s="231">
        <v>2805.65</v>
      </c>
      <c r="F435" s="231">
        <v>2763.35</v>
      </c>
      <c r="G435" s="231">
        <v>2726.75</v>
      </c>
      <c r="H435" s="231">
        <v>2884.55</v>
      </c>
      <c r="I435" s="231">
        <v>2921.1500000000005</v>
      </c>
      <c r="J435" s="231">
        <v>2963.4500000000003</v>
      </c>
      <c r="K435" s="230">
        <v>2878.85</v>
      </c>
      <c r="L435" s="230">
        <v>2799.95</v>
      </c>
      <c r="M435" s="230">
        <v>0.82208000000000003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476.8</v>
      </c>
      <c r="D436" s="231">
        <v>477.09999999999997</v>
      </c>
      <c r="E436" s="231">
        <v>475.19999999999993</v>
      </c>
      <c r="F436" s="231">
        <v>473.59999999999997</v>
      </c>
      <c r="G436" s="231">
        <v>471.69999999999993</v>
      </c>
      <c r="H436" s="231">
        <v>478.69999999999993</v>
      </c>
      <c r="I436" s="231">
        <v>480.59999999999991</v>
      </c>
      <c r="J436" s="231">
        <v>482.19999999999993</v>
      </c>
      <c r="K436" s="230">
        <v>479</v>
      </c>
      <c r="L436" s="230">
        <v>475.5</v>
      </c>
      <c r="M436" s="230">
        <v>0.43861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10.65</v>
      </c>
      <c r="D437" s="231">
        <v>10.533333333333333</v>
      </c>
      <c r="E437" s="231">
        <v>10.316666666666666</v>
      </c>
      <c r="F437" s="231">
        <v>9.9833333333333325</v>
      </c>
      <c r="G437" s="231">
        <v>9.7666666666666657</v>
      </c>
      <c r="H437" s="231">
        <v>10.866666666666667</v>
      </c>
      <c r="I437" s="231">
        <v>11.083333333333332</v>
      </c>
      <c r="J437" s="231">
        <v>11.416666666666668</v>
      </c>
      <c r="K437" s="230">
        <v>10.75</v>
      </c>
      <c r="L437" s="230">
        <v>10.199999999999999</v>
      </c>
      <c r="M437" s="230">
        <v>2940.83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228</v>
      </c>
      <c r="D438" s="231">
        <v>228.70000000000002</v>
      </c>
      <c r="E438" s="231">
        <v>226.15000000000003</v>
      </c>
      <c r="F438" s="231">
        <v>224.3</v>
      </c>
      <c r="G438" s="231">
        <v>221.75000000000003</v>
      </c>
      <c r="H438" s="231">
        <v>230.55000000000004</v>
      </c>
      <c r="I438" s="231">
        <v>233.10000000000005</v>
      </c>
      <c r="J438" s="231">
        <v>234.95000000000005</v>
      </c>
      <c r="K438" s="230">
        <v>231.25</v>
      </c>
      <c r="L438" s="230">
        <v>226.85</v>
      </c>
      <c r="M438" s="230">
        <v>0.51124000000000003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849.55</v>
      </c>
      <c r="D439" s="231">
        <v>847.18333333333328</v>
      </c>
      <c r="E439" s="231">
        <v>841.96666666666658</v>
      </c>
      <c r="F439" s="231">
        <v>834.38333333333333</v>
      </c>
      <c r="G439" s="231">
        <v>829.16666666666663</v>
      </c>
      <c r="H439" s="231">
        <v>854.76666666666654</v>
      </c>
      <c r="I439" s="231">
        <v>859.98333333333323</v>
      </c>
      <c r="J439" s="231">
        <v>867.56666666666649</v>
      </c>
      <c r="K439" s="230">
        <v>852.4</v>
      </c>
      <c r="L439" s="230">
        <v>839.6</v>
      </c>
      <c r="M439" s="230">
        <v>0.46856999999999999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714.95</v>
      </c>
      <c r="D440" s="231">
        <v>715.58333333333337</v>
      </c>
      <c r="E440" s="231">
        <v>708.06666666666672</v>
      </c>
      <c r="F440" s="231">
        <v>701.18333333333339</v>
      </c>
      <c r="G440" s="231">
        <v>693.66666666666674</v>
      </c>
      <c r="H440" s="231">
        <v>722.4666666666667</v>
      </c>
      <c r="I440" s="231">
        <v>729.98333333333335</v>
      </c>
      <c r="J440" s="231">
        <v>736.86666666666667</v>
      </c>
      <c r="K440" s="230">
        <v>723.1</v>
      </c>
      <c r="L440" s="230">
        <v>708.7</v>
      </c>
      <c r="M440" s="230">
        <v>3.6387200000000002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1595.6</v>
      </c>
      <c r="D441" s="231">
        <v>1588</v>
      </c>
      <c r="E441" s="231">
        <v>1528.6</v>
      </c>
      <c r="F441" s="231">
        <v>1461.6</v>
      </c>
      <c r="G441" s="231">
        <v>1402.1999999999998</v>
      </c>
      <c r="H441" s="231">
        <v>1655</v>
      </c>
      <c r="I441" s="231">
        <v>1714.4</v>
      </c>
      <c r="J441" s="231">
        <v>1781.4</v>
      </c>
      <c r="K441" s="230">
        <v>1647.4</v>
      </c>
      <c r="L441" s="230">
        <v>1521</v>
      </c>
      <c r="M441" s="230">
        <v>1.38246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415.8</v>
      </c>
      <c r="D442" s="231">
        <v>415.01666666666665</v>
      </c>
      <c r="E442" s="231">
        <v>412.0333333333333</v>
      </c>
      <c r="F442" s="231">
        <v>408.26666666666665</v>
      </c>
      <c r="G442" s="231">
        <v>405.2833333333333</v>
      </c>
      <c r="H442" s="231">
        <v>418.7833333333333</v>
      </c>
      <c r="I442" s="231">
        <v>421.76666666666665</v>
      </c>
      <c r="J442" s="231">
        <v>425.5333333333333</v>
      </c>
      <c r="K442" s="230">
        <v>418</v>
      </c>
      <c r="L442" s="230">
        <v>411.25</v>
      </c>
      <c r="M442" s="230">
        <v>1.2821400000000001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692.35</v>
      </c>
      <c r="D443" s="231">
        <v>695.19999999999993</v>
      </c>
      <c r="E443" s="231">
        <v>688.14999999999986</v>
      </c>
      <c r="F443" s="231">
        <v>683.94999999999993</v>
      </c>
      <c r="G443" s="231">
        <v>676.89999999999986</v>
      </c>
      <c r="H443" s="231">
        <v>699.39999999999986</v>
      </c>
      <c r="I443" s="231">
        <v>706.44999999999982</v>
      </c>
      <c r="J443" s="231">
        <v>710.64999999999986</v>
      </c>
      <c r="K443" s="230">
        <v>702.25</v>
      </c>
      <c r="L443" s="230">
        <v>691</v>
      </c>
      <c r="M443" s="230">
        <v>1.6101700000000001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35.200000000000003</v>
      </c>
      <c r="D444" s="231">
        <v>35.166666666666671</v>
      </c>
      <c r="E444" s="231">
        <v>34.733333333333341</v>
      </c>
      <c r="F444" s="231">
        <v>34.266666666666673</v>
      </c>
      <c r="G444" s="231">
        <v>33.833333333333343</v>
      </c>
      <c r="H444" s="231">
        <v>35.63333333333334</v>
      </c>
      <c r="I444" s="231">
        <v>36.066666666666677</v>
      </c>
      <c r="J444" s="231">
        <v>36.533333333333339</v>
      </c>
      <c r="K444" s="230">
        <v>35.6</v>
      </c>
      <c r="L444" s="230">
        <v>34.700000000000003</v>
      </c>
      <c r="M444" s="230">
        <v>96.686300000000003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1282.7</v>
      </c>
      <c r="D445" s="231">
        <v>1289.8999999999999</v>
      </c>
      <c r="E445" s="231">
        <v>1272.8499999999997</v>
      </c>
      <c r="F445" s="231">
        <v>1262.9999999999998</v>
      </c>
      <c r="G445" s="231">
        <v>1245.9499999999996</v>
      </c>
      <c r="H445" s="231">
        <v>1299.7499999999998</v>
      </c>
      <c r="I445" s="231">
        <v>1316.8</v>
      </c>
      <c r="J445" s="231">
        <v>1326.6499999999999</v>
      </c>
      <c r="K445" s="230">
        <v>1306.95</v>
      </c>
      <c r="L445" s="230">
        <v>1280.05</v>
      </c>
      <c r="M445" s="230">
        <v>5.3113299999999999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763.4</v>
      </c>
      <c r="D446" s="231">
        <v>753.16666666666663</v>
      </c>
      <c r="E446" s="231">
        <v>738.33333333333326</v>
      </c>
      <c r="F446" s="231">
        <v>713.26666666666665</v>
      </c>
      <c r="G446" s="231">
        <v>698.43333333333328</v>
      </c>
      <c r="H446" s="231">
        <v>778.23333333333323</v>
      </c>
      <c r="I446" s="231">
        <v>793.06666666666649</v>
      </c>
      <c r="J446" s="231">
        <v>818.13333333333321</v>
      </c>
      <c r="K446" s="230">
        <v>768</v>
      </c>
      <c r="L446" s="230">
        <v>728.1</v>
      </c>
      <c r="M446" s="230">
        <v>6.5514200000000002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969.1</v>
      </c>
      <c r="D447" s="231">
        <v>969.19999999999993</v>
      </c>
      <c r="E447" s="231">
        <v>963.39999999999986</v>
      </c>
      <c r="F447" s="231">
        <v>957.69999999999993</v>
      </c>
      <c r="G447" s="231">
        <v>951.89999999999986</v>
      </c>
      <c r="H447" s="231">
        <v>974.89999999999986</v>
      </c>
      <c r="I447" s="231">
        <v>980.69999999999982</v>
      </c>
      <c r="J447" s="231">
        <v>986.39999999999986</v>
      </c>
      <c r="K447" s="230">
        <v>975</v>
      </c>
      <c r="L447" s="230">
        <v>963.5</v>
      </c>
      <c r="M447" s="230">
        <v>4.7795100000000001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229.9</v>
      </c>
      <c r="D448" s="231">
        <v>230.21666666666667</v>
      </c>
      <c r="E448" s="231">
        <v>228.93333333333334</v>
      </c>
      <c r="F448" s="231">
        <v>227.96666666666667</v>
      </c>
      <c r="G448" s="231">
        <v>226.68333333333334</v>
      </c>
      <c r="H448" s="231">
        <v>231.18333333333334</v>
      </c>
      <c r="I448" s="231">
        <v>232.4666666666667</v>
      </c>
      <c r="J448" s="231">
        <v>233.43333333333334</v>
      </c>
      <c r="K448" s="230">
        <v>231.5</v>
      </c>
      <c r="L448" s="230">
        <v>229.25</v>
      </c>
      <c r="M448" s="230">
        <v>1.6723699999999999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1274.7</v>
      </c>
      <c r="D449" s="231">
        <v>1275.5666666666666</v>
      </c>
      <c r="E449" s="231">
        <v>1264.1333333333332</v>
      </c>
      <c r="F449" s="231">
        <v>1253.5666666666666</v>
      </c>
      <c r="G449" s="231">
        <v>1242.1333333333332</v>
      </c>
      <c r="H449" s="231">
        <v>1286.1333333333332</v>
      </c>
      <c r="I449" s="231">
        <v>1297.5666666666666</v>
      </c>
      <c r="J449" s="231">
        <v>1308.1333333333332</v>
      </c>
      <c r="K449" s="230">
        <v>1287</v>
      </c>
      <c r="L449" s="230">
        <v>1265</v>
      </c>
      <c r="M449" s="230">
        <v>2.4278300000000002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3316.2</v>
      </c>
      <c r="D450" s="231">
        <v>3314.8333333333335</v>
      </c>
      <c r="E450" s="231">
        <v>3302.7166666666672</v>
      </c>
      <c r="F450" s="231">
        <v>3289.2333333333336</v>
      </c>
      <c r="G450" s="231">
        <v>3277.1166666666672</v>
      </c>
      <c r="H450" s="231">
        <v>3328.3166666666671</v>
      </c>
      <c r="I450" s="231">
        <v>3340.4333333333329</v>
      </c>
      <c r="J450" s="231">
        <v>3353.916666666667</v>
      </c>
      <c r="K450" s="230">
        <v>3326.95</v>
      </c>
      <c r="L450" s="230">
        <v>3301.35</v>
      </c>
      <c r="M450" s="230">
        <v>13.44224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790.9</v>
      </c>
      <c r="D451" s="231">
        <v>792.05000000000007</v>
      </c>
      <c r="E451" s="231">
        <v>787.10000000000014</v>
      </c>
      <c r="F451" s="231">
        <v>783.30000000000007</v>
      </c>
      <c r="G451" s="231">
        <v>778.35000000000014</v>
      </c>
      <c r="H451" s="231">
        <v>795.85000000000014</v>
      </c>
      <c r="I451" s="231">
        <v>800.80000000000018</v>
      </c>
      <c r="J451" s="231">
        <v>804.60000000000014</v>
      </c>
      <c r="K451" s="230">
        <v>797</v>
      </c>
      <c r="L451" s="230">
        <v>788.25</v>
      </c>
      <c r="M451" s="230">
        <v>6.0126999999999997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7422</v>
      </c>
      <c r="D452" s="231">
        <v>7440</v>
      </c>
      <c r="E452" s="231">
        <v>7382</v>
      </c>
      <c r="F452" s="231">
        <v>7342</v>
      </c>
      <c r="G452" s="231">
        <v>7284</v>
      </c>
      <c r="H452" s="231">
        <v>7480</v>
      </c>
      <c r="I452" s="231">
        <v>7538</v>
      </c>
      <c r="J452" s="231">
        <v>7578</v>
      </c>
      <c r="K452" s="230">
        <v>7498</v>
      </c>
      <c r="L452" s="230">
        <v>7400</v>
      </c>
      <c r="M452" s="230">
        <v>1.1660699999999999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2240.0500000000002</v>
      </c>
      <c r="D453" s="231">
        <v>2241.4833333333336</v>
      </c>
      <c r="E453" s="231">
        <v>2227.9666666666672</v>
      </c>
      <c r="F453" s="231">
        <v>2215.8833333333337</v>
      </c>
      <c r="G453" s="231">
        <v>2202.3666666666672</v>
      </c>
      <c r="H453" s="231">
        <v>2253.5666666666671</v>
      </c>
      <c r="I453" s="231">
        <v>2267.0833333333335</v>
      </c>
      <c r="J453" s="231">
        <v>2279.166666666667</v>
      </c>
      <c r="K453" s="230">
        <v>2255</v>
      </c>
      <c r="L453" s="230">
        <v>2229.4</v>
      </c>
      <c r="M453" s="230">
        <v>0.21648000000000001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269.8</v>
      </c>
      <c r="D454" s="231">
        <v>268.7</v>
      </c>
      <c r="E454" s="231">
        <v>267.39999999999998</v>
      </c>
      <c r="F454" s="231">
        <v>265</v>
      </c>
      <c r="G454" s="231">
        <v>263.7</v>
      </c>
      <c r="H454" s="231">
        <v>271.09999999999997</v>
      </c>
      <c r="I454" s="231">
        <v>272.40000000000003</v>
      </c>
      <c r="J454" s="231">
        <v>274.79999999999995</v>
      </c>
      <c r="K454" s="230">
        <v>270</v>
      </c>
      <c r="L454" s="230">
        <v>266.3</v>
      </c>
      <c r="M454" s="230">
        <v>11.588520000000001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518.79999999999995</v>
      </c>
      <c r="D455" s="231">
        <v>520.1</v>
      </c>
      <c r="E455" s="231">
        <v>516.70000000000005</v>
      </c>
      <c r="F455" s="231">
        <v>514.6</v>
      </c>
      <c r="G455" s="231">
        <v>511.20000000000005</v>
      </c>
      <c r="H455" s="231">
        <v>522.20000000000005</v>
      </c>
      <c r="I455" s="231">
        <v>525.59999999999991</v>
      </c>
      <c r="J455" s="231">
        <v>527.70000000000005</v>
      </c>
      <c r="K455" s="230">
        <v>523.5</v>
      </c>
      <c r="L455" s="230">
        <v>518</v>
      </c>
      <c r="M455" s="230">
        <v>51.346879999999999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216.9</v>
      </c>
      <c r="D456" s="231">
        <v>216.78333333333333</v>
      </c>
      <c r="E456" s="231">
        <v>215.11666666666667</v>
      </c>
      <c r="F456" s="231">
        <v>213.33333333333334</v>
      </c>
      <c r="G456" s="231">
        <v>211.66666666666669</v>
      </c>
      <c r="H456" s="231">
        <v>218.56666666666666</v>
      </c>
      <c r="I456" s="231">
        <v>220.23333333333335</v>
      </c>
      <c r="J456" s="231">
        <v>222.01666666666665</v>
      </c>
      <c r="K456" s="230">
        <v>218.45</v>
      </c>
      <c r="L456" s="230">
        <v>215</v>
      </c>
      <c r="M456" s="230">
        <v>119.753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107.05</v>
      </c>
      <c r="D457" s="231">
        <v>107.63333333333333</v>
      </c>
      <c r="E457" s="231">
        <v>106.31666666666665</v>
      </c>
      <c r="F457" s="231">
        <v>105.58333333333333</v>
      </c>
      <c r="G457" s="231">
        <v>104.26666666666665</v>
      </c>
      <c r="H457" s="231">
        <v>108.36666666666665</v>
      </c>
      <c r="I457" s="231">
        <v>109.68333333333331</v>
      </c>
      <c r="J457" s="231">
        <v>110.41666666666664</v>
      </c>
      <c r="K457" s="230">
        <v>108.95</v>
      </c>
      <c r="L457" s="230">
        <v>106.9</v>
      </c>
      <c r="M457" s="230">
        <v>334.75211000000002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61.75</v>
      </c>
      <c r="D458" s="231">
        <v>61.666666666666664</v>
      </c>
      <c r="E458" s="231">
        <v>61.083333333333329</v>
      </c>
      <c r="F458" s="231">
        <v>60.416666666666664</v>
      </c>
      <c r="G458" s="231">
        <v>59.833333333333329</v>
      </c>
      <c r="H458" s="231">
        <v>62.333333333333329</v>
      </c>
      <c r="I458" s="231">
        <v>62.916666666666657</v>
      </c>
      <c r="J458" s="231">
        <v>63.583333333333329</v>
      </c>
      <c r="K458" s="230">
        <v>62.25</v>
      </c>
      <c r="L458" s="230">
        <v>61</v>
      </c>
      <c r="M458" s="230">
        <v>13.812519999999999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2236</v>
      </c>
      <c r="D459" s="231">
        <v>2236.3166666666666</v>
      </c>
      <c r="E459" s="231">
        <v>2219.6833333333334</v>
      </c>
      <c r="F459" s="231">
        <v>2203.3666666666668</v>
      </c>
      <c r="G459" s="231">
        <v>2186.7333333333336</v>
      </c>
      <c r="H459" s="231">
        <v>2252.6333333333332</v>
      </c>
      <c r="I459" s="231">
        <v>2269.2666666666664</v>
      </c>
      <c r="J459" s="231">
        <v>2285.583333333333</v>
      </c>
      <c r="K459" s="230">
        <v>2252.9499999999998</v>
      </c>
      <c r="L459" s="230">
        <v>2220</v>
      </c>
      <c r="M459" s="230">
        <v>0.10685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1098.4000000000001</v>
      </c>
      <c r="D460" s="231">
        <v>1104.7333333333333</v>
      </c>
      <c r="E460" s="231">
        <v>1088.6666666666667</v>
      </c>
      <c r="F460" s="231">
        <v>1078.9333333333334</v>
      </c>
      <c r="G460" s="231">
        <v>1062.8666666666668</v>
      </c>
      <c r="H460" s="231">
        <v>1114.4666666666667</v>
      </c>
      <c r="I460" s="231">
        <v>1130.5333333333333</v>
      </c>
      <c r="J460" s="231">
        <v>1140.2666666666667</v>
      </c>
      <c r="K460" s="230">
        <v>1120.8</v>
      </c>
      <c r="L460" s="230">
        <v>1095</v>
      </c>
      <c r="M460" s="230">
        <v>28.22485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667</v>
      </c>
      <c r="D461" s="231">
        <v>668</v>
      </c>
      <c r="E461" s="231">
        <v>664</v>
      </c>
      <c r="F461" s="231">
        <v>661</v>
      </c>
      <c r="G461" s="231">
        <v>657</v>
      </c>
      <c r="H461" s="231">
        <v>671</v>
      </c>
      <c r="I461" s="231">
        <v>675</v>
      </c>
      <c r="J461" s="231">
        <v>678</v>
      </c>
      <c r="K461" s="230">
        <v>672</v>
      </c>
      <c r="L461" s="230">
        <v>665</v>
      </c>
      <c r="M461" s="230">
        <v>2.1065999999999998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119.45</v>
      </c>
      <c r="D462" s="231">
        <v>120.11666666666667</v>
      </c>
      <c r="E462" s="231">
        <v>116.23333333333335</v>
      </c>
      <c r="F462" s="231">
        <v>113.01666666666668</v>
      </c>
      <c r="G462" s="231">
        <v>109.13333333333335</v>
      </c>
      <c r="H462" s="231">
        <v>123.33333333333334</v>
      </c>
      <c r="I462" s="231">
        <v>127.21666666666667</v>
      </c>
      <c r="J462" s="231">
        <v>130.43333333333334</v>
      </c>
      <c r="K462" s="230">
        <v>124</v>
      </c>
      <c r="L462" s="230">
        <v>116.9</v>
      </c>
      <c r="M462" s="230">
        <v>11.59581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919.3</v>
      </c>
      <c r="D463" s="231">
        <v>909.0333333333333</v>
      </c>
      <c r="E463" s="231">
        <v>895.26666666666665</v>
      </c>
      <c r="F463" s="231">
        <v>871.23333333333335</v>
      </c>
      <c r="G463" s="231">
        <v>857.4666666666667</v>
      </c>
      <c r="H463" s="231">
        <v>933.06666666666661</v>
      </c>
      <c r="I463" s="231">
        <v>946.83333333333326</v>
      </c>
      <c r="J463" s="231">
        <v>970.86666666666656</v>
      </c>
      <c r="K463" s="230">
        <v>922.8</v>
      </c>
      <c r="L463" s="230">
        <v>885</v>
      </c>
      <c r="M463" s="230">
        <v>11.644769999999999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2329.3000000000002</v>
      </c>
      <c r="D464" s="231">
        <v>2310.85</v>
      </c>
      <c r="E464" s="231">
        <v>2274.1999999999998</v>
      </c>
      <c r="F464" s="231">
        <v>2219.1</v>
      </c>
      <c r="G464" s="231">
        <v>2182.4499999999998</v>
      </c>
      <c r="H464" s="231">
        <v>2365.9499999999998</v>
      </c>
      <c r="I464" s="231">
        <v>2402.6000000000004</v>
      </c>
      <c r="J464" s="231">
        <v>2457.6999999999998</v>
      </c>
      <c r="K464" s="230">
        <v>2347.5</v>
      </c>
      <c r="L464" s="230">
        <v>2255.75</v>
      </c>
      <c r="M464" s="230">
        <v>0.93549000000000004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458.15</v>
      </c>
      <c r="D465" s="231">
        <v>457.23333333333335</v>
      </c>
      <c r="E465" s="231">
        <v>453.61666666666667</v>
      </c>
      <c r="F465" s="231">
        <v>449.08333333333331</v>
      </c>
      <c r="G465" s="231">
        <v>445.46666666666664</v>
      </c>
      <c r="H465" s="231">
        <v>461.76666666666671</v>
      </c>
      <c r="I465" s="231">
        <v>465.38333333333338</v>
      </c>
      <c r="J465" s="231">
        <v>469.91666666666674</v>
      </c>
      <c r="K465" s="230">
        <v>460.85</v>
      </c>
      <c r="L465" s="230">
        <v>452.7</v>
      </c>
      <c r="M465" s="230">
        <v>2.5917400000000002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3222.45</v>
      </c>
      <c r="D466" s="231">
        <v>3208.5333333333333</v>
      </c>
      <c r="E466" s="231">
        <v>3187.0666666666666</v>
      </c>
      <c r="F466" s="231">
        <v>3151.6833333333334</v>
      </c>
      <c r="G466" s="231">
        <v>3130.2166666666667</v>
      </c>
      <c r="H466" s="231">
        <v>3243.9166666666665</v>
      </c>
      <c r="I466" s="231">
        <v>3265.3833333333328</v>
      </c>
      <c r="J466" s="231">
        <v>3300.7666666666664</v>
      </c>
      <c r="K466" s="230">
        <v>3230</v>
      </c>
      <c r="L466" s="230">
        <v>3173.15</v>
      </c>
      <c r="M466" s="230">
        <v>0.22939000000000001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2802.5</v>
      </c>
      <c r="D467" s="231">
        <v>2814.0333333333328</v>
      </c>
      <c r="E467" s="231">
        <v>2786.1666666666656</v>
      </c>
      <c r="F467" s="231">
        <v>2769.8333333333326</v>
      </c>
      <c r="G467" s="231">
        <v>2741.9666666666653</v>
      </c>
      <c r="H467" s="231">
        <v>2830.3666666666659</v>
      </c>
      <c r="I467" s="231">
        <v>2858.2333333333327</v>
      </c>
      <c r="J467" s="231">
        <v>2874.5666666666662</v>
      </c>
      <c r="K467" s="230">
        <v>2841.9</v>
      </c>
      <c r="L467" s="230">
        <v>2797.7</v>
      </c>
      <c r="M467" s="230">
        <v>12.63691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1713.55</v>
      </c>
      <c r="D468" s="231">
        <v>1708.1666666666667</v>
      </c>
      <c r="E468" s="231">
        <v>1695.0833333333335</v>
      </c>
      <c r="F468" s="231">
        <v>1676.6166666666668</v>
      </c>
      <c r="G468" s="231">
        <v>1663.5333333333335</v>
      </c>
      <c r="H468" s="231">
        <v>1726.6333333333334</v>
      </c>
      <c r="I468" s="231">
        <v>1739.7166666666669</v>
      </c>
      <c r="J468" s="231">
        <v>1758.1833333333334</v>
      </c>
      <c r="K468" s="230">
        <v>1721.25</v>
      </c>
      <c r="L468" s="230">
        <v>1689.7</v>
      </c>
      <c r="M468" s="230">
        <v>3.56046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566.5</v>
      </c>
      <c r="D469" s="231">
        <v>560.33333333333337</v>
      </c>
      <c r="E469" s="231">
        <v>552.16666666666674</v>
      </c>
      <c r="F469" s="231">
        <v>537.83333333333337</v>
      </c>
      <c r="G469" s="231">
        <v>529.66666666666674</v>
      </c>
      <c r="H469" s="231">
        <v>574.66666666666674</v>
      </c>
      <c r="I469" s="231">
        <v>582.83333333333348</v>
      </c>
      <c r="J469" s="231">
        <v>597.16666666666674</v>
      </c>
      <c r="K469" s="230">
        <v>568.5</v>
      </c>
      <c r="L469" s="230">
        <v>546</v>
      </c>
      <c r="M469" s="230">
        <v>9.0397499999999997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694.75</v>
      </c>
      <c r="D470" s="231">
        <v>696.25</v>
      </c>
      <c r="E470" s="231">
        <v>686.5</v>
      </c>
      <c r="F470" s="231">
        <v>678.25</v>
      </c>
      <c r="G470" s="231">
        <v>668.5</v>
      </c>
      <c r="H470" s="231">
        <v>704.5</v>
      </c>
      <c r="I470" s="231">
        <v>714.25</v>
      </c>
      <c r="J470" s="231">
        <v>722.5</v>
      </c>
      <c r="K470" s="230">
        <v>706</v>
      </c>
      <c r="L470" s="230">
        <v>688</v>
      </c>
      <c r="M470" s="230">
        <v>0.39922000000000002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1558.35</v>
      </c>
      <c r="D471" s="231">
        <v>1549.6333333333332</v>
      </c>
      <c r="E471" s="231">
        <v>1537.3666666666663</v>
      </c>
      <c r="F471" s="231">
        <v>1516.3833333333332</v>
      </c>
      <c r="G471" s="231">
        <v>1504.1166666666663</v>
      </c>
      <c r="H471" s="231">
        <v>1570.6166666666663</v>
      </c>
      <c r="I471" s="231">
        <v>1582.8833333333332</v>
      </c>
      <c r="J471" s="231">
        <v>1603.8666666666663</v>
      </c>
      <c r="K471" s="230">
        <v>1561.9</v>
      </c>
      <c r="L471" s="230">
        <v>1528.65</v>
      </c>
      <c r="M471" s="230">
        <v>3.4156300000000002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32.200000000000003</v>
      </c>
      <c r="D472" s="231">
        <v>32.35</v>
      </c>
      <c r="E472" s="231">
        <v>32</v>
      </c>
      <c r="F472" s="231">
        <v>31.799999999999997</v>
      </c>
      <c r="G472" s="231">
        <v>31.449999999999996</v>
      </c>
      <c r="H472" s="231">
        <v>32.550000000000004</v>
      </c>
      <c r="I472" s="231">
        <v>32.900000000000013</v>
      </c>
      <c r="J472" s="231">
        <v>33.100000000000009</v>
      </c>
      <c r="K472" s="230">
        <v>32.700000000000003</v>
      </c>
      <c r="L472" s="230">
        <v>32.15</v>
      </c>
      <c r="M472" s="230">
        <v>62.798189999999998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274.60000000000002</v>
      </c>
      <c r="D473" s="231">
        <v>276.18333333333334</v>
      </c>
      <c r="E473" s="231">
        <v>272.01666666666665</v>
      </c>
      <c r="F473" s="231">
        <v>269.43333333333334</v>
      </c>
      <c r="G473" s="231">
        <v>265.26666666666665</v>
      </c>
      <c r="H473" s="231">
        <v>278.76666666666665</v>
      </c>
      <c r="I473" s="231">
        <v>282.93333333333328</v>
      </c>
      <c r="J473" s="231">
        <v>285.51666666666665</v>
      </c>
      <c r="K473" s="230">
        <v>280.35000000000002</v>
      </c>
      <c r="L473" s="230">
        <v>273.60000000000002</v>
      </c>
      <c r="M473" s="230">
        <v>2.4605299999999999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385.05</v>
      </c>
      <c r="D474" s="231">
        <v>390.41666666666669</v>
      </c>
      <c r="E474" s="231">
        <v>377.33333333333337</v>
      </c>
      <c r="F474" s="231">
        <v>369.61666666666667</v>
      </c>
      <c r="G474" s="231">
        <v>356.53333333333336</v>
      </c>
      <c r="H474" s="231">
        <v>398.13333333333338</v>
      </c>
      <c r="I474" s="231">
        <v>411.21666666666675</v>
      </c>
      <c r="J474" s="231">
        <v>418.93333333333339</v>
      </c>
      <c r="K474" s="230">
        <v>403.5</v>
      </c>
      <c r="L474" s="230">
        <v>382.7</v>
      </c>
      <c r="M474" s="230">
        <v>8.4337999999999997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2863.2</v>
      </c>
      <c r="D475" s="231">
        <v>2895.9</v>
      </c>
      <c r="E475" s="231">
        <v>2803.8</v>
      </c>
      <c r="F475" s="231">
        <v>2744.4</v>
      </c>
      <c r="G475" s="231">
        <v>2652.3</v>
      </c>
      <c r="H475" s="231">
        <v>2955.3</v>
      </c>
      <c r="I475" s="231">
        <v>3047.3999999999996</v>
      </c>
      <c r="J475" s="231">
        <v>3106.8</v>
      </c>
      <c r="K475" s="230">
        <v>2988</v>
      </c>
      <c r="L475" s="230">
        <v>2836.5</v>
      </c>
      <c r="M475" s="230">
        <v>3.2123499999999998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26.2</v>
      </c>
      <c r="D476" s="231">
        <v>26.283333333333331</v>
      </c>
      <c r="E476" s="231">
        <v>25.966666666666661</v>
      </c>
      <c r="F476" s="231">
        <v>25.733333333333331</v>
      </c>
      <c r="G476" s="231">
        <v>25.416666666666661</v>
      </c>
      <c r="H476" s="231">
        <v>26.516666666666662</v>
      </c>
      <c r="I476" s="231">
        <v>26.833333333333332</v>
      </c>
      <c r="J476" s="231">
        <v>27.066666666666663</v>
      </c>
      <c r="K476" s="230">
        <v>26.6</v>
      </c>
      <c r="L476" s="230">
        <v>26.05</v>
      </c>
      <c r="M476" s="230">
        <v>42.370139999999999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413.75</v>
      </c>
      <c r="D477" s="231">
        <v>415.38333333333338</v>
      </c>
      <c r="E477" s="231">
        <v>408.36666666666679</v>
      </c>
      <c r="F477" s="231">
        <v>402.98333333333341</v>
      </c>
      <c r="G477" s="231">
        <v>395.96666666666681</v>
      </c>
      <c r="H477" s="231">
        <v>420.76666666666677</v>
      </c>
      <c r="I477" s="231">
        <v>427.7833333333333</v>
      </c>
      <c r="J477" s="231">
        <v>433.16666666666674</v>
      </c>
      <c r="K477" s="230">
        <v>422.4</v>
      </c>
      <c r="L477" s="230">
        <v>410</v>
      </c>
      <c r="M477" s="230">
        <v>1.0851200000000001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559.45000000000005</v>
      </c>
      <c r="D478" s="231">
        <v>558.76666666666677</v>
      </c>
      <c r="E478" s="231">
        <v>552.03333333333353</v>
      </c>
      <c r="F478" s="231">
        <v>544.61666666666679</v>
      </c>
      <c r="G478" s="231">
        <v>537.88333333333355</v>
      </c>
      <c r="H478" s="231">
        <v>566.18333333333351</v>
      </c>
      <c r="I478" s="231">
        <v>572.91666666666686</v>
      </c>
      <c r="J478" s="231">
        <v>580.33333333333348</v>
      </c>
      <c r="K478" s="230">
        <v>565.5</v>
      </c>
      <c r="L478" s="230">
        <v>551.35</v>
      </c>
      <c r="M478" s="230">
        <v>4.5534499999999998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689.05</v>
      </c>
      <c r="D479" s="231">
        <v>689.05000000000007</v>
      </c>
      <c r="E479" s="231">
        <v>684.10000000000014</v>
      </c>
      <c r="F479" s="231">
        <v>679.15000000000009</v>
      </c>
      <c r="G479" s="231">
        <v>674.20000000000016</v>
      </c>
      <c r="H479" s="231">
        <v>694.00000000000011</v>
      </c>
      <c r="I479" s="231">
        <v>698.95000000000016</v>
      </c>
      <c r="J479" s="231">
        <v>703.90000000000009</v>
      </c>
      <c r="K479" s="230">
        <v>694</v>
      </c>
      <c r="L479" s="230">
        <v>684.1</v>
      </c>
      <c r="M479" s="230">
        <v>9.0015300000000007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705.1</v>
      </c>
      <c r="D480" s="231">
        <v>696.15</v>
      </c>
      <c r="E480" s="231">
        <v>683.69999999999993</v>
      </c>
      <c r="F480" s="231">
        <v>662.3</v>
      </c>
      <c r="G480" s="231">
        <v>649.84999999999991</v>
      </c>
      <c r="H480" s="231">
        <v>717.55</v>
      </c>
      <c r="I480" s="231">
        <v>730</v>
      </c>
      <c r="J480" s="231">
        <v>751.4</v>
      </c>
      <c r="K480" s="230">
        <v>708.6</v>
      </c>
      <c r="L480" s="230">
        <v>674.75</v>
      </c>
      <c r="M480" s="230">
        <v>2.8478400000000001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7901.95</v>
      </c>
      <c r="D481" s="231">
        <v>7904.1833333333343</v>
      </c>
      <c r="E481" s="231">
        <v>7838.3666666666686</v>
      </c>
      <c r="F481" s="231">
        <v>7774.7833333333347</v>
      </c>
      <c r="G481" s="231">
        <v>7708.966666666669</v>
      </c>
      <c r="H481" s="231">
        <v>7967.7666666666682</v>
      </c>
      <c r="I481" s="231">
        <v>8033.5833333333339</v>
      </c>
      <c r="J481" s="231">
        <v>8097.1666666666679</v>
      </c>
      <c r="K481" s="230">
        <v>7970</v>
      </c>
      <c r="L481" s="230">
        <v>7840.6</v>
      </c>
      <c r="M481" s="230">
        <v>4.14785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70.400000000000006</v>
      </c>
      <c r="D482" s="231">
        <v>70.283333333333346</v>
      </c>
      <c r="E482" s="231">
        <v>69.816666666666691</v>
      </c>
      <c r="F482" s="231">
        <v>69.233333333333348</v>
      </c>
      <c r="G482" s="231">
        <v>68.766666666666694</v>
      </c>
      <c r="H482" s="231">
        <v>70.866666666666688</v>
      </c>
      <c r="I482" s="231">
        <v>71.333333333333357</v>
      </c>
      <c r="J482" s="231">
        <v>71.916666666666686</v>
      </c>
      <c r="K482" s="230">
        <v>70.75</v>
      </c>
      <c r="L482" s="230">
        <v>69.7</v>
      </c>
      <c r="M482" s="230">
        <v>48.887479999999996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1450.05</v>
      </c>
      <c r="D483" s="231">
        <v>1454.4000000000003</v>
      </c>
      <c r="E483" s="231">
        <v>1443.8000000000006</v>
      </c>
      <c r="F483" s="231">
        <v>1437.5500000000004</v>
      </c>
      <c r="G483" s="231">
        <v>1426.9500000000007</v>
      </c>
      <c r="H483" s="231">
        <v>1460.6500000000005</v>
      </c>
      <c r="I483" s="231">
        <v>1471.2500000000005</v>
      </c>
      <c r="J483" s="231">
        <v>1477.5000000000005</v>
      </c>
      <c r="K483" s="230">
        <v>1465</v>
      </c>
      <c r="L483" s="230">
        <v>1448.15</v>
      </c>
      <c r="M483" s="230">
        <v>0.68947999999999998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867.15</v>
      </c>
      <c r="D484" s="240">
        <v>865.43333333333339</v>
      </c>
      <c r="E484" s="240">
        <v>861.26666666666677</v>
      </c>
      <c r="F484" s="240">
        <v>855.38333333333333</v>
      </c>
      <c r="G484" s="240">
        <v>851.2166666666667</v>
      </c>
      <c r="H484" s="240">
        <v>871.31666666666683</v>
      </c>
      <c r="I484" s="240">
        <v>875.48333333333335</v>
      </c>
      <c r="J484" s="239">
        <v>881.3666666666669</v>
      </c>
      <c r="K484" s="239">
        <v>869.6</v>
      </c>
      <c r="L484" s="239">
        <v>859.55</v>
      </c>
      <c r="M484" s="216">
        <v>7.7056300000000002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249.75</v>
      </c>
      <c r="D485" s="240">
        <v>248.58333333333334</v>
      </c>
      <c r="E485" s="240">
        <v>243.16666666666669</v>
      </c>
      <c r="F485" s="240">
        <v>236.58333333333334</v>
      </c>
      <c r="G485" s="240">
        <v>231.16666666666669</v>
      </c>
      <c r="H485" s="240">
        <v>255.16666666666669</v>
      </c>
      <c r="I485" s="240">
        <v>260.58333333333337</v>
      </c>
      <c r="J485" s="239">
        <v>267.16666666666669</v>
      </c>
      <c r="K485" s="239">
        <v>254</v>
      </c>
      <c r="L485" s="239">
        <v>242</v>
      </c>
      <c r="M485" s="216">
        <v>6.1451500000000001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2046.5</v>
      </c>
      <c r="D486" s="231">
        <v>2045.4833333333333</v>
      </c>
      <c r="E486" s="231">
        <v>2021.0166666666669</v>
      </c>
      <c r="F486" s="231">
        <v>1995.5333333333335</v>
      </c>
      <c r="G486" s="231">
        <v>1971.0666666666671</v>
      </c>
      <c r="H486" s="231">
        <v>2070.9666666666667</v>
      </c>
      <c r="I486" s="231">
        <v>2095.4333333333334</v>
      </c>
      <c r="J486" s="231">
        <v>2120.9166666666665</v>
      </c>
      <c r="K486" s="230">
        <v>2069.9499999999998</v>
      </c>
      <c r="L486" s="230">
        <v>2020</v>
      </c>
      <c r="M486" s="230">
        <v>0.45710000000000001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617.4</v>
      </c>
      <c r="D487" s="240">
        <v>619.68333333333328</v>
      </c>
      <c r="E487" s="240">
        <v>613.91666666666652</v>
      </c>
      <c r="F487" s="240">
        <v>610.43333333333328</v>
      </c>
      <c r="G487" s="240">
        <v>604.66666666666652</v>
      </c>
      <c r="H487" s="240">
        <v>623.16666666666652</v>
      </c>
      <c r="I487" s="240">
        <v>628.93333333333317</v>
      </c>
      <c r="J487" s="239">
        <v>632.41666666666652</v>
      </c>
      <c r="K487" s="239">
        <v>625.45000000000005</v>
      </c>
      <c r="L487" s="239">
        <v>616.20000000000005</v>
      </c>
      <c r="M487" s="216">
        <v>0.81479999999999997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301.8</v>
      </c>
      <c r="D488" s="231">
        <v>300.4666666666667</v>
      </c>
      <c r="E488" s="231">
        <v>298.03333333333342</v>
      </c>
      <c r="F488" s="231">
        <v>294.26666666666671</v>
      </c>
      <c r="G488" s="231">
        <v>291.83333333333343</v>
      </c>
      <c r="H488" s="231">
        <v>304.23333333333341</v>
      </c>
      <c r="I488" s="231">
        <v>306.66666666666669</v>
      </c>
      <c r="J488" s="231">
        <v>310.43333333333339</v>
      </c>
      <c r="K488" s="230">
        <v>302.89999999999998</v>
      </c>
      <c r="L488" s="230">
        <v>296.7</v>
      </c>
      <c r="M488" s="230">
        <v>1.29708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321.89999999999998</v>
      </c>
      <c r="D489" s="240">
        <v>322.16666666666669</v>
      </c>
      <c r="E489" s="231">
        <v>319.53333333333336</v>
      </c>
      <c r="F489" s="231">
        <v>317.16666666666669</v>
      </c>
      <c r="G489" s="231">
        <v>314.53333333333336</v>
      </c>
      <c r="H489" s="231">
        <v>324.53333333333336</v>
      </c>
      <c r="I489" s="231">
        <v>327.16666666666669</v>
      </c>
      <c r="J489" s="231">
        <v>329.53333333333336</v>
      </c>
      <c r="K489" s="230">
        <v>324.8</v>
      </c>
      <c r="L489" s="230">
        <v>319.8</v>
      </c>
      <c r="M489" s="230">
        <v>2.11781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304.39999999999998</v>
      </c>
      <c r="D490" s="231">
        <v>302.7833333333333</v>
      </c>
      <c r="E490" s="231">
        <v>299.66666666666663</v>
      </c>
      <c r="F490" s="231">
        <v>294.93333333333334</v>
      </c>
      <c r="G490" s="231">
        <v>291.81666666666666</v>
      </c>
      <c r="H490" s="231">
        <v>307.51666666666659</v>
      </c>
      <c r="I490" s="231">
        <v>310.63333333333327</v>
      </c>
      <c r="J490" s="231">
        <v>315.36666666666656</v>
      </c>
      <c r="K490" s="230">
        <v>305.89999999999998</v>
      </c>
      <c r="L490" s="230">
        <v>298.05</v>
      </c>
      <c r="M490" s="230">
        <v>1.0488900000000001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1648.3</v>
      </c>
      <c r="D491" s="240">
        <v>1662.0833333333333</v>
      </c>
      <c r="E491" s="231">
        <v>1626.2166666666665</v>
      </c>
      <c r="F491" s="231">
        <v>1604.1333333333332</v>
      </c>
      <c r="G491" s="231">
        <v>1568.2666666666664</v>
      </c>
      <c r="H491" s="231">
        <v>1684.1666666666665</v>
      </c>
      <c r="I491" s="231">
        <v>1720.0333333333333</v>
      </c>
      <c r="J491" s="231">
        <v>1742.1166666666666</v>
      </c>
      <c r="K491" s="230">
        <v>1697.95</v>
      </c>
      <c r="L491" s="230">
        <v>1640</v>
      </c>
      <c r="M491" s="230">
        <v>11.794309999999999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1293.8</v>
      </c>
      <c r="D492" s="231">
        <v>1285.1833333333334</v>
      </c>
      <c r="E492" s="231">
        <v>1272.4166666666667</v>
      </c>
      <c r="F492" s="231">
        <v>1251.0333333333333</v>
      </c>
      <c r="G492" s="231">
        <v>1238.2666666666667</v>
      </c>
      <c r="H492" s="231">
        <v>1306.5666666666668</v>
      </c>
      <c r="I492" s="231">
        <v>1319.3333333333333</v>
      </c>
      <c r="J492" s="231">
        <v>1340.7166666666669</v>
      </c>
      <c r="K492" s="230">
        <v>1297.95</v>
      </c>
      <c r="L492" s="230">
        <v>1263.8</v>
      </c>
      <c r="M492" s="230">
        <v>1.9395899999999999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285.60000000000002</v>
      </c>
      <c r="D493" s="240">
        <v>285.68333333333334</v>
      </c>
      <c r="E493" s="231">
        <v>282.91666666666669</v>
      </c>
      <c r="F493" s="231">
        <v>280.23333333333335</v>
      </c>
      <c r="G493" s="231">
        <v>277.4666666666667</v>
      </c>
      <c r="H493" s="231">
        <v>288.36666666666667</v>
      </c>
      <c r="I493" s="231">
        <v>291.13333333333333</v>
      </c>
      <c r="J493" s="231">
        <v>293.81666666666666</v>
      </c>
      <c r="K493" s="230">
        <v>288.45</v>
      </c>
      <c r="L493" s="230">
        <v>283</v>
      </c>
      <c r="M493" s="230">
        <v>149.60466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385.45</v>
      </c>
      <c r="D494" s="231">
        <v>386.5333333333333</v>
      </c>
      <c r="E494" s="231">
        <v>378.56666666666661</v>
      </c>
      <c r="F494" s="231">
        <v>371.68333333333328</v>
      </c>
      <c r="G494" s="231">
        <v>363.71666666666658</v>
      </c>
      <c r="H494" s="231">
        <v>393.41666666666663</v>
      </c>
      <c r="I494" s="231">
        <v>401.38333333333333</v>
      </c>
      <c r="J494" s="231">
        <v>408.26666666666665</v>
      </c>
      <c r="K494" s="230">
        <v>394.5</v>
      </c>
      <c r="L494" s="230">
        <v>379.65</v>
      </c>
      <c r="M494" s="230">
        <v>14.074540000000001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1817.5</v>
      </c>
      <c r="D495" s="240">
        <v>1822.55</v>
      </c>
      <c r="E495" s="231">
        <v>1801.1</v>
      </c>
      <c r="F495" s="231">
        <v>1784.7</v>
      </c>
      <c r="G495" s="231">
        <v>1763.25</v>
      </c>
      <c r="H495" s="231">
        <v>1838.9499999999998</v>
      </c>
      <c r="I495" s="231">
        <v>1860.4</v>
      </c>
      <c r="J495" s="231">
        <v>1876.7999999999997</v>
      </c>
      <c r="K495" s="230">
        <v>1844</v>
      </c>
      <c r="L495" s="230">
        <v>1806.15</v>
      </c>
      <c r="M495" s="230">
        <v>0.42037999999999998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7.1</v>
      </c>
      <c r="D496" s="240">
        <v>7.1166666666666671</v>
      </c>
      <c r="E496" s="231">
        <v>7.0333333333333341</v>
      </c>
      <c r="F496" s="231">
        <v>6.9666666666666668</v>
      </c>
      <c r="G496" s="231">
        <v>6.8833333333333337</v>
      </c>
      <c r="H496" s="231">
        <v>7.1833333333333345</v>
      </c>
      <c r="I496" s="231">
        <v>7.2666666666666666</v>
      </c>
      <c r="J496" s="231">
        <v>7.3333333333333348</v>
      </c>
      <c r="K496" s="230">
        <v>7.2</v>
      </c>
      <c r="L496" s="230">
        <v>7.05</v>
      </c>
      <c r="M496" s="230">
        <v>456.01346000000001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821.85</v>
      </c>
      <c r="D497" s="240">
        <v>823.96666666666658</v>
      </c>
      <c r="E497" s="231">
        <v>816.93333333333317</v>
      </c>
      <c r="F497" s="231">
        <v>812.01666666666654</v>
      </c>
      <c r="G497" s="231">
        <v>804.98333333333312</v>
      </c>
      <c r="H497" s="231">
        <v>828.88333333333321</v>
      </c>
      <c r="I497" s="231">
        <v>835.91666666666674</v>
      </c>
      <c r="J497" s="231">
        <v>840.83333333333326</v>
      </c>
      <c r="K497" s="230">
        <v>831</v>
      </c>
      <c r="L497" s="230">
        <v>819.05</v>
      </c>
      <c r="M497" s="230">
        <v>6.10358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242.95</v>
      </c>
      <c r="D498" s="240">
        <v>243.78333333333333</v>
      </c>
      <c r="E498" s="231">
        <v>239.26666666666665</v>
      </c>
      <c r="F498" s="231">
        <v>235.58333333333331</v>
      </c>
      <c r="G498" s="231">
        <v>231.06666666666663</v>
      </c>
      <c r="H498" s="231">
        <v>247.46666666666667</v>
      </c>
      <c r="I498" s="231">
        <v>251.98333333333338</v>
      </c>
      <c r="J498" s="231">
        <v>255.66666666666669</v>
      </c>
      <c r="K498" s="230">
        <v>248.3</v>
      </c>
      <c r="L498" s="230">
        <v>240.1</v>
      </c>
      <c r="M498" s="230">
        <v>8.9901300000000006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88</v>
      </c>
      <c r="D499" s="240">
        <v>88.733333333333334</v>
      </c>
      <c r="E499" s="231">
        <v>86.766666666666666</v>
      </c>
      <c r="F499" s="231">
        <v>85.533333333333331</v>
      </c>
      <c r="G499" s="231">
        <v>83.566666666666663</v>
      </c>
      <c r="H499" s="231">
        <v>89.966666666666669</v>
      </c>
      <c r="I499" s="231">
        <v>91.933333333333337</v>
      </c>
      <c r="J499" s="231">
        <v>93.166666666666671</v>
      </c>
      <c r="K499" s="230">
        <v>90.7</v>
      </c>
      <c r="L499" s="230">
        <v>87.5</v>
      </c>
      <c r="M499" s="230">
        <v>21.281169999999999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771.25</v>
      </c>
      <c r="D500" s="240">
        <v>770.43333333333339</v>
      </c>
      <c r="E500" s="231">
        <v>765.86666666666679</v>
      </c>
      <c r="F500" s="231">
        <v>760.48333333333335</v>
      </c>
      <c r="G500" s="231">
        <v>755.91666666666674</v>
      </c>
      <c r="H500" s="231">
        <v>775.81666666666683</v>
      </c>
      <c r="I500" s="231">
        <v>780.38333333333344</v>
      </c>
      <c r="J500" s="231">
        <v>785.76666666666688</v>
      </c>
      <c r="K500" s="230">
        <v>775</v>
      </c>
      <c r="L500" s="230">
        <v>765.05</v>
      </c>
      <c r="M500" s="230">
        <v>0.44985000000000003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1433</v>
      </c>
      <c r="D501" s="240">
        <v>1427.3</v>
      </c>
      <c r="E501" s="231">
        <v>1419.6</v>
      </c>
      <c r="F501" s="231">
        <v>1406.2</v>
      </c>
      <c r="G501" s="231">
        <v>1398.5</v>
      </c>
      <c r="H501" s="231">
        <v>1440.6999999999998</v>
      </c>
      <c r="I501" s="231">
        <v>1448.4</v>
      </c>
      <c r="J501" s="231">
        <v>1461.7999999999997</v>
      </c>
      <c r="K501" s="230">
        <v>1435</v>
      </c>
      <c r="L501" s="230">
        <v>1413.9</v>
      </c>
      <c r="M501" s="230">
        <v>0.31222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402.5</v>
      </c>
      <c r="D502" s="240">
        <v>401.93333333333334</v>
      </c>
      <c r="E502" s="231">
        <v>400.01666666666665</v>
      </c>
      <c r="F502" s="231">
        <v>397.5333333333333</v>
      </c>
      <c r="G502" s="231">
        <v>395.61666666666662</v>
      </c>
      <c r="H502" s="231">
        <v>404.41666666666669</v>
      </c>
      <c r="I502" s="231">
        <v>406.33333333333331</v>
      </c>
      <c r="J502" s="231">
        <v>408.81666666666672</v>
      </c>
      <c r="K502" s="230">
        <v>403.85</v>
      </c>
      <c r="L502" s="230">
        <v>399.45</v>
      </c>
      <c r="M502" s="230">
        <v>36.894860000000001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169.55</v>
      </c>
      <c r="D503" s="240">
        <v>169.96666666666667</v>
      </c>
      <c r="E503" s="231">
        <v>168.03333333333333</v>
      </c>
      <c r="F503" s="231">
        <v>166.51666666666665</v>
      </c>
      <c r="G503" s="231">
        <v>164.58333333333331</v>
      </c>
      <c r="H503" s="231">
        <v>171.48333333333335</v>
      </c>
      <c r="I503" s="231">
        <v>173.41666666666669</v>
      </c>
      <c r="J503" s="231">
        <v>174.93333333333337</v>
      </c>
      <c r="K503" s="230">
        <v>171.9</v>
      </c>
      <c r="L503" s="230">
        <v>168.45</v>
      </c>
      <c r="M503" s="230">
        <v>2.6917499999999999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15.9</v>
      </c>
      <c r="D504" s="240">
        <v>15.9</v>
      </c>
      <c r="E504" s="231">
        <v>15.75</v>
      </c>
      <c r="F504" s="231">
        <v>15.6</v>
      </c>
      <c r="G504" s="231">
        <v>15.45</v>
      </c>
      <c r="H504" s="231">
        <v>16.05</v>
      </c>
      <c r="I504" s="231">
        <v>16.200000000000003</v>
      </c>
      <c r="J504" s="231">
        <v>16.350000000000001</v>
      </c>
      <c r="K504" s="230">
        <v>16.05</v>
      </c>
      <c r="L504" s="230">
        <v>15.75</v>
      </c>
      <c r="M504" s="230">
        <v>778.93858999999998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10634.35</v>
      </c>
      <c r="D505" s="240">
        <v>10563.383333333333</v>
      </c>
      <c r="E505" s="231">
        <v>10406.816666666666</v>
      </c>
      <c r="F505" s="231">
        <v>10179.283333333333</v>
      </c>
      <c r="G505" s="231">
        <v>10022.716666666665</v>
      </c>
      <c r="H505" s="231">
        <v>10790.916666666666</v>
      </c>
      <c r="I505" s="231">
        <v>10947.483333333335</v>
      </c>
      <c r="J505" s="231">
        <v>11175.016666666666</v>
      </c>
      <c r="K505" s="230">
        <v>10719.95</v>
      </c>
      <c r="L505" s="230">
        <v>10335.85</v>
      </c>
      <c r="M505" s="230">
        <v>0.17147999999999999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195.1</v>
      </c>
      <c r="D506" s="231">
        <v>194.31666666666669</v>
      </c>
      <c r="E506" s="231">
        <v>192.03333333333339</v>
      </c>
      <c r="F506" s="231">
        <v>188.9666666666667</v>
      </c>
      <c r="G506" s="231">
        <v>186.68333333333339</v>
      </c>
      <c r="H506" s="231">
        <v>197.38333333333338</v>
      </c>
      <c r="I506" s="231">
        <v>199.66666666666669</v>
      </c>
      <c r="J506" s="230">
        <v>202.73333333333338</v>
      </c>
      <c r="K506" s="230">
        <v>196.6</v>
      </c>
      <c r="L506" s="230">
        <v>191.25</v>
      </c>
      <c r="M506" s="216">
        <v>87.352760000000004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370</v>
      </c>
      <c r="D507" s="231">
        <v>372.16666666666669</v>
      </c>
      <c r="E507" s="231">
        <v>365.03333333333336</v>
      </c>
      <c r="F507" s="231">
        <v>360.06666666666666</v>
      </c>
      <c r="G507" s="231">
        <v>352.93333333333334</v>
      </c>
      <c r="H507" s="231">
        <v>377.13333333333338</v>
      </c>
      <c r="I507" s="231">
        <v>384.26666666666671</v>
      </c>
      <c r="J507" s="230">
        <v>389.23333333333341</v>
      </c>
      <c r="K507" s="230">
        <v>379.3</v>
      </c>
      <c r="L507" s="230">
        <v>367.2</v>
      </c>
      <c r="M507" s="216">
        <v>12.54584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66.849999999999994</v>
      </c>
      <c r="D508" s="240">
        <v>67.199999999999989</v>
      </c>
      <c r="E508" s="231">
        <v>66.09999999999998</v>
      </c>
      <c r="F508" s="231">
        <v>65.349999999999994</v>
      </c>
      <c r="G508" s="231">
        <v>64.249999999999986</v>
      </c>
      <c r="H508" s="231">
        <v>67.949999999999974</v>
      </c>
      <c r="I508" s="231">
        <v>69.05</v>
      </c>
      <c r="J508" s="231">
        <v>69.799999999999969</v>
      </c>
      <c r="K508" s="230">
        <v>68.3</v>
      </c>
      <c r="L508" s="230">
        <v>66.45</v>
      </c>
      <c r="M508" s="230">
        <v>606.99589000000003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505.75</v>
      </c>
      <c r="D509" s="240">
        <v>509.08333333333331</v>
      </c>
      <c r="E509" s="231">
        <v>501.41666666666663</v>
      </c>
      <c r="F509" s="231">
        <v>497.08333333333331</v>
      </c>
      <c r="G509" s="231">
        <v>489.41666666666663</v>
      </c>
      <c r="H509" s="231">
        <v>513.41666666666663</v>
      </c>
      <c r="I509" s="231">
        <v>521.08333333333326</v>
      </c>
      <c r="J509" s="231">
        <v>525.41666666666663</v>
      </c>
      <c r="K509" s="230">
        <v>516.75</v>
      </c>
      <c r="L509" s="230">
        <v>504.75</v>
      </c>
      <c r="M509" s="230">
        <v>4.6883600000000003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1457.9</v>
      </c>
      <c r="D510" s="231">
        <v>1461.2833333333335</v>
      </c>
      <c r="E510" s="231">
        <v>1446.616666666667</v>
      </c>
      <c r="F510" s="231">
        <v>1435.3333333333335</v>
      </c>
      <c r="G510" s="231">
        <v>1420.666666666667</v>
      </c>
      <c r="H510" s="231">
        <v>1472.5666666666671</v>
      </c>
      <c r="I510" s="231">
        <v>1487.2333333333336</v>
      </c>
      <c r="J510" s="230">
        <v>1498.5166666666671</v>
      </c>
      <c r="K510" s="230">
        <v>1475.95</v>
      </c>
      <c r="L510" s="230">
        <v>1450</v>
      </c>
      <c r="M510" s="216">
        <v>0.23547000000000001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1616.95</v>
      </c>
      <c r="D511" s="240">
        <v>1616.2833333333335</v>
      </c>
      <c r="E511" s="231">
        <v>1582.7666666666671</v>
      </c>
      <c r="F511" s="231">
        <v>1548.5833333333335</v>
      </c>
      <c r="G511" s="231">
        <v>1515.0666666666671</v>
      </c>
      <c r="H511" s="231">
        <v>1650.4666666666672</v>
      </c>
      <c r="I511" s="231">
        <v>1683.9833333333336</v>
      </c>
      <c r="J511" s="231">
        <v>1718.1666666666672</v>
      </c>
      <c r="K511" s="230">
        <v>1649.8</v>
      </c>
      <c r="L511" s="230">
        <v>1582.1</v>
      </c>
      <c r="M511" s="230">
        <v>1.87616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7"/>
      <c r="B5" s="408"/>
      <c r="C5" s="407"/>
      <c r="D5" s="40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9" t="s">
        <v>510</v>
      </c>
      <c r="C7" s="408"/>
      <c r="D7" s="7">
        <f>Main!B10</f>
        <v>45077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45076</v>
      </c>
      <c r="B10" s="29">
        <v>519475</v>
      </c>
      <c r="C10" s="28" t="s">
        <v>1110</v>
      </c>
      <c r="D10" s="28" t="s">
        <v>1111</v>
      </c>
      <c r="E10" s="28" t="s">
        <v>520</v>
      </c>
      <c r="F10" s="85">
        <v>82581</v>
      </c>
      <c r="G10" s="29">
        <v>59.78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45076</v>
      </c>
      <c r="B11" s="29">
        <v>519475</v>
      </c>
      <c r="C11" s="28" t="s">
        <v>1110</v>
      </c>
      <c r="D11" s="28" t="s">
        <v>1112</v>
      </c>
      <c r="E11" s="28" t="s">
        <v>519</v>
      </c>
      <c r="F11" s="85">
        <v>77680</v>
      </c>
      <c r="G11" s="29">
        <v>60.16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45076</v>
      </c>
      <c r="B12" s="29">
        <v>541152</v>
      </c>
      <c r="C12" s="28" t="s">
        <v>1113</v>
      </c>
      <c r="D12" s="28" t="s">
        <v>965</v>
      </c>
      <c r="E12" s="28" t="s">
        <v>520</v>
      </c>
      <c r="F12" s="85">
        <v>761680</v>
      </c>
      <c r="G12" s="29">
        <v>14.72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45076</v>
      </c>
      <c r="B13" s="29">
        <v>541152</v>
      </c>
      <c r="C13" s="28" t="s">
        <v>1113</v>
      </c>
      <c r="D13" s="28" t="s">
        <v>965</v>
      </c>
      <c r="E13" s="28" t="s">
        <v>519</v>
      </c>
      <c r="F13" s="85">
        <v>140700</v>
      </c>
      <c r="G13" s="29">
        <v>14.72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45076</v>
      </c>
      <c r="B14" s="29">
        <v>526967</v>
      </c>
      <c r="C14" s="28" t="s">
        <v>1054</v>
      </c>
      <c r="D14" s="28" t="s">
        <v>1114</v>
      </c>
      <c r="E14" s="28" t="s">
        <v>520</v>
      </c>
      <c r="F14" s="85">
        <v>30000</v>
      </c>
      <c r="G14" s="29">
        <v>11.14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45076</v>
      </c>
      <c r="B15" s="29">
        <v>542924</v>
      </c>
      <c r="C15" s="28" t="s">
        <v>1091</v>
      </c>
      <c r="D15" s="28" t="s">
        <v>1090</v>
      </c>
      <c r="E15" s="28" t="s">
        <v>520</v>
      </c>
      <c r="F15" s="85">
        <v>98000</v>
      </c>
      <c r="G15" s="29">
        <v>3.91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45076</v>
      </c>
      <c r="B16" s="29">
        <v>542924</v>
      </c>
      <c r="C16" s="28" t="s">
        <v>1091</v>
      </c>
      <c r="D16" s="28" t="s">
        <v>1090</v>
      </c>
      <c r="E16" s="28" t="s">
        <v>519</v>
      </c>
      <c r="F16" s="85">
        <v>3500</v>
      </c>
      <c r="G16" s="29">
        <v>3.84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45076</v>
      </c>
      <c r="B17" s="29">
        <v>542924</v>
      </c>
      <c r="C17" s="28" t="s">
        <v>1091</v>
      </c>
      <c r="D17" s="28" t="s">
        <v>1115</v>
      </c>
      <c r="E17" s="28" t="s">
        <v>519</v>
      </c>
      <c r="F17" s="85">
        <v>105000</v>
      </c>
      <c r="G17" s="29">
        <v>3.91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45076</v>
      </c>
      <c r="B18" s="29">
        <v>522287</v>
      </c>
      <c r="C18" s="28" t="s">
        <v>405</v>
      </c>
      <c r="D18" s="28" t="s">
        <v>1116</v>
      </c>
      <c r="E18" s="28" t="s">
        <v>519</v>
      </c>
      <c r="F18" s="85">
        <v>1495000</v>
      </c>
      <c r="G18" s="29">
        <v>485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45076</v>
      </c>
      <c r="B19" s="29">
        <v>522287</v>
      </c>
      <c r="C19" s="28" t="s">
        <v>405</v>
      </c>
      <c r="D19" s="28" t="s">
        <v>1117</v>
      </c>
      <c r="E19" s="28" t="s">
        <v>520</v>
      </c>
      <c r="F19" s="85">
        <v>1000000</v>
      </c>
      <c r="G19" s="29">
        <v>485.13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45076</v>
      </c>
      <c r="B20" s="29">
        <v>522287</v>
      </c>
      <c r="C20" s="28" t="s">
        <v>405</v>
      </c>
      <c r="D20" s="28" t="s">
        <v>1118</v>
      </c>
      <c r="E20" s="28" t="s">
        <v>520</v>
      </c>
      <c r="F20" s="85">
        <v>7324284</v>
      </c>
      <c r="G20" s="29">
        <v>485.75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45076</v>
      </c>
      <c r="B21" s="29">
        <v>522287</v>
      </c>
      <c r="C21" s="28" t="s">
        <v>405</v>
      </c>
      <c r="D21" s="28" t="s">
        <v>1119</v>
      </c>
      <c r="E21" s="28" t="s">
        <v>520</v>
      </c>
      <c r="F21" s="85">
        <v>1310000</v>
      </c>
      <c r="G21" s="29">
        <v>485.06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45076</v>
      </c>
      <c r="B22" s="29">
        <v>539814</v>
      </c>
      <c r="C22" s="28" t="s">
        <v>1120</v>
      </c>
      <c r="D22" s="28" t="s">
        <v>1121</v>
      </c>
      <c r="E22" s="28" t="s">
        <v>520</v>
      </c>
      <c r="F22" s="85">
        <v>19589</v>
      </c>
      <c r="G22" s="29">
        <v>65.760000000000005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45076</v>
      </c>
      <c r="B23" s="29">
        <v>524748</v>
      </c>
      <c r="C23" s="28" t="s">
        <v>1122</v>
      </c>
      <c r="D23" s="28" t="s">
        <v>1123</v>
      </c>
      <c r="E23" s="28" t="s">
        <v>520</v>
      </c>
      <c r="F23" s="85">
        <v>38401</v>
      </c>
      <c r="G23" s="29">
        <v>36.29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45076</v>
      </c>
      <c r="B24" s="29">
        <v>539126</v>
      </c>
      <c r="C24" s="28" t="s">
        <v>1124</v>
      </c>
      <c r="D24" s="28" t="s">
        <v>1125</v>
      </c>
      <c r="E24" s="28" t="s">
        <v>520</v>
      </c>
      <c r="F24" s="85">
        <v>991627</v>
      </c>
      <c r="G24" s="29">
        <v>13.5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45076</v>
      </c>
      <c r="B25" s="29">
        <v>535910</v>
      </c>
      <c r="C25" s="28" t="s">
        <v>1092</v>
      </c>
      <c r="D25" s="28" t="s">
        <v>1126</v>
      </c>
      <c r="E25" s="28" t="s">
        <v>520</v>
      </c>
      <c r="F25" s="85">
        <v>40000</v>
      </c>
      <c r="G25" s="29">
        <v>25.43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45076</v>
      </c>
      <c r="B26" s="29">
        <v>535910</v>
      </c>
      <c r="C26" s="28" t="s">
        <v>1092</v>
      </c>
      <c r="D26" s="28" t="s">
        <v>1126</v>
      </c>
      <c r="E26" s="28" t="s">
        <v>519</v>
      </c>
      <c r="F26" s="85">
        <v>80000</v>
      </c>
      <c r="G26" s="29">
        <v>28.07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45076</v>
      </c>
      <c r="B27" s="29">
        <v>535910</v>
      </c>
      <c r="C27" s="28" t="s">
        <v>1092</v>
      </c>
      <c r="D27" s="28" t="s">
        <v>1093</v>
      </c>
      <c r="E27" s="28" t="s">
        <v>520</v>
      </c>
      <c r="F27" s="85">
        <v>60000</v>
      </c>
      <c r="G27" s="29">
        <v>28.06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45076</v>
      </c>
      <c r="B28" s="29">
        <v>540198</v>
      </c>
      <c r="C28" s="28" t="s">
        <v>1127</v>
      </c>
      <c r="D28" s="28" t="s">
        <v>1128</v>
      </c>
      <c r="E28" s="28" t="s">
        <v>519</v>
      </c>
      <c r="F28" s="85">
        <v>34000</v>
      </c>
      <c r="G28" s="29">
        <v>63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45076</v>
      </c>
      <c r="B29" s="29">
        <v>543540</v>
      </c>
      <c r="C29" s="28" t="s">
        <v>1129</v>
      </c>
      <c r="D29" s="28" t="s">
        <v>1130</v>
      </c>
      <c r="E29" s="28" t="s">
        <v>519</v>
      </c>
      <c r="F29" s="85">
        <v>16800</v>
      </c>
      <c r="G29" s="29">
        <v>163.5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45076</v>
      </c>
      <c r="B30" s="29">
        <v>512217</v>
      </c>
      <c r="C30" s="28" t="s">
        <v>1131</v>
      </c>
      <c r="D30" s="28" t="s">
        <v>1132</v>
      </c>
      <c r="E30" s="28" t="s">
        <v>520</v>
      </c>
      <c r="F30" s="85">
        <v>51168</v>
      </c>
      <c r="G30" s="29">
        <v>29.53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45076</v>
      </c>
      <c r="B31" s="29">
        <v>512217</v>
      </c>
      <c r="C31" s="28" t="s">
        <v>1131</v>
      </c>
      <c r="D31" s="28" t="s">
        <v>1133</v>
      </c>
      <c r="E31" s="28" t="s">
        <v>519</v>
      </c>
      <c r="F31" s="85">
        <v>45000</v>
      </c>
      <c r="G31" s="29">
        <v>29.96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45076</v>
      </c>
      <c r="B32" s="29">
        <v>531228</v>
      </c>
      <c r="C32" s="28" t="s">
        <v>1134</v>
      </c>
      <c r="D32" s="28" t="s">
        <v>1135</v>
      </c>
      <c r="E32" s="28" t="s">
        <v>520</v>
      </c>
      <c r="F32" s="85">
        <v>140344</v>
      </c>
      <c r="G32" s="29">
        <v>4.71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45076</v>
      </c>
      <c r="B33" s="29">
        <v>531228</v>
      </c>
      <c r="C33" s="28" t="s">
        <v>1134</v>
      </c>
      <c r="D33" s="28" t="s">
        <v>1136</v>
      </c>
      <c r="E33" s="28" t="s">
        <v>519</v>
      </c>
      <c r="F33" s="85">
        <v>125000</v>
      </c>
      <c r="G33" s="29">
        <v>4.71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45076</v>
      </c>
      <c r="B34" s="29">
        <v>531952</v>
      </c>
      <c r="C34" s="28" t="s">
        <v>1137</v>
      </c>
      <c r="D34" s="28" t="s">
        <v>1138</v>
      </c>
      <c r="E34" s="28" t="s">
        <v>519</v>
      </c>
      <c r="F34" s="85">
        <v>50000</v>
      </c>
      <c r="G34" s="29">
        <v>49.99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45076</v>
      </c>
      <c r="B35" s="29">
        <v>521222</v>
      </c>
      <c r="C35" s="28" t="s">
        <v>1139</v>
      </c>
      <c r="D35" s="28" t="s">
        <v>1140</v>
      </c>
      <c r="E35" s="28" t="s">
        <v>520</v>
      </c>
      <c r="F35" s="85">
        <v>77100</v>
      </c>
      <c r="G35" s="29">
        <v>25.25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45076</v>
      </c>
      <c r="B36" s="29">
        <v>519566</v>
      </c>
      <c r="C36" s="28" t="s">
        <v>1141</v>
      </c>
      <c r="D36" s="28" t="s">
        <v>1142</v>
      </c>
      <c r="E36" s="28" t="s">
        <v>520</v>
      </c>
      <c r="F36" s="85">
        <v>13540</v>
      </c>
      <c r="G36" s="29">
        <v>135.41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45076</v>
      </c>
      <c r="B37" s="29">
        <v>519566</v>
      </c>
      <c r="C37" s="28" t="s">
        <v>1141</v>
      </c>
      <c r="D37" s="28" t="s">
        <v>1142</v>
      </c>
      <c r="E37" s="28" t="s">
        <v>519</v>
      </c>
      <c r="F37" s="85">
        <v>19140</v>
      </c>
      <c r="G37" s="29">
        <v>135.91999999999999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45076</v>
      </c>
      <c r="B38" s="29">
        <v>538923</v>
      </c>
      <c r="C38" s="28" t="s">
        <v>1143</v>
      </c>
      <c r="D38" s="28" t="s">
        <v>1144</v>
      </c>
      <c r="E38" s="28" t="s">
        <v>519</v>
      </c>
      <c r="F38" s="85">
        <v>37500</v>
      </c>
      <c r="G38" s="29">
        <v>42.4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45076</v>
      </c>
      <c r="B39" s="29">
        <v>538923</v>
      </c>
      <c r="C39" s="28" t="s">
        <v>1143</v>
      </c>
      <c r="D39" s="28" t="s">
        <v>1145</v>
      </c>
      <c r="E39" s="28" t="s">
        <v>520</v>
      </c>
      <c r="F39" s="85">
        <v>37500</v>
      </c>
      <c r="G39" s="29">
        <v>42.4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45076</v>
      </c>
      <c r="B40" s="29">
        <v>539026</v>
      </c>
      <c r="C40" s="28" t="s">
        <v>1146</v>
      </c>
      <c r="D40" s="28" t="s">
        <v>1147</v>
      </c>
      <c r="E40" s="28" t="s">
        <v>519</v>
      </c>
      <c r="F40" s="85">
        <v>20000</v>
      </c>
      <c r="G40" s="29">
        <v>6.64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45076</v>
      </c>
      <c r="B41" s="29">
        <v>543799</v>
      </c>
      <c r="C41" s="28" t="s">
        <v>1064</v>
      </c>
      <c r="D41" s="28" t="s">
        <v>1095</v>
      </c>
      <c r="E41" s="28" t="s">
        <v>519</v>
      </c>
      <c r="F41" s="85">
        <v>36000</v>
      </c>
      <c r="G41" s="29">
        <v>36.1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45076</v>
      </c>
      <c r="B42" s="29">
        <v>543799</v>
      </c>
      <c r="C42" s="28" t="s">
        <v>1064</v>
      </c>
      <c r="D42" s="28" t="s">
        <v>1095</v>
      </c>
      <c r="E42" s="28" t="s">
        <v>520</v>
      </c>
      <c r="F42" s="85">
        <v>33000</v>
      </c>
      <c r="G42" s="29">
        <v>35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45076</v>
      </c>
      <c r="B43" s="29">
        <v>543799</v>
      </c>
      <c r="C43" s="28" t="s">
        <v>1064</v>
      </c>
      <c r="D43" s="28" t="s">
        <v>1096</v>
      </c>
      <c r="E43" s="28" t="s">
        <v>519</v>
      </c>
      <c r="F43" s="85">
        <v>33000</v>
      </c>
      <c r="G43" s="29">
        <v>35.06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45076</v>
      </c>
      <c r="B44" s="29">
        <v>543799</v>
      </c>
      <c r="C44" s="28" t="s">
        <v>1064</v>
      </c>
      <c r="D44" s="28" t="s">
        <v>1065</v>
      </c>
      <c r="E44" s="28" t="s">
        <v>519</v>
      </c>
      <c r="F44" s="85">
        <v>75000</v>
      </c>
      <c r="G44" s="29">
        <v>35.86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45076</v>
      </c>
      <c r="B45" s="29">
        <v>543799</v>
      </c>
      <c r="C45" s="28" t="s">
        <v>1064</v>
      </c>
      <c r="D45" s="28" t="s">
        <v>1126</v>
      </c>
      <c r="E45" s="28" t="s">
        <v>520</v>
      </c>
      <c r="F45" s="85">
        <v>273000</v>
      </c>
      <c r="G45" s="29">
        <v>34.68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45076</v>
      </c>
      <c r="B46" s="29">
        <v>543799</v>
      </c>
      <c r="C46" s="28" t="s">
        <v>1064</v>
      </c>
      <c r="D46" s="28" t="s">
        <v>1126</v>
      </c>
      <c r="E46" s="28" t="s">
        <v>519</v>
      </c>
      <c r="F46" s="85">
        <v>273000</v>
      </c>
      <c r="G46" s="29">
        <v>35.36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45076</v>
      </c>
      <c r="B47" s="29">
        <v>543799</v>
      </c>
      <c r="C47" s="28" t="s">
        <v>1064</v>
      </c>
      <c r="D47" s="28" t="s">
        <v>1089</v>
      </c>
      <c r="E47" s="28" t="s">
        <v>520</v>
      </c>
      <c r="F47" s="85">
        <v>30000</v>
      </c>
      <c r="G47" s="29">
        <v>33.74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45076</v>
      </c>
      <c r="B48" s="29">
        <v>543799</v>
      </c>
      <c r="C48" s="28" t="s">
        <v>1064</v>
      </c>
      <c r="D48" s="28" t="s">
        <v>1094</v>
      </c>
      <c r="E48" s="28" t="s">
        <v>520</v>
      </c>
      <c r="F48" s="85">
        <v>60000</v>
      </c>
      <c r="G48" s="29">
        <v>33.74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45076</v>
      </c>
      <c r="B49" s="29">
        <v>543799</v>
      </c>
      <c r="C49" s="28" t="s">
        <v>1064</v>
      </c>
      <c r="D49" s="28" t="s">
        <v>1063</v>
      </c>
      <c r="E49" s="28" t="s">
        <v>519</v>
      </c>
      <c r="F49" s="85">
        <v>135000</v>
      </c>
      <c r="G49" s="29">
        <v>33.799999999999997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45076</v>
      </c>
      <c r="B50" s="29">
        <v>543799</v>
      </c>
      <c r="C50" s="28" t="s">
        <v>1064</v>
      </c>
      <c r="D50" s="28" t="s">
        <v>1063</v>
      </c>
      <c r="E50" s="28" t="s">
        <v>520</v>
      </c>
      <c r="F50" s="85">
        <v>135000</v>
      </c>
      <c r="G50" s="29">
        <v>33.770000000000003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45076</v>
      </c>
      <c r="B51" s="29">
        <v>543799</v>
      </c>
      <c r="C51" s="28" t="s">
        <v>1064</v>
      </c>
      <c r="D51" s="28" t="s">
        <v>1098</v>
      </c>
      <c r="E51" s="28" t="s">
        <v>519</v>
      </c>
      <c r="F51" s="85">
        <v>75000</v>
      </c>
      <c r="G51" s="29">
        <v>33.74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45076</v>
      </c>
      <c r="B52" s="29">
        <v>543799</v>
      </c>
      <c r="C52" s="28" t="s">
        <v>1064</v>
      </c>
      <c r="D52" s="28" t="s">
        <v>1098</v>
      </c>
      <c r="E52" s="28" t="s">
        <v>520</v>
      </c>
      <c r="F52" s="85">
        <v>114000</v>
      </c>
      <c r="G52" s="29">
        <v>35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45076</v>
      </c>
      <c r="B53" s="29">
        <v>543799</v>
      </c>
      <c r="C53" s="28" t="s">
        <v>1064</v>
      </c>
      <c r="D53" s="28" t="s">
        <v>1148</v>
      </c>
      <c r="E53" s="28" t="s">
        <v>519</v>
      </c>
      <c r="F53" s="85">
        <v>30000</v>
      </c>
      <c r="G53" s="29">
        <v>33.74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45076</v>
      </c>
      <c r="B54" s="29">
        <v>503816</v>
      </c>
      <c r="C54" s="28" t="s">
        <v>1149</v>
      </c>
      <c r="D54" s="28" t="s">
        <v>1150</v>
      </c>
      <c r="E54" s="28" t="s">
        <v>519</v>
      </c>
      <c r="F54" s="85">
        <v>200000</v>
      </c>
      <c r="G54" s="29">
        <v>40.19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45076</v>
      </c>
      <c r="B55" s="29">
        <v>503816</v>
      </c>
      <c r="C55" s="28" t="s">
        <v>1149</v>
      </c>
      <c r="D55" s="28" t="s">
        <v>1151</v>
      </c>
      <c r="E55" s="28" t="s">
        <v>520</v>
      </c>
      <c r="F55" s="85">
        <v>221876</v>
      </c>
      <c r="G55" s="29">
        <v>40.22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45076</v>
      </c>
      <c r="B56" s="29">
        <v>538706</v>
      </c>
      <c r="C56" s="28" t="s">
        <v>1152</v>
      </c>
      <c r="D56" s="28" t="s">
        <v>1153</v>
      </c>
      <c r="E56" s="28" t="s">
        <v>520</v>
      </c>
      <c r="F56" s="85">
        <v>787321</v>
      </c>
      <c r="G56" s="29">
        <v>15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45076</v>
      </c>
      <c r="B57" s="29">
        <v>542667</v>
      </c>
      <c r="C57" s="28" t="s">
        <v>1154</v>
      </c>
      <c r="D57" s="28" t="s">
        <v>1094</v>
      </c>
      <c r="E57" s="28" t="s">
        <v>520</v>
      </c>
      <c r="F57" s="85">
        <v>166872</v>
      </c>
      <c r="G57" s="29">
        <v>10.63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45076</v>
      </c>
      <c r="B58" s="29">
        <v>542667</v>
      </c>
      <c r="C58" s="28" t="s">
        <v>1154</v>
      </c>
      <c r="D58" s="28" t="s">
        <v>1099</v>
      </c>
      <c r="E58" s="28" t="s">
        <v>519</v>
      </c>
      <c r="F58" s="85">
        <v>265000</v>
      </c>
      <c r="G58" s="29">
        <v>10.64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45076</v>
      </c>
      <c r="B59" s="29">
        <v>542667</v>
      </c>
      <c r="C59" s="28" t="s">
        <v>1154</v>
      </c>
      <c r="D59" s="28" t="s">
        <v>1099</v>
      </c>
      <c r="E59" s="28" t="s">
        <v>520</v>
      </c>
      <c r="F59" s="85">
        <v>1035</v>
      </c>
      <c r="G59" s="29">
        <v>11.68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45076</v>
      </c>
      <c r="B60" s="29">
        <v>539939</v>
      </c>
      <c r="C60" s="28" t="s">
        <v>1155</v>
      </c>
      <c r="D60" s="28" t="s">
        <v>1156</v>
      </c>
      <c r="E60" s="28" t="s">
        <v>520</v>
      </c>
      <c r="F60" s="85">
        <v>66000</v>
      </c>
      <c r="G60" s="29">
        <v>80.150000000000006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45076</v>
      </c>
      <c r="B61" s="29" t="s">
        <v>1157</v>
      </c>
      <c r="C61" s="28" t="s">
        <v>1158</v>
      </c>
      <c r="D61" s="28" t="s">
        <v>1068</v>
      </c>
      <c r="E61" s="28" t="s">
        <v>519</v>
      </c>
      <c r="F61" s="85">
        <v>273557</v>
      </c>
      <c r="G61" s="29">
        <v>279.73</v>
      </c>
      <c r="H61" s="29" t="s">
        <v>865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45076</v>
      </c>
      <c r="B62" s="29" t="s">
        <v>1159</v>
      </c>
      <c r="C62" s="28" t="s">
        <v>1160</v>
      </c>
      <c r="D62" s="28" t="s">
        <v>981</v>
      </c>
      <c r="E62" s="28" t="s">
        <v>519</v>
      </c>
      <c r="F62" s="85">
        <v>247061</v>
      </c>
      <c r="G62" s="29">
        <v>571.84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45076</v>
      </c>
      <c r="B63" s="29" t="s">
        <v>1161</v>
      </c>
      <c r="C63" s="28" t="s">
        <v>1162</v>
      </c>
      <c r="D63" s="28" t="s">
        <v>1069</v>
      </c>
      <c r="E63" s="28" t="s">
        <v>519</v>
      </c>
      <c r="F63" s="85">
        <v>142024</v>
      </c>
      <c r="G63" s="29">
        <v>110.41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45076</v>
      </c>
      <c r="B64" s="29" t="s">
        <v>1161</v>
      </c>
      <c r="C64" s="28" t="s">
        <v>1162</v>
      </c>
      <c r="D64" s="28" t="s">
        <v>1163</v>
      </c>
      <c r="E64" s="28" t="s">
        <v>519</v>
      </c>
      <c r="F64" s="85">
        <v>171743</v>
      </c>
      <c r="G64" s="29">
        <v>110.77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45076</v>
      </c>
      <c r="B65" s="29" t="s">
        <v>1100</v>
      </c>
      <c r="C65" s="28" t="s">
        <v>1101</v>
      </c>
      <c r="D65" s="28" t="s">
        <v>1102</v>
      </c>
      <c r="E65" s="28" t="s">
        <v>519</v>
      </c>
      <c r="F65" s="85">
        <v>500000</v>
      </c>
      <c r="G65" s="29">
        <v>17.25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45076</v>
      </c>
      <c r="B66" s="29" t="s">
        <v>1100</v>
      </c>
      <c r="C66" s="28" t="s">
        <v>1101</v>
      </c>
      <c r="D66" s="28" t="s">
        <v>1068</v>
      </c>
      <c r="E66" s="28" t="s">
        <v>519</v>
      </c>
      <c r="F66" s="85">
        <v>200556</v>
      </c>
      <c r="G66" s="29">
        <v>17.21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45076</v>
      </c>
      <c r="B67" s="29" t="s">
        <v>1100</v>
      </c>
      <c r="C67" s="28" t="s">
        <v>1101</v>
      </c>
      <c r="D67" s="28" t="s">
        <v>1164</v>
      </c>
      <c r="E67" s="28" t="s">
        <v>519</v>
      </c>
      <c r="F67" s="85">
        <v>805088</v>
      </c>
      <c r="G67" s="29">
        <v>17.149999999999999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45076</v>
      </c>
      <c r="B68" s="29" t="s">
        <v>1165</v>
      </c>
      <c r="C68" s="28" t="s">
        <v>1166</v>
      </c>
      <c r="D68" s="28" t="s">
        <v>1167</v>
      </c>
      <c r="E68" s="28" t="s">
        <v>519</v>
      </c>
      <c r="F68" s="85">
        <v>102600</v>
      </c>
      <c r="G68" s="29">
        <v>194.55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45076</v>
      </c>
      <c r="B69" s="29" t="s">
        <v>1168</v>
      </c>
      <c r="C69" s="28" t="s">
        <v>1169</v>
      </c>
      <c r="D69" s="28" t="s">
        <v>1067</v>
      </c>
      <c r="E69" s="28" t="s">
        <v>519</v>
      </c>
      <c r="F69" s="85">
        <v>143750</v>
      </c>
      <c r="G69" s="29">
        <v>373.82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45076</v>
      </c>
      <c r="B70" s="29" t="s">
        <v>1168</v>
      </c>
      <c r="C70" s="28" t="s">
        <v>1169</v>
      </c>
      <c r="D70" s="28" t="s">
        <v>1170</v>
      </c>
      <c r="E70" s="28" t="s">
        <v>519</v>
      </c>
      <c r="F70" s="85">
        <v>144980</v>
      </c>
      <c r="G70" s="29">
        <v>391.75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45076</v>
      </c>
      <c r="B71" s="29" t="s">
        <v>1168</v>
      </c>
      <c r="C71" s="28" t="s">
        <v>1169</v>
      </c>
      <c r="D71" s="28" t="s">
        <v>1066</v>
      </c>
      <c r="E71" s="28" t="s">
        <v>519</v>
      </c>
      <c r="F71" s="85">
        <v>345329</v>
      </c>
      <c r="G71" s="29">
        <v>367.71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45076</v>
      </c>
      <c r="B72" s="29" t="s">
        <v>1113</v>
      </c>
      <c r="C72" s="28" t="s">
        <v>1171</v>
      </c>
      <c r="D72" s="28" t="s">
        <v>965</v>
      </c>
      <c r="E72" s="28" t="s">
        <v>519</v>
      </c>
      <c r="F72" s="85">
        <v>2683680</v>
      </c>
      <c r="G72" s="29">
        <v>14.8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45076</v>
      </c>
      <c r="B73" s="29" t="s">
        <v>1113</v>
      </c>
      <c r="C73" s="28" t="s">
        <v>1171</v>
      </c>
      <c r="D73" s="28" t="s">
        <v>1066</v>
      </c>
      <c r="E73" s="28" t="s">
        <v>519</v>
      </c>
      <c r="F73" s="85">
        <v>2181731</v>
      </c>
      <c r="G73" s="29">
        <v>14.8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45076</v>
      </c>
      <c r="B74" s="29" t="s">
        <v>1172</v>
      </c>
      <c r="C74" s="28" t="s">
        <v>1173</v>
      </c>
      <c r="D74" s="28" t="s">
        <v>981</v>
      </c>
      <c r="E74" s="28" t="s">
        <v>519</v>
      </c>
      <c r="F74" s="85">
        <v>105936</v>
      </c>
      <c r="G74" s="29">
        <v>834.66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45076</v>
      </c>
      <c r="B75" s="29" t="s">
        <v>1103</v>
      </c>
      <c r="C75" s="28" t="s">
        <v>1104</v>
      </c>
      <c r="D75" s="28" t="s">
        <v>1174</v>
      </c>
      <c r="E75" s="28" t="s">
        <v>519</v>
      </c>
      <c r="F75" s="85">
        <v>135490</v>
      </c>
      <c r="G75" s="29">
        <v>991.02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45076</v>
      </c>
      <c r="B76" s="29" t="s">
        <v>1175</v>
      </c>
      <c r="C76" s="28" t="s">
        <v>1176</v>
      </c>
      <c r="D76" s="28" t="s">
        <v>1097</v>
      </c>
      <c r="E76" s="28" t="s">
        <v>519</v>
      </c>
      <c r="F76" s="85">
        <v>102000</v>
      </c>
      <c r="G76" s="29">
        <v>38.4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45076</v>
      </c>
      <c r="B77" s="29" t="s">
        <v>1177</v>
      </c>
      <c r="C77" s="28" t="s">
        <v>1178</v>
      </c>
      <c r="D77" s="28" t="s">
        <v>981</v>
      </c>
      <c r="E77" s="28" t="s">
        <v>519</v>
      </c>
      <c r="F77" s="85">
        <v>330926</v>
      </c>
      <c r="G77" s="29">
        <v>257.82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45076</v>
      </c>
      <c r="B78" s="29" t="s">
        <v>1179</v>
      </c>
      <c r="C78" s="28" t="s">
        <v>1180</v>
      </c>
      <c r="D78" s="28" t="s">
        <v>1181</v>
      </c>
      <c r="E78" s="28" t="s">
        <v>519</v>
      </c>
      <c r="F78" s="85">
        <v>250000</v>
      </c>
      <c r="G78" s="29">
        <v>32.68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45076</v>
      </c>
      <c r="B79" s="29" t="s">
        <v>1182</v>
      </c>
      <c r="C79" s="28" t="s">
        <v>1183</v>
      </c>
      <c r="D79" s="28" t="s">
        <v>1184</v>
      </c>
      <c r="E79" s="28" t="s">
        <v>519</v>
      </c>
      <c r="F79" s="85">
        <v>1000000</v>
      </c>
      <c r="G79" s="29">
        <v>151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45076</v>
      </c>
      <c r="B80" s="29" t="s">
        <v>1157</v>
      </c>
      <c r="C80" s="28" t="s">
        <v>1158</v>
      </c>
      <c r="D80" s="28" t="s">
        <v>1068</v>
      </c>
      <c r="E80" s="28" t="s">
        <v>520</v>
      </c>
      <c r="F80" s="85">
        <v>273557</v>
      </c>
      <c r="G80" s="29">
        <v>277.99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45076</v>
      </c>
      <c r="B81" s="29" t="s">
        <v>1159</v>
      </c>
      <c r="C81" s="28" t="s">
        <v>1160</v>
      </c>
      <c r="D81" s="28" t="s">
        <v>981</v>
      </c>
      <c r="E81" s="28" t="s">
        <v>520</v>
      </c>
      <c r="F81" s="85">
        <v>247061</v>
      </c>
      <c r="G81" s="29">
        <v>572.22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45076</v>
      </c>
      <c r="B82" s="29" t="s">
        <v>1161</v>
      </c>
      <c r="C82" s="28" t="s">
        <v>1162</v>
      </c>
      <c r="D82" s="28" t="s">
        <v>1069</v>
      </c>
      <c r="E82" s="28" t="s">
        <v>520</v>
      </c>
      <c r="F82" s="85">
        <v>9907</v>
      </c>
      <c r="G82" s="29">
        <v>113.34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45076</v>
      </c>
      <c r="B83" s="29" t="s">
        <v>1161</v>
      </c>
      <c r="C83" s="28" t="s">
        <v>1162</v>
      </c>
      <c r="D83" s="28" t="s">
        <v>1185</v>
      </c>
      <c r="E83" s="28" t="s">
        <v>520</v>
      </c>
      <c r="F83" s="85">
        <v>319466</v>
      </c>
      <c r="G83" s="29">
        <v>110.72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45076</v>
      </c>
      <c r="B84" s="29" t="s">
        <v>1100</v>
      </c>
      <c r="C84" s="28" t="s">
        <v>1101</v>
      </c>
      <c r="D84" s="28" t="s">
        <v>1068</v>
      </c>
      <c r="E84" s="28" t="s">
        <v>520</v>
      </c>
      <c r="F84" s="85">
        <v>1058144</v>
      </c>
      <c r="G84" s="29">
        <v>17.170000000000002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45076</v>
      </c>
      <c r="B85" s="29" t="s">
        <v>1100</v>
      </c>
      <c r="C85" s="28" t="s">
        <v>1101</v>
      </c>
      <c r="D85" s="28" t="s">
        <v>1164</v>
      </c>
      <c r="E85" s="28" t="s">
        <v>520</v>
      </c>
      <c r="F85" s="85">
        <v>463069</v>
      </c>
      <c r="G85" s="29">
        <v>17.2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45076</v>
      </c>
      <c r="B86" s="29" t="s">
        <v>1165</v>
      </c>
      <c r="C86" s="28" t="s">
        <v>1166</v>
      </c>
      <c r="D86" s="28" t="s">
        <v>1186</v>
      </c>
      <c r="E86" s="28" t="s">
        <v>520</v>
      </c>
      <c r="F86" s="85">
        <v>103800</v>
      </c>
      <c r="G86" s="29">
        <v>194.55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45076</v>
      </c>
      <c r="B87" s="29" t="s">
        <v>1168</v>
      </c>
      <c r="C87" s="28" t="s">
        <v>1169</v>
      </c>
      <c r="D87" s="28" t="s">
        <v>1187</v>
      </c>
      <c r="E87" s="28" t="s">
        <v>520</v>
      </c>
      <c r="F87" s="85">
        <v>425936</v>
      </c>
      <c r="G87" s="29">
        <v>369.75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45076</v>
      </c>
      <c r="B88" s="29" t="s">
        <v>1168</v>
      </c>
      <c r="C88" s="28" t="s">
        <v>1169</v>
      </c>
      <c r="D88" s="28" t="s">
        <v>1066</v>
      </c>
      <c r="E88" s="28" t="s">
        <v>520</v>
      </c>
      <c r="F88" s="85">
        <v>295331</v>
      </c>
      <c r="G88" s="29">
        <v>392.94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45076</v>
      </c>
      <c r="B89" s="29" t="s">
        <v>1168</v>
      </c>
      <c r="C89" s="28" t="s">
        <v>1169</v>
      </c>
      <c r="D89" s="28" t="s">
        <v>1170</v>
      </c>
      <c r="E89" s="28" t="s">
        <v>520</v>
      </c>
      <c r="F89" s="85">
        <v>110619</v>
      </c>
      <c r="G89" s="29">
        <v>411.68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45076</v>
      </c>
      <c r="B90" s="29" t="s">
        <v>1168</v>
      </c>
      <c r="C90" s="28" t="s">
        <v>1169</v>
      </c>
      <c r="D90" s="28" t="s">
        <v>1067</v>
      </c>
      <c r="E90" s="28" t="s">
        <v>520</v>
      </c>
      <c r="F90" s="85">
        <v>103829</v>
      </c>
      <c r="G90" s="29">
        <v>373.26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45076</v>
      </c>
      <c r="B91" s="29" t="s">
        <v>1113</v>
      </c>
      <c r="C91" s="28" t="s">
        <v>1171</v>
      </c>
      <c r="D91" s="28" t="s">
        <v>965</v>
      </c>
      <c r="E91" s="28" t="s">
        <v>520</v>
      </c>
      <c r="F91" s="85">
        <v>1003681</v>
      </c>
      <c r="G91" s="29">
        <v>14.81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45076</v>
      </c>
      <c r="B92" s="29" t="s">
        <v>1113</v>
      </c>
      <c r="C92" s="28" t="s">
        <v>1171</v>
      </c>
      <c r="D92" s="28" t="s">
        <v>1066</v>
      </c>
      <c r="E92" s="28" t="s">
        <v>520</v>
      </c>
      <c r="F92" s="85">
        <v>417618</v>
      </c>
      <c r="G92" s="29">
        <v>14.8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45076</v>
      </c>
      <c r="B93" s="29" t="s">
        <v>761</v>
      </c>
      <c r="C93" s="28" t="s">
        <v>1188</v>
      </c>
      <c r="D93" s="28" t="s">
        <v>1189</v>
      </c>
      <c r="E93" s="28" t="s">
        <v>520</v>
      </c>
      <c r="F93" s="85">
        <v>2320449</v>
      </c>
      <c r="G93" s="29">
        <v>1600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45076</v>
      </c>
      <c r="B94" s="29" t="s">
        <v>1172</v>
      </c>
      <c r="C94" s="28" t="s">
        <v>1173</v>
      </c>
      <c r="D94" s="28" t="s">
        <v>981</v>
      </c>
      <c r="E94" s="28" t="s">
        <v>520</v>
      </c>
      <c r="F94" s="85">
        <v>105936</v>
      </c>
      <c r="G94" s="29">
        <v>835.3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45076</v>
      </c>
      <c r="B95" s="29" t="s">
        <v>1103</v>
      </c>
      <c r="C95" s="28" t="s">
        <v>1104</v>
      </c>
      <c r="D95" s="28" t="s">
        <v>1174</v>
      </c>
      <c r="E95" s="28" t="s">
        <v>520</v>
      </c>
      <c r="F95" s="85">
        <v>134958</v>
      </c>
      <c r="G95" s="29">
        <v>994.17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45076</v>
      </c>
      <c r="B96" s="29" t="s">
        <v>1175</v>
      </c>
      <c r="C96" s="28" t="s">
        <v>1176</v>
      </c>
      <c r="D96" s="28" t="s">
        <v>1097</v>
      </c>
      <c r="E96" s="28" t="s">
        <v>520</v>
      </c>
      <c r="F96" s="85">
        <v>100000</v>
      </c>
      <c r="G96" s="29">
        <v>38.28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45076</v>
      </c>
      <c r="B97" s="29" t="s">
        <v>1177</v>
      </c>
      <c r="C97" s="28" t="s">
        <v>1178</v>
      </c>
      <c r="D97" s="28" t="s">
        <v>981</v>
      </c>
      <c r="E97" s="28" t="s">
        <v>520</v>
      </c>
      <c r="F97" s="85">
        <v>330926</v>
      </c>
      <c r="G97" s="29">
        <v>257.62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1"/>
  <sheetViews>
    <sheetView zoomScale="85" zoomScaleNormal="85" workbookViewId="0">
      <selection activeCell="D24" sqref="D2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960</v>
      </c>
      <c r="K10" s="272">
        <f t="shared" ref="K10:K11" si="0">H10-F10</f>
        <v>29</v>
      </c>
      <c r="L10" s="287">
        <f t="shared" ref="L10:L11" si="1">(F10*-0.7)/100</f>
        <v>-3.22</v>
      </c>
      <c r="M10" s="288">
        <f t="shared" ref="M10:M11" si="2">(K10+L10)/F10</f>
        <v>5.604347826086957E-2</v>
      </c>
      <c r="N10" s="272" t="s">
        <v>534</v>
      </c>
      <c r="O10" s="351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31">
        <v>2</v>
      </c>
      <c r="B11" s="332">
        <v>45028</v>
      </c>
      <c r="C11" s="333"/>
      <c r="D11" s="334" t="s">
        <v>467</v>
      </c>
      <c r="E11" s="335" t="s">
        <v>564</v>
      </c>
      <c r="F11" s="331">
        <v>400</v>
      </c>
      <c r="G11" s="331">
        <v>377</v>
      </c>
      <c r="H11" s="331">
        <v>429</v>
      </c>
      <c r="I11" s="336" t="s">
        <v>881</v>
      </c>
      <c r="J11" s="272" t="s">
        <v>960</v>
      </c>
      <c r="K11" s="272">
        <f t="shared" si="0"/>
        <v>29</v>
      </c>
      <c r="L11" s="287">
        <f t="shared" si="1"/>
        <v>-2.8</v>
      </c>
      <c r="M11" s="288">
        <f t="shared" si="2"/>
        <v>6.5500000000000003E-2</v>
      </c>
      <c r="N11" s="272" t="s">
        <v>534</v>
      </c>
      <c r="O11" s="351">
        <v>45070</v>
      </c>
      <c r="P11" s="273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883</v>
      </c>
      <c r="J12" s="272" t="s">
        <v>979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1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884</v>
      </c>
      <c r="J13" s="272" t="s">
        <v>960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1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886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885</v>
      </c>
      <c r="J14" s="272" t="s">
        <v>911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31">
        <v>6</v>
      </c>
      <c r="B15" s="332">
        <v>45040</v>
      </c>
      <c r="C15" s="333"/>
      <c r="D15" s="334" t="s">
        <v>75</v>
      </c>
      <c r="E15" s="335" t="s">
        <v>564</v>
      </c>
      <c r="F15" s="331">
        <v>772.5</v>
      </c>
      <c r="G15" s="331">
        <v>735</v>
      </c>
      <c r="H15" s="331">
        <v>818</v>
      </c>
      <c r="I15" s="336" t="s">
        <v>891</v>
      </c>
      <c r="J15" s="272" t="s">
        <v>1055</v>
      </c>
      <c r="K15" s="272">
        <f t="shared" ref="K15" si="12">H15-F15</f>
        <v>45.5</v>
      </c>
      <c r="L15" s="287">
        <f t="shared" ref="L15" si="13">(F15*-0.7)/100</f>
        <v>-5.4074999999999998</v>
      </c>
      <c r="M15" s="288">
        <f t="shared" ref="M15" si="14">(K15+L15)/F15</f>
        <v>5.1899676375404533E-2</v>
      </c>
      <c r="N15" s="328" t="s">
        <v>534</v>
      </c>
      <c r="O15" s="305">
        <v>45071</v>
      </c>
      <c r="P15" s="273"/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889</v>
      </c>
      <c r="J16" s="272" t="s">
        <v>997</v>
      </c>
      <c r="K16" s="272">
        <f t="shared" ref="K16" si="15">H16-F16</f>
        <v>102.5</v>
      </c>
      <c r="L16" s="287">
        <f t="shared" ref="L16" si="16">(F16*-0.7)/100</f>
        <v>-12.005000000000001</v>
      </c>
      <c r="M16" s="288">
        <f t="shared" ref="M16" si="17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902</v>
      </c>
      <c r="J17" s="272" t="s">
        <v>696</v>
      </c>
      <c r="K17" s="272">
        <f t="shared" ref="K17" si="18">H17-F17</f>
        <v>34</v>
      </c>
      <c r="L17" s="287">
        <f t="shared" ref="L17" si="19">(F17*-0.7)/100</f>
        <v>-4.0599999999999996</v>
      </c>
      <c r="M17" s="288">
        <f t="shared" ref="M17" si="20">(K17+L17)/F17</f>
        <v>5.1620689655172414E-2</v>
      </c>
      <c r="N17" s="272" t="s">
        <v>534</v>
      </c>
      <c r="O17" s="351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920</v>
      </c>
      <c r="J18" s="272" t="s">
        <v>944</v>
      </c>
      <c r="K18" s="272">
        <f t="shared" ref="K18" si="21">H18-F18</f>
        <v>395</v>
      </c>
      <c r="L18" s="287">
        <f t="shared" ref="L18" si="22">(F18*-0.7)/100</f>
        <v>-46.024999999999999</v>
      </c>
      <c r="M18" s="288">
        <f t="shared" ref="M18" si="23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947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425.25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74">
        <v>11</v>
      </c>
      <c r="B20" s="273">
        <v>45058</v>
      </c>
      <c r="C20" s="337"/>
      <c r="D20" s="338" t="s">
        <v>181</v>
      </c>
      <c r="E20" s="339" t="s">
        <v>564</v>
      </c>
      <c r="F20" s="274">
        <v>130.5</v>
      </c>
      <c r="G20" s="274">
        <v>119</v>
      </c>
      <c r="H20" s="274">
        <v>136.75</v>
      </c>
      <c r="I20" s="340" t="s">
        <v>973</v>
      </c>
      <c r="J20" s="272" t="s">
        <v>1077</v>
      </c>
      <c r="K20" s="272">
        <f t="shared" ref="K20" si="24">H20-F20</f>
        <v>6.25</v>
      </c>
      <c r="L20" s="287">
        <f t="shared" ref="L20" si="25">(F20*-0.7)/100</f>
        <v>-0.91349999999999998</v>
      </c>
      <c r="M20" s="288">
        <f t="shared" ref="M20" si="26">(K20+L20)/F20</f>
        <v>4.0892720306513412E-2</v>
      </c>
      <c r="N20" s="395" t="s">
        <v>534</v>
      </c>
      <c r="O20" s="305">
        <v>45075</v>
      </c>
      <c r="P20" s="273"/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974</v>
      </c>
      <c r="G21" s="201">
        <v>538</v>
      </c>
      <c r="H21" s="201"/>
      <c r="I21" s="271" t="s">
        <v>975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592.79999999999995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1028</v>
      </c>
      <c r="G22" s="201">
        <v>637</v>
      </c>
      <c r="H22" s="201"/>
      <c r="I22" s="271" t="s">
        <v>1029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704.6</v>
      </c>
      <c r="Q22" s="197"/>
      <c r="R22" s="197" t="s">
        <v>535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2"/>
      <c r="B23" s="353"/>
      <c r="C23" s="354"/>
      <c r="D23" s="355"/>
      <c r="E23" s="356"/>
      <c r="F23" s="356"/>
      <c r="G23" s="216"/>
      <c r="H23" s="356"/>
      <c r="I23" s="357"/>
      <c r="J23" s="358"/>
      <c r="K23" s="358"/>
      <c r="L23" s="359"/>
      <c r="M23" s="360"/>
      <c r="N23" s="361"/>
      <c r="O23" s="362"/>
      <c r="P23" s="363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887</v>
      </c>
      <c r="J31" s="272" t="s">
        <v>888</v>
      </c>
      <c r="K31" s="272">
        <f t="shared" ref="K31" si="27">H31-F31</f>
        <v>7</v>
      </c>
      <c r="L31" s="287">
        <f t="shared" ref="L31" si="28">(F31*-0.7)/100</f>
        <v>-1.6764999999999999</v>
      </c>
      <c r="M31" s="288">
        <f t="shared" ref="M31" si="29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890</v>
      </c>
      <c r="J32" s="272" t="s">
        <v>912</v>
      </c>
      <c r="K32" s="272">
        <f t="shared" ref="K32" si="30">H32-F32</f>
        <v>12</v>
      </c>
      <c r="L32" s="287">
        <f t="shared" ref="L32" si="31">(F32*-0.7)/100</f>
        <v>-2.6459999999999995</v>
      </c>
      <c r="M32" s="288">
        <f t="shared" ref="M32" si="32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2">
        <v>45044</v>
      </c>
      <c r="C33" s="343"/>
      <c r="D33" s="344" t="s">
        <v>255</v>
      </c>
      <c r="E33" s="345" t="s">
        <v>536</v>
      </c>
      <c r="F33" s="289">
        <v>284</v>
      </c>
      <c r="G33" s="289">
        <v>274</v>
      </c>
      <c r="H33" s="289">
        <v>274</v>
      </c>
      <c r="I33" s="346">
        <v>300</v>
      </c>
      <c r="J33" s="290" t="s">
        <v>945</v>
      </c>
      <c r="K33" s="290">
        <f t="shared" ref="K33" si="33">H33-F33</f>
        <v>-10</v>
      </c>
      <c r="L33" s="347">
        <f t="shared" ref="L33" si="34">(F33*-0.7)/100</f>
        <v>-1.9879999999999998</v>
      </c>
      <c r="M33" s="348">
        <f t="shared" ref="M33" si="35">(K33+L33)/F33</f>
        <v>-4.2211267605633804E-2</v>
      </c>
      <c r="N33" s="349" t="s">
        <v>546</v>
      </c>
      <c r="O33" s="350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2">
        <v>45050</v>
      </c>
      <c r="C34" s="343"/>
      <c r="D34" s="344" t="s">
        <v>189</v>
      </c>
      <c r="E34" s="345" t="s">
        <v>536</v>
      </c>
      <c r="F34" s="289">
        <v>970</v>
      </c>
      <c r="G34" s="289">
        <v>945</v>
      </c>
      <c r="H34" s="289">
        <v>945</v>
      </c>
      <c r="I34" s="346" t="s">
        <v>921</v>
      </c>
      <c r="J34" s="290" t="s">
        <v>989</v>
      </c>
      <c r="K34" s="290">
        <f t="shared" ref="K34" si="36">H34-F34</f>
        <v>-25</v>
      </c>
      <c r="L34" s="347">
        <f t="shared" ref="L34" si="37">(F34*-0.7)/100</f>
        <v>-6.79</v>
      </c>
      <c r="M34" s="348">
        <f t="shared" ref="M34" si="38">(K34+L34)/F34</f>
        <v>-3.2773195876288658E-2</v>
      </c>
      <c r="N34" s="349" t="s">
        <v>546</v>
      </c>
      <c r="O34" s="350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964</v>
      </c>
      <c r="J35" s="272" t="s">
        <v>982</v>
      </c>
      <c r="K35" s="272">
        <f t="shared" ref="K35" si="39">H35-F35</f>
        <v>75</v>
      </c>
      <c r="L35" s="287">
        <f t="shared" ref="L35" si="40">(F35*-0.7)/100</f>
        <v>-22.574999999999999</v>
      </c>
      <c r="M35" s="288">
        <f t="shared" ref="M35" si="41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2">
        <v>45058</v>
      </c>
      <c r="C36" s="343"/>
      <c r="D36" s="344" t="s">
        <v>272</v>
      </c>
      <c r="E36" s="345" t="s">
        <v>536</v>
      </c>
      <c r="F36" s="289">
        <v>7075</v>
      </c>
      <c r="G36" s="289">
        <v>6890</v>
      </c>
      <c r="H36" s="289">
        <v>6860</v>
      </c>
      <c r="I36" s="346" t="s">
        <v>977</v>
      </c>
      <c r="J36" s="290" t="s">
        <v>704</v>
      </c>
      <c r="K36" s="290">
        <f t="shared" ref="K36" si="42">H36-F36</f>
        <v>-215</v>
      </c>
      <c r="L36" s="347">
        <f t="shared" ref="L36" si="43">(F36*-0.7)/100</f>
        <v>-49.524999999999999</v>
      </c>
      <c r="M36" s="348">
        <f t="shared" ref="M36" si="44">(K36+L36)/F36</f>
        <v>-3.7388692579505299E-2</v>
      </c>
      <c r="N36" s="349" t="s">
        <v>546</v>
      </c>
      <c r="O36" s="350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887</v>
      </c>
      <c r="J37" s="272" t="s">
        <v>888</v>
      </c>
      <c r="K37" s="272">
        <f t="shared" ref="K37" si="45">H37-F37</f>
        <v>7</v>
      </c>
      <c r="L37" s="287">
        <f t="shared" ref="L37" si="46">(F37*-0.7)/100</f>
        <v>-1.6764999999999999</v>
      </c>
      <c r="M37" s="288">
        <f t="shared" ref="M37" si="47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74">
        <v>8</v>
      </c>
      <c r="B38" s="396">
        <v>45065</v>
      </c>
      <c r="C38" s="337"/>
      <c r="D38" s="338" t="s">
        <v>401</v>
      </c>
      <c r="E38" s="339" t="s">
        <v>536</v>
      </c>
      <c r="F38" s="274">
        <v>239.5</v>
      </c>
      <c r="G38" s="274">
        <v>232</v>
      </c>
      <c r="H38" s="274">
        <v>245.5</v>
      </c>
      <c r="I38" s="340" t="s">
        <v>887</v>
      </c>
      <c r="J38" s="272" t="s">
        <v>930</v>
      </c>
      <c r="K38" s="272">
        <f t="shared" ref="K38" si="48">H38-F38</f>
        <v>6</v>
      </c>
      <c r="L38" s="287">
        <f t="shared" ref="L38" si="49">(F38*-0.7)/100</f>
        <v>-1.6764999999999999</v>
      </c>
      <c r="M38" s="288">
        <f t="shared" ref="M38" si="50">(K38+L38)/F38</f>
        <v>1.8052192066805847E-2</v>
      </c>
      <c r="N38" s="272" t="s">
        <v>534</v>
      </c>
      <c r="O38" s="305">
        <v>45075</v>
      </c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1033</v>
      </c>
      <c r="J39" s="272" t="s">
        <v>1034</v>
      </c>
      <c r="K39" s="272">
        <f t="shared" ref="K39" si="51">H39-F39</f>
        <v>50</v>
      </c>
      <c r="L39" s="287">
        <f t="shared" ref="L39" si="52">(F39*-0.7)/100</f>
        <v>-12.705</v>
      </c>
      <c r="M39" s="288">
        <f t="shared" ref="M39" si="53">(K39+L39)/F39</f>
        <v>2.0548209366391186E-2</v>
      </c>
      <c r="N39" s="272" t="s">
        <v>534</v>
      </c>
      <c r="O39" s="305">
        <v>45069</v>
      </c>
      <c r="P39" s="265"/>
      <c r="Q39" s="198"/>
      <c r="R39" s="226" t="s">
        <v>535</v>
      </c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1035</v>
      </c>
      <c r="G40" s="201">
        <v>1750</v>
      </c>
      <c r="H40" s="201"/>
      <c r="I40" s="271" t="s">
        <v>1033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 t="s">
        <v>535</v>
      </c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267" customFormat="1" ht="13.5" customHeight="1">
      <c r="A41" s="201">
        <v>11</v>
      </c>
      <c r="B41" s="242">
        <v>45072</v>
      </c>
      <c r="C41" s="268"/>
      <c r="D41" s="269" t="s">
        <v>75</v>
      </c>
      <c r="E41" s="270" t="s">
        <v>536</v>
      </c>
      <c r="F41" s="201" t="s">
        <v>1070</v>
      </c>
      <c r="G41" s="201">
        <v>795</v>
      </c>
      <c r="H41" s="201"/>
      <c r="I41" s="271" t="s">
        <v>1071</v>
      </c>
      <c r="J41" s="225" t="s">
        <v>537</v>
      </c>
      <c r="K41" s="225"/>
      <c r="L41" s="277"/>
      <c r="M41" s="278"/>
      <c r="N41" s="225"/>
      <c r="O41" s="279"/>
      <c r="P41" s="265"/>
      <c r="Q41" s="198"/>
      <c r="R41" s="226" t="s">
        <v>535</v>
      </c>
      <c r="S41" s="197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</row>
    <row r="42" spans="1:38" s="267" customFormat="1" ht="13.5" customHeight="1">
      <c r="A42" s="201"/>
      <c r="B42" s="242"/>
      <c r="C42" s="268"/>
      <c r="D42" s="269"/>
      <c r="E42" s="270"/>
      <c r="F42" s="201"/>
      <c r="G42" s="201"/>
      <c r="H42" s="201"/>
      <c r="I42" s="271"/>
      <c r="J42" s="225"/>
      <c r="K42" s="225"/>
      <c r="L42" s="277"/>
      <c r="M42" s="278"/>
      <c r="N42" s="225"/>
      <c r="O42" s="279"/>
      <c r="P42" s="265"/>
      <c r="Q42" s="198"/>
      <c r="R42" s="226"/>
      <c r="S42" s="197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</row>
    <row r="43" spans="1:38" s="198" customFormat="1" ht="13.5" customHeight="1">
      <c r="A43" s="303"/>
      <c r="B43" s="303"/>
      <c r="C43" s="268"/>
      <c r="D43" s="269"/>
      <c r="E43" s="270"/>
      <c r="F43" s="201"/>
      <c r="G43" s="201"/>
      <c r="H43" s="201"/>
      <c r="I43" s="271"/>
      <c r="J43" s="225"/>
      <c r="K43" s="225"/>
      <c r="L43" s="277"/>
      <c r="M43" s="278"/>
      <c r="N43" s="225"/>
      <c r="O43" s="279"/>
      <c r="P43" s="265"/>
      <c r="R43" s="22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ht="44.25" customHeight="1">
      <c r="A44" s="109" t="s">
        <v>538</v>
      </c>
      <c r="B44" s="130"/>
      <c r="C44" s="130"/>
      <c r="D44" s="1"/>
      <c r="E44" s="6"/>
      <c r="F44" s="6"/>
      <c r="G44" s="6"/>
      <c r="H44" s="6" t="s">
        <v>550</v>
      </c>
      <c r="I44" s="6"/>
      <c r="J44" s="6"/>
      <c r="K44" s="105"/>
      <c r="L44" s="131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15" t="s">
        <v>539</v>
      </c>
      <c r="B45" s="109"/>
      <c r="C45" s="109"/>
      <c r="D45" s="109"/>
      <c r="E45" s="41"/>
      <c r="F45" s="116" t="s">
        <v>540</v>
      </c>
      <c r="G45" s="54"/>
      <c r="H45" s="41"/>
      <c r="I45" s="54"/>
      <c r="J45" s="6"/>
      <c r="K45" s="132"/>
      <c r="L45" s="133"/>
      <c r="M45" s="6"/>
      <c r="N45" s="99"/>
      <c r="O45" s="134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5"/>
      <c r="B46" s="109"/>
      <c r="C46" s="109"/>
      <c r="D46" s="109"/>
      <c r="E46" s="6"/>
      <c r="F46" s="116" t="s">
        <v>542</v>
      </c>
      <c r="G46" s="54"/>
      <c r="H46" s="41"/>
      <c r="I46" s="54"/>
      <c r="J46" s="6"/>
      <c r="K46" s="132"/>
      <c r="L46" s="133"/>
      <c r="M46" s="6"/>
      <c r="N46" s="99"/>
      <c r="O46" s="134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1"/>
      <c r="K47" s="118"/>
      <c r="L47" s="119"/>
      <c r="M47" s="6"/>
      <c r="N47" s="122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5" t="s">
        <v>551</v>
      </c>
      <c r="B48" s="135"/>
      <c r="C48" s="135"/>
      <c r="D48" s="135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511</v>
      </c>
      <c r="C49" s="94"/>
      <c r="D49" s="95" t="s">
        <v>522</v>
      </c>
      <c r="E49" s="94" t="s">
        <v>523</v>
      </c>
      <c r="F49" s="94" t="s">
        <v>524</v>
      </c>
      <c r="G49" s="94" t="s">
        <v>544</v>
      </c>
      <c r="H49" s="94" t="s">
        <v>526</v>
      </c>
      <c r="I49" s="94" t="s">
        <v>527</v>
      </c>
      <c r="J49" s="93" t="s">
        <v>528</v>
      </c>
      <c r="K49" s="136" t="s">
        <v>552</v>
      </c>
      <c r="L49" s="96" t="s">
        <v>530</v>
      </c>
      <c r="M49" s="136" t="s">
        <v>553</v>
      </c>
      <c r="N49" s="94" t="s">
        <v>554</v>
      </c>
      <c r="O49" s="93" t="s">
        <v>532</v>
      </c>
      <c r="P49" s="95" t="s">
        <v>533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286">
        <v>1</v>
      </c>
      <c r="B50" s="304">
        <v>45044</v>
      </c>
      <c r="C50" s="302"/>
      <c r="D50" s="302" t="s">
        <v>895</v>
      </c>
      <c r="E50" s="286" t="s">
        <v>536</v>
      </c>
      <c r="F50" s="286">
        <v>2419</v>
      </c>
      <c r="G50" s="286">
        <v>2370</v>
      </c>
      <c r="H50" s="341">
        <v>2457.5</v>
      </c>
      <c r="I50" s="341" t="s">
        <v>896</v>
      </c>
      <c r="J50" s="272" t="s">
        <v>913</v>
      </c>
      <c r="K50" s="280">
        <f t="shared" ref="K50:K51" si="54">H50-F50</f>
        <v>38.5</v>
      </c>
      <c r="L50" s="291">
        <f t="shared" ref="L50:L51" si="55">(H50*N50)*0.07%</f>
        <v>430.06250000000006</v>
      </c>
      <c r="M50" s="282">
        <f t="shared" ref="M50:M55" si="56">(K50*N50)-L50</f>
        <v>9194.9375</v>
      </c>
      <c r="N50" s="280">
        <v>250</v>
      </c>
      <c r="O50" s="272" t="s">
        <v>534</v>
      </c>
      <c r="P50" s="273">
        <v>45049</v>
      </c>
      <c r="Q50" s="299"/>
      <c r="R50" s="54" t="s">
        <v>535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2</v>
      </c>
      <c r="B51" s="304">
        <v>45049</v>
      </c>
      <c r="C51" s="302"/>
      <c r="D51" s="302" t="s">
        <v>916</v>
      </c>
      <c r="E51" s="286" t="s">
        <v>536</v>
      </c>
      <c r="F51" s="286">
        <v>790</v>
      </c>
      <c r="G51" s="286">
        <v>776</v>
      </c>
      <c r="H51" s="341">
        <v>798.5</v>
      </c>
      <c r="I51" s="341" t="s">
        <v>917</v>
      </c>
      <c r="J51" s="272" t="s">
        <v>933</v>
      </c>
      <c r="K51" s="280">
        <f t="shared" si="54"/>
        <v>8.5</v>
      </c>
      <c r="L51" s="291">
        <f t="shared" si="55"/>
        <v>531.00250000000005</v>
      </c>
      <c r="M51" s="282">
        <f t="shared" si="56"/>
        <v>7543.9974999999995</v>
      </c>
      <c r="N51" s="280">
        <v>950</v>
      </c>
      <c r="O51" s="272" t="s">
        <v>534</v>
      </c>
      <c r="P51" s="273">
        <v>45055</v>
      </c>
      <c r="Q51" s="299"/>
      <c r="R51" s="54" t="s">
        <v>535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3</v>
      </c>
      <c r="B52" s="304">
        <v>45054</v>
      </c>
      <c r="C52" s="302"/>
      <c r="D52" s="302" t="s">
        <v>940</v>
      </c>
      <c r="E52" s="286" t="s">
        <v>536</v>
      </c>
      <c r="F52" s="286">
        <v>1557</v>
      </c>
      <c r="G52" s="286">
        <v>1520</v>
      </c>
      <c r="H52" s="341">
        <v>1580</v>
      </c>
      <c r="I52" s="341" t="s">
        <v>941</v>
      </c>
      <c r="J52" s="272" t="s">
        <v>952</v>
      </c>
      <c r="K52" s="280">
        <f t="shared" ref="K52" si="57">H52-F52</f>
        <v>23</v>
      </c>
      <c r="L52" s="291">
        <f t="shared" ref="L52" si="58">(H52*N52)*0.07%</f>
        <v>387.10000000000008</v>
      </c>
      <c r="M52" s="282">
        <f t="shared" si="56"/>
        <v>7662.9</v>
      </c>
      <c r="N52" s="280">
        <v>350</v>
      </c>
      <c r="O52" s="272" t="s">
        <v>534</v>
      </c>
      <c r="P52" s="273">
        <v>45056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4</v>
      </c>
      <c r="B53" s="304">
        <v>45054</v>
      </c>
      <c r="C53" s="302"/>
      <c r="D53" s="302" t="s">
        <v>942</v>
      </c>
      <c r="E53" s="286" t="s">
        <v>536</v>
      </c>
      <c r="F53" s="286">
        <v>460</v>
      </c>
      <c r="G53" s="286">
        <v>449</v>
      </c>
      <c r="H53" s="341">
        <v>467</v>
      </c>
      <c r="I53" s="341" t="s">
        <v>943</v>
      </c>
      <c r="J53" s="272" t="s">
        <v>888</v>
      </c>
      <c r="K53" s="280">
        <f t="shared" ref="K53" si="59">H53-F53</f>
        <v>7</v>
      </c>
      <c r="L53" s="291">
        <f t="shared" ref="L53" si="60">(H53*N53)*0.07%</f>
        <v>408.62500000000006</v>
      </c>
      <c r="M53" s="282">
        <f t="shared" si="56"/>
        <v>8341.375</v>
      </c>
      <c r="N53" s="280">
        <v>1250</v>
      </c>
      <c r="O53" s="272" t="s">
        <v>534</v>
      </c>
      <c r="P53" s="273">
        <v>45055</v>
      </c>
      <c r="Q53" s="299"/>
      <c r="R53" s="54" t="s">
        <v>798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286">
        <v>5</v>
      </c>
      <c r="B54" s="304">
        <v>45056</v>
      </c>
      <c r="C54" s="302"/>
      <c r="D54" s="302" t="s">
        <v>942</v>
      </c>
      <c r="E54" s="286" t="s">
        <v>536</v>
      </c>
      <c r="F54" s="286">
        <v>459</v>
      </c>
      <c r="G54" s="286">
        <v>448</v>
      </c>
      <c r="H54" s="341">
        <v>482</v>
      </c>
      <c r="I54" s="341" t="s">
        <v>943</v>
      </c>
      <c r="J54" s="272" t="s">
        <v>952</v>
      </c>
      <c r="K54" s="280">
        <f t="shared" ref="K54:K55" si="61">H54-F54</f>
        <v>23</v>
      </c>
      <c r="L54" s="291">
        <f t="shared" ref="L54:L55" si="62">(H54*N54)*0.07%</f>
        <v>421.75000000000006</v>
      </c>
      <c r="M54" s="282">
        <f t="shared" si="56"/>
        <v>28328.25</v>
      </c>
      <c r="N54" s="280">
        <v>1250</v>
      </c>
      <c r="O54" s="272" t="s">
        <v>534</v>
      </c>
      <c r="P54" s="273">
        <v>45057</v>
      </c>
      <c r="Q54" s="299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86">
        <v>6</v>
      </c>
      <c r="B55" s="304">
        <v>45056</v>
      </c>
      <c r="C55" s="302"/>
      <c r="D55" s="302" t="s">
        <v>953</v>
      </c>
      <c r="E55" s="286" t="s">
        <v>536</v>
      </c>
      <c r="F55" s="286">
        <v>569</v>
      </c>
      <c r="G55" s="286">
        <v>559</v>
      </c>
      <c r="H55" s="341">
        <v>576.5</v>
      </c>
      <c r="I55" s="341" t="s">
        <v>954</v>
      </c>
      <c r="J55" s="272" t="s">
        <v>976</v>
      </c>
      <c r="K55" s="280">
        <f t="shared" si="61"/>
        <v>7.5</v>
      </c>
      <c r="L55" s="291">
        <f t="shared" si="62"/>
        <v>605.32500000000005</v>
      </c>
      <c r="M55" s="282">
        <f t="shared" si="56"/>
        <v>10644.674999999999</v>
      </c>
      <c r="N55" s="280">
        <v>1500</v>
      </c>
      <c r="O55" s="272" t="s">
        <v>534</v>
      </c>
      <c r="P55" s="273">
        <v>45057</v>
      </c>
      <c r="Q55" s="299"/>
      <c r="R55" s="54" t="s">
        <v>535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308">
        <v>7</v>
      </c>
      <c r="B56" s="320">
        <v>45062</v>
      </c>
      <c r="C56" s="311"/>
      <c r="D56" s="311" t="s">
        <v>995</v>
      </c>
      <c r="E56" s="308" t="s">
        <v>536</v>
      </c>
      <c r="F56" s="308">
        <v>405</v>
      </c>
      <c r="G56" s="308">
        <v>398.5</v>
      </c>
      <c r="H56" s="380">
        <v>398.5</v>
      </c>
      <c r="I56" s="380" t="s">
        <v>996</v>
      </c>
      <c r="J56" s="290" t="s">
        <v>1017</v>
      </c>
      <c r="K56" s="314">
        <f t="shared" ref="K56:K57" si="63">H56-F56</f>
        <v>-6.5</v>
      </c>
      <c r="L56" s="313">
        <f t="shared" ref="L56:L57" si="64">(H56*N56)*0.07%</f>
        <v>502.11000000000007</v>
      </c>
      <c r="M56" s="316">
        <f t="shared" ref="M56:M57" si="65">(K56*N56)-L56</f>
        <v>-12202.11</v>
      </c>
      <c r="N56" s="314">
        <v>1800</v>
      </c>
      <c r="O56" s="349" t="s">
        <v>546</v>
      </c>
      <c r="P56" s="309">
        <v>45066</v>
      </c>
      <c r="Q56" s="299"/>
      <c r="R56" s="54" t="s">
        <v>535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ht="12.75" customHeight="1">
      <c r="A57" s="308">
        <v>8</v>
      </c>
      <c r="B57" s="320">
        <v>45065</v>
      </c>
      <c r="C57" s="311"/>
      <c r="D57" s="311" t="s">
        <v>940</v>
      </c>
      <c r="E57" s="308" t="s">
        <v>536</v>
      </c>
      <c r="F57" s="308">
        <v>1612</v>
      </c>
      <c r="G57" s="308">
        <v>1575</v>
      </c>
      <c r="H57" s="380">
        <v>1580</v>
      </c>
      <c r="I57" s="380" t="s">
        <v>1025</v>
      </c>
      <c r="J57" s="290" t="s">
        <v>1056</v>
      </c>
      <c r="K57" s="314">
        <f t="shared" si="63"/>
        <v>-32</v>
      </c>
      <c r="L57" s="313">
        <f t="shared" si="64"/>
        <v>387.10000000000008</v>
      </c>
      <c r="M57" s="316">
        <f t="shared" si="65"/>
        <v>-11587.1</v>
      </c>
      <c r="N57" s="314">
        <v>350</v>
      </c>
      <c r="O57" s="349" t="s">
        <v>546</v>
      </c>
      <c r="P57" s="309">
        <v>45071</v>
      </c>
      <c r="Q57" s="299"/>
      <c r="R57" s="54" t="s">
        <v>798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00"/>
      <c r="AG57" s="301"/>
      <c r="AH57" s="299"/>
      <c r="AI57" s="299"/>
      <c r="AJ57" s="300"/>
      <c r="AK57" s="300"/>
      <c r="AL57" s="300"/>
    </row>
    <row r="58" spans="1:38" ht="12.75" customHeight="1">
      <c r="A58" s="255">
        <v>9</v>
      </c>
      <c r="B58" s="292">
        <v>45075</v>
      </c>
      <c r="C58" s="293"/>
      <c r="D58" s="293" t="s">
        <v>1082</v>
      </c>
      <c r="E58" s="255" t="s">
        <v>877</v>
      </c>
      <c r="F58" s="255" t="s">
        <v>1083</v>
      </c>
      <c r="G58" s="255">
        <v>18850</v>
      </c>
      <c r="H58" s="294"/>
      <c r="I58" s="294" t="s">
        <v>1084</v>
      </c>
      <c r="J58" s="295" t="s">
        <v>537</v>
      </c>
      <c r="K58" s="296"/>
      <c r="L58" s="297"/>
      <c r="M58" s="298"/>
      <c r="N58" s="296"/>
      <c r="O58" s="294"/>
      <c r="P58" s="256"/>
      <c r="Q58" s="299"/>
      <c r="R58" s="54" t="s">
        <v>535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00"/>
      <c r="AG58" s="301"/>
      <c r="AH58" s="299"/>
      <c r="AI58" s="299"/>
      <c r="AJ58" s="300"/>
      <c r="AK58" s="300"/>
      <c r="AL58" s="300"/>
    </row>
    <row r="59" spans="1:38" ht="12.75" customHeight="1">
      <c r="A59" s="255"/>
      <c r="B59" s="292"/>
      <c r="C59" s="293"/>
      <c r="D59" s="293"/>
      <c r="E59" s="255"/>
      <c r="F59" s="255"/>
      <c r="G59" s="255"/>
      <c r="H59" s="294"/>
      <c r="I59" s="294"/>
      <c r="J59" s="295"/>
      <c r="K59" s="296"/>
      <c r="L59" s="297"/>
      <c r="M59" s="298"/>
      <c r="N59" s="296"/>
      <c r="O59" s="294"/>
      <c r="P59" s="256"/>
      <c r="Q59" s="299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00"/>
      <c r="AG59" s="301"/>
      <c r="AH59" s="299"/>
      <c r="AI59" s="299"/>
      <c r="AJ59" s="300"/>
      <c r="AK59" s="300"/>
      <c r="AL59" s="300"/>
    </row>
    <row r="60" spans="1:38" ht="12.75" customHeight="1">
      <c r="A60" s="255"/>
      <c r="B60" s="292"/>
      <c r="C60" s="293"/>
      <c r="D60" s="293"/>
      <c r="E60" s="255"/>
      <c r="F60" s="255"/>
      <c r="G60" s="255"/>
      <c r="H60" s="294"/>
      <c r="I60" s="294"/>
      <c r="J60" s="295"/>
      <c r="K60" s="296"/>
      <c r="L60" s="297"/>
      <c r="M60" s="298"/>
      <c r="N60" s="296"/>
      <c r="O60" s="294"/>
      <c r="P60" s="256"/>
      <c r="Q60" s="299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00"/>
      <c r="AG60" s="301"/>
      <c r="AH60" s="299"/>
      <c r="AI60" s="299"/>
      <c r="AJ60" s="300"/>
      <c r="AK60" s="300"/>
      <c r="AL60" s="300"/>
    </row>
    <row r="61" spans="1:38" ht="12.75" customHeight="1">
      <c r="A61" s="255"/>
      <c r="B61" s="292"/>
      <c r="C61" s="293"/>
      <c r="D61" s="293"/>
      <c r="E61" s="255"/>
      <c r="F61" s="255"/>
      <c r="G61" s="255"/>
      <c r="H61" s="294"/>
      <c r="I61" s="294"/>
      <c r="J61" s="295"/>
      <c r="K61" s="296"/>
      <c r="L61" s="297"/>
      <c r="M61" s="298"/>
      <c r="N61" s="296"/>
      <c r="O61" s="294"/>
      <c r="P61" s="256"/>
      <c r="Q61" s="299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00"/>
      <c r="AG61" s="301"/>
      <c r="AH61" s="299"/>
      <c r="AI61" s="299"/>
      <c r="AJ61" s="300"/>
      <c r="AK61" s="300"/>
      <c r="AL61" s="300"/>
    </row>
    <row r="62" spans="1:38" s="198" customFormat="1" ht="12.75" customHeight="1">
      <c r="A62" s="300"/>
      <c r="B62" s="317"/>
      <c r="C62" s="200"/>
      <c r="D62" s="200"/>
      <c r="E62" s="229"/>
      <c r="F62" s="229"/>
      <c r="G62" s="229"/>
      <c r="H62" s="318"/>
      <c r="I62" s="318"/>
      <c r="J62" s="319"/>
      <c r="K62" s="200"/>
      <c r="L62" s="229"/>
      <c r="M62" s="229"/>
      <c r="N62" s="229"/>
      <c r="O62" s="318"/>
      <c r="P62" s="318"/>
      <c r="Q62" s="200"/>
      <c r="R62" s="203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29"/>
      <c r="AG62" s="228"/>
      <c r="AH62" s="200"/>
      <c r="AI62" s="200"/>
      <c r="AJ62" s="229"/>
      <c r="AK62" s="229"/>
      <c r="AL62" s="229"/>
    </row>
    <row r="63" spans="1:38" ht="38.25" customHeight="1">
      <c r="A63" s="137" t="s">
        <v>556</v>
      </c>
      <c r="B63" s="137"/>
      <c r="C63" s="137"/>
      <c r="D63" s="137"/>
      <c r="E63" s="138"/>
      <c r="F63" s="102"/>
      <c r="G63" s="102"/>
      <c r="H63" s="102"/>
      <c r="I63" s="102"/>
      <c r="J63" s="1"/>
      <c r="K63" s="6"/>
      <c r="L63" s="6"/>
      <c r="M63" s="6"/>
      <c r="N63" s="1"/>
      <c r="O63" s="1"/>
      <c r="P63" s="41"/>
      <c r="Q63" s="41"/>
      <c r="R63" s="6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41"/>
      <c r="AG63" s="41"/>
      <c r="AH63" s="41"/>
      <c r="AI63" s="41"/>
      <c r="AJ63" s="41"/>
      <c r="AK63" s="41"/>
      <c r="AL63" s="41"/>
    </row>
    <row r="64" spans="1:38" ht="38.25">
      <c r="A64" s="94" t="s">
        <v>16</v>
      </c>
      <c r="B64" s="94" t="s">
        <v>511</v>
      </c>
      <c r="C64" s="94"/>
      <c r="D64" s="95" t="s">
        <v>522</v>
      </c>
      <c r="E64" s="94" t="s">
        <v>523</v>
      </c>
      <c r="F64" s="94" t="s">
        <v>524</v>
      </c>
      <c r="G64" s="94" t="s">
        <v>544</v>
      </c>
      <c r="H64" s="94" t="s">
        <v>526</v>
      </c>
      <c r="I64" s="94" t="s">
        <v>527</v>
      </c>
      <c r="J64" s="93" t="s">
        <v>528</v>
      </c>
      <c r="K64" s="93" t="s">
        <v>557</v>
      </c>
      <c r="L64" s="96" t="s">
        <v>530</v>
      </c>
      <c r="M64" s="136" t="s">
        <v>553</v>
      </c>
      <c r="N64" s="94" t="s">
        <v>554</v>
      </c>
      <c r="O64" s="94" t="s">
        <v>532</v>
      </c>
      <c r="P64" s="95" t="s">
        <v>533</v>
      </c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s="198" customFormat="1" ht="15.6" customHeight="1">
      <c r="A65" s="286">
        <v>1</v>
      </c>
      <c r="B65" s="304">
        <v>45043</v>
      </c>
      <c r="C65" s="284"/>
      <c r="D65" s="302" t="s">
        <v>893</v>
      </c>
      <c r="E65" s="274" t="s">
        <v>536</v>
      </c>
      <c r="F65" s="274">
        <v>35</v>
      </c>
      <c r="G65" s="274">
        <v>19</v>
      </c>
      <c r="H65" s="283">
        <v>42</v>
      </c>
      <c r="I65" s="291" t="s">
        <v>894</v>
      </c>
      <c r="J65" s="272" t="s">
        <v>888</v>
      </c>
      <c r="K65" s="280">
        <f t="shared" ref="K65" si="66">H65-F65</f>
        <v>7</v>
      </c>
      <c r="L65" s="281">
        <v>100</v>
      </c>
      <c r="M65" s="282">
        <f t="shared" ref="M65" si="67">(K65*N65)-100</f>
        <v>2000</v>
      </c>
      <c r="N65" s="280">
        <v>300</v>
      </c>
      <c r="O65" s="272" t="s">
        <v>534</v>
      </c>
      <c r="P65" s="273">
        <v>45048</v>
      </c>
      <c r="Q65" s="197"/>
      <c r="R65" s="203" t="s">
        <v>798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2</v>
      </c>
      <c r="B66" s="304">
        <v>45044</v>
      </c>
      <c r="C66" s="284"/>
      <c r="D66" s="302" t="s">
        <v>898</v>
      </c>
      <c r="E66" s="274" t="s">
        <v>536</v>
      </c>
      <c r="F66" s="274">
        <v>127</v>
      </c>
      <c r="G66" s="274">
        <v>78</v>
      </c>
      <c r="H66" s="283">
        <v>147</v>
      </c>
      <c r="I66" s="291" t="s">
        <v>868</v>
      </c>
      <c r="J66" s="272" t="s">
        <v>882</v>
      </c>
      <c r="K66" s="280">
        <f t="shared" ref="K66" si="68">H66-F66</f>
        <v>20</v>
      </c>
      <c r="L66" s="281">
        <v>100</v>
      </c>
      <c r="M66" s="282">
        <f t="shared" ref="M66" si="69">(K66*N66)-100</f>
        <v>1900</v>
      </c>
      <c r="N66" s="280">
        <v>100</v>
      </c>
      <c r="O66" s="272" t="s">
        <v>534</v>
      </c>
      <c r="P66" s="273">
        <v>45048</v>
      </c>
      <c r="Q66" s="197"/>
      <c r="R66" s="203" t="s">
        <v>798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3</v>
      </c>
      <c r="B67" s="304">
        <v>45044</v>
      </c>
      <c r="C67" s="284"/>
      <c r="D67" s="302" t="s">
        <v>899</v>
      </c>
      <c r="E67" s="274" t="s">
        <v>536</v>
      </c>
      <c r="F67" s="274">
        <v>39</v>
      </c>
      <c r="G67" s="274">
        <v>25</v>
      </c>
      <c r="H67" s="283">
        <v>45.5</v>
      </c>
      <c r="I67" s="291" t="s">
        <v>900</v>
      </c>
      <c r="J67" s="272" t="s">
        <v>897</v>
      </c>
      <c r="K67" s="280">
        <f t="shared" ref="K67" si="70">H67-F67</f>
        <v>6.5</v>
      </c>
      <c r="L67" s="281">
        <v>100</v>
      </c>
      <c r="M67" s="282">
        <f t="shared" ref="M67" si="71">(K67*N67)-100</f>
        <v>2545.5</v>
      </c>
      <c r="N67" s="280">
        <v>407</v>
      </c>
      <c r="O67" s="272" t="s">
        <v>534</v>
      </c>
      <c r="P67" s="273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08">
        <v>4</v>
      </c>
      <c r="B68" s="320">
        <v>45044</v>
      </c>
      <c r="C68" s="310"/>
      <c r="D68" s="311" t="s">
        <v>901</v>
      </c>
      <c r="E68" s="289" t="s">
        <v>536</v>
      </c>
      <c r="F68" s="289">
        <v>38</v>
      </c>
      <c r="G68" s="289"/>
      <c r="H68" s="312">
        <v>11</v>
      </c>
      <c r="I68" s="313" t="s">
        <v>892</v>
      </c>
      <c r="J68" s="290" t="s">
        <v>907</v>
      </c>
      <c r="K68" s="314">
        <f t="shared" ref="K68" si="72">H68-F68</f>
        <v>-27</v>
      </c>
      <c r="L68" s="315">
        <v>100</v>
      </c>
      <c r="M68" s="316">
        <f t="shared" ref="M68:M71" si="73">(K68*N68)-100</f>
        <v>-1180</v>
      </c>
      <c r="N68" s="314">
        <v>40</v>
      </c>
      <c r="O68" s="290" t="s">
        <v>546</v>
      </c>
      <c r="P68" s="309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5</v>
      </c>
      <c r="B69" s="304">
        <v>45048</v>
      </c>
      <c r="C69" s="284"/>
      <c r="D69" s="302" t="s">
        <v>903</v>
      </c>
      <c r="E69" s="274" t="s">
        <v>877</v>
      </c>
      <c r="F69" s="274">
        <v>66</v>
      </c>
      <c r="G69" s="274">
        <v>115</v>
      </c>
      <c r="H69" s="283">
        <v>42.5</v>
      </c>
      <c r="I69" s="291" t="s">
        <v>904</v>
      </c>
      <c r="J69" s="272" t="s">
        <v>914</v>
      </c>
      <c r="K69" s="280">
        <f>F69-H69</f>
        <v>23.5</v>
      </c>
      <c r="L69" s="281">
        <v>100</v>
      </c>
      <c r="M69" s="282">
        <f t="shared" si="73"/>
        <v>1075</v>
      </c>
      <c r="N69" s="280">
        <v>50</v>
      </c>
      <c r="O69" s="272" t="s">
        <v>534</v>
      </c>
      <c r="P69" s="273">
        <v>45049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286">
        <v>6</v>
      </c>
      <c r="B70" s="304">
        <v>45048</v>
      </c>
      <c r="C70" s="284"/>
      <c r="D70" s="302" t="s">
        <v>908</v>
      </c>
      <c r="E70" s="274" t="s">
        <v>536</v>
      </c>
      <c r="F70" s="274">
        <v>42</v>
      </c>
      <c r="G70" s="274"/>
      <c r="H70" s="283">
        <v>64</v>
      </c>
      <c r="I70" s="291" t="s">
        <v>909</v>
      </c>
      <c r="J70" s="272" t="s">
        <v>915</v>
      </c>
      <c r="K70" s="280">
        <f t="shared" ref="K70:K71" si="74">H70-F70</f>
        <v>22</v>
      </c>
      <c r="L70" s="281">
        <v>100</v>
      </c>
      <c r="M70" s="282">
        <f t="shared" si="73"/>
        <v>1000</v>
      </c>
      <c r="N70" s="280">
        <v>50</v>
      </c>
      <c r="O70" s="272" t="s">
        <v>534</v>
      </c>
      <c r="P70" s="273">
        <v>45049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7</v>
      </c>
      <c r="B71" s="304">
        <v>45048</v>
      </c>
      <c r="C71" s="284"/>
      <c r="D71" s="302" t="s">
        <v>905</v>
      </c>
      <c r="E71" s="274" t="s">
        <v>536</v>
      </c>
      <c r="F71" s="274">
        <v>110</v>
      </c>
      <c r="G71" s="274"/>
      <c r="H71" s="283">
        <v>180</v>
      </c>
      <c r="I71" s="291" t="s">
        <v>906</v>
      </c>
      <c r="J71" s="272" t="s">
        <v>716</v>
      </c>
      <c r="K71" s="280">
        <f t="shared" si="74"/>
        <v>70</v>
      </c>
      <c r="L71" s="281">
        <v>100</v>
      </c>
      <c r="M71" s="282">
        <f t="shared" si="73"/>
        <v>1650</v>
      </c>
      <c r="N71" s="280">
        <v>25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6">
        <v>8</v>
      </c>
      <c r="B72" s="304">
        <v>45048</v>
      </c>
      <c r="C72" s="284"/>
      <c r="D72" s="302" t="s">
        <v>899</v>
      </c>
      <c r="E72" s="274" t="s">
        <v>536</v>
      </c>
      <c r="F72" s="274">
        <v>36</v>
      </c>
      <c r="G72" s="274">
        <v>22</v>
      </c>
      <c r="H72" s="283">
        <v>42</v>
      </c>
      <c r="I72" s="291" t="s">
        <v>900</v>
      </c>
      <c r="J72" s="272" t="s">
        <v>930</v>
      </c>
      <c r="K72" s="280">
        <f t="shared" ref="K72" si="75">H72-F72</f>
        <v>6</v>
      </c>
      <c r="L72" s="281">
        <v>100</v>
      </c>
      <c r="M72" s="282">
        <f t="shared" ref="M72" si="76">(K72*N72)-100</f>
        <v>2342</v>
      </c>
      <c r="N72" s="280">
        <v>407</v>
      </c>
      <c r="O72" s="272" t="s">
        <v>534</v>
      </c>
      <c r="P72" s="273">
        <v>45051</v>
      </c>
      <c r="Q72" s="197"/>
      <c r="R72" s="203" t="s">
        <v>798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9</v>
      </c>
      <c r="B73" s="304">
        <v>45049</v>
      </c>
      <c r="C73" s="324"/>
      <c r="D73" s="302" t="s">
        <v>908</v>
      </c>
      <c r="E73" s="274" t="s">
        <v>536</v>
      </c>
      <c r="F73" s="274">
        <v>47.5</v>
      </c>
      <c r="G73" s="274"/>
      <c r="H73" s="283">
        <v>64</v>
      </c>
      <c r="I73" s="291" t="s">
        <v>918</v>
      </c>
      <c r="J73" s="272" t="s">
        <v>919</v>
      </c>
      <c r="K73" s="280">
        <f t="shared" ref="K73" si="77">H73-F73</f>
        <v>16.5</v>
      </c>
      <c r="L73" s="281">
        <v>100</v>
      </c>
      <c r="M73" s="282">
        <f t="shared" ref="M73:M74" si="78">(K73*N73)-100</f>
        <v>725</v>
      </c>
      <c r="N73" s="280">
        <v>50</v>
      </c>
      <c r="O73" s="272" t="s">
        <v>534</v>
      </c>
      <c r="P73" s="273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10</v>
      </c>
      <c r="B74" s="332">
        <v>45050</v>
      </c>
      <c r="C74" s="284"/>
      <c r="D74" s="302" t="s">
        <v>903</v>
      </c>
      <c r="E74" s="274" t="s">
        <v>877</v>
      </c>
      <c r="F74" s="274">
        <v>68</v>
      </c>
      <c r="G74" s="274">
        <v>105</v>
      </c>
      <c r="H74" s="283">
        <v>42</v>
      </c>
      <c r="I74" s="291" t="s">
        <v>904</v>
      </c>
      <c r="J74" s="272" t="s">
        <v>931</v>
      </c>
      <c r="K74" s="280">
        <f>F74-H74</f>
        <v>26</v>
      </c>
      <c r="L74" s="281">
        <v>100</v>
      </c>
      <c r="M74" s="282">
        <f t="shared" si="78"/>
        <v>1200</v>
      </c>
      <c r="N74" s="280">
        <v>50</v>
      </c>
      <c r="O74" s="272" t="s">
        <v>534</v>
      </c>
      <c r="P74" s="273">
        <v>45051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8">
        <v>11</v>
      </c>
      <c r="B75" s="342">
        <v>45050</v>
      </c>
      <c r="C75" s="310"/>
      <c r="D75" s="311" t="s">
        <v>922</v>
      </c>
      <c r="E75" s="289" t="s">
        <v>536</v>
      </c>
      <c r="F75" s="289">
        <v>75</v>
      </c>
      <c r="G75" s="289"/>
      <c r="H75" s="312">
        <v>30</v>
      </c>
      <c r="I75" s="313" t="s">
        <v>923</v>
      </c>
      <c r="J75" s="290" t="s">
        <v>924</v>
      </c>
      <c r="K75" s="314">
        <f t="shared" ref="K75:K76" si="79">H75-F75</f>
        <v>-45</v>
      </c>
      <c r="L75" s="315">
        <v>100</v>
      </c>
      <c r="M75" s="316">
        <f t="shared" ref="M75:M76" si="80">(K75*N75)-100</f>
        <v>-1225</v>
      </c>
      <c r="N75" s="314">
        <v>25</v>
      </c>
      <c r="O75" s="290" t="s">
        <v>546</v>
      </c>
      <c r="P75" s="309">
        <v>45050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12</v>
      </c>
      <c r="B76" s="332">
        <v>45050</v>
      </c>
      <c r="C76" s="284"/>
      <c r="D76" s="302" t="s">
        <v>926</v>
      </c>
      <c r="E76" s="274" t="s">
        <v>536</v>
      </c>
      <c r="F76" s="274">
        <v>45</v>
      </c>
      <c r="G76" s="274">
        <v>30</v>
      </c>
      <c r="H76" s="283">
        <v>53.5</v>
      </c>
      <c r="I76" s="291" t="s">
        <v>927</v>
      </c>
      <c r="J76" s="272" t="s">
        <v>933</v>
      </c>
      <c r="K76" s="280">
        <f t="shared" si="79"/>
        <v>8.5</v>
      </c>
      <c r="L76" s="281">
        <v>100</v>
      </c>
      <c r="M76" s="282">
        <f t="shared" si="80"/>
        <v>2025</v>
      </c>
      <c r="N76" s="280">
        <v>250</v>
      </c>
      <c r="O76" s="272" t="s">
        <v>534</v>
      </c>
      <c r="P76" s="273">
        <v>45049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8">
        <v>13</v>
      </c>
      <c r="B77" s="342">
        <v>45050</v>
      </c>
      <c r="C77" s="310"/>
      <c r="D77" s="311" t="s">
        <v>928</v>
      </c>
      <c r="E77" s="289" t="s">
        <v>536</v>
      </c>
      <c r="F77" s="289">
        <v>22.5</v>
      </c>
      <c r="G77" s="289">
        <v>14</v>
      </c>
      <c r="H77" s="312">
        <v>5.5</v>
      </c>
      <c r="I77" s="313" t="s">
        <v>929</v>
      </c>
      <c r="J77" s="290" t="s">
        <v>932</v>
      </c>
      <c r="K77" s="314">
        <f t="shared" ref="K77:K78" si="81">H77-F77</f>
        <v>-17</v>
      </c>
      <c r="L77" s="315">
        <v>100</v>
      </c>
      <c r="M77" s="316">
        <f t="shared" ref="M77:M78" si="82">(K77*N77)-100</f>
        <v>-9450</v>
      </c>
      <c r="N77" s="314">
        <v>550</v>
      </c>
      <c r="O77" s="290" t="s">
        <v>546</v>
      </c>
      <c r="P77" s="309">
        <v>45051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6">
        <v>14</v>
      </c>
      <c r="B78" s="332">
        <v>45051</v>
      </c>
      <c r="C78" s="284"/>
      <c r="D78" s="302" t="s">
        <v>934</v>
      </c>
      <c r="E78" s="274" t="s">
        <v>536</v>
      </c>
      <c r="F78" s="274">
        <v>6.5</v>
      </c>
      <c r="G78" s="274">
        <v>1.8</v>
      </c>
      <c r="H78" s="283">
        <v>9</v>
      </c>
      <c r="I78" s="291" t="s">
        <v>935</v>
      </c>
      <c r="J78" s="272" t="s">
        <v>939</v>
      </c>
      <c r="K78" s="280">
        <f t="shared" si="81"/>
        <v>2.5</v>
      </c>
      <c r="L78" s="281">
        <v>100</v>
      </c>
      <c r="M78" s="282">
        <f t="shared" si="82"/>
        <v>2275</v>
      </c>
      <c r="N78" s="280">
        <v>950</v>
      </c>
      <c r="O78" s="272" t="s">
        <v>534</v>
      </c>
      <c r="P78" s="273">
        <v>45054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15</v>
      </c>
      <c r="B79" s="332">
        <v>45051</v>
      </c>
      <c r="C79" s="284"/>
      <c r="D79" s="302" t="s">
        <v>936</v>
      </c>
      <c r="E79" s="274" t="s">
        <v>536</v>
      </c>
      <c r="F79" s="274">
        <v>122.5</v>
      </c>
      <c r="G79" s="274">
        <v>75</v>
      </c>
      <c r="H79" s="283">
        <v>142.5</v>
      </c>
      <c r="I79" s="291" t="s">
        <v>868</v>
      </c>
      <c r="J79" s="272" t="s">
        <v>882</v>
      </c>
      <c r="K79" s="280">
        <f t="shared" ref="K79" si="83">H79-F79</f>
        <v>20</v>
      </c>
      <c r="L79" s="281">
        <v>100</v>
      </c>
      <c r="M79" s="282">
        <f t="shared" ref="M79" si="84">(K79*N79)-100</f>
        <v>1900</v>
      </c>
      <c r="N79" s="280">
        <v>100</v>
      </c>
      <c r="O79" s="272" t="s">
        <v>534</v>
      </c>
      <c r="P79" s="273">
        <v>45054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16</v>
      </c>
      <c r="B80" s="332">
        <v>45051</v>
      </c>
      <c r="C80" s="284"/>
      <c r="D80" s="302" t="s">
        <v>926</v>
      </c>
      <c r="E80" s="274" t="s">
        <v>536</v>
      </c>
      <c r="F80" s="274">
        <v>43.5</v>
      </c>
      <c r="G80" s="274">
        <v>29</v>
      </c>
      <c r="H80" s="283">
        <v>51.5</v>
      </c>
      <c r="I80" s="291" t="s">
        <v>927</v>
      </c>
      <c r="J80" s="272" t="s">
        <v>874</v>
      </c>
      <c r="K80" s="280">
        <f t="shared" ref="K80" si="85">H80-F80</f>
        <v>8</v>
      </c>
      <c r="L80" s="281">
        <v>100</v>
      </c>
      <c r="M80" s="282">
        <f t="shared" ref="M80:M81" si="86">(K80*N80)-100</f>
        <v>1900</v>
      </c>
      <c r="N80" s="280">
        <v>250</v>
      </c>
      <c r="O80" s="272" t="s">
        <v>534</v>
      </c>
      <c r="P80" s="273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6">
        <v>17</v>
      </c>
      <c r="B81" s="332">
        <v>45054</v>
      </c>
      <c r="C81" s="284"/>
      <c r="D81" s="302" t="s">
        <v>903</v>
      </c>
      <c r="E81" s="274" t="s">
        <v>877</v>
      </c>
      <c r="F81" s="274">
        <v>72.5</v>
      </c>
      <c r="G81" s="274">
        <v>110</v>
      </c>
      <c r="H81" s="283">
        <v>48.5</v>
      </c>
      <c r="I81" s="291" t="s">
        <v>904</v>
      </c>
      <c r="J81" s="272" t="s">
        <v>966</v>
      </c>
      <c r="K81" s="280">
        <f>F81-H81</f>
        <v>24</v>
      </c>
      <c r="L81" s="281">
        <v>100</v>
      </c>
      <c r="M81" s="282">
        <f t="shared" si="86"/>
        <v>1100</v>
      </c>
      <c r="N81" s="280">
        <v>50</v>
      </c>
      <c r="O81" s="272" t="s">
        <v>534</v>
      </c>
      <c r="P81" s="273">
        <v>45058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18</v>
      </c>
      <c r="B82" s="332">
        <v>45054</v>
      </c>
      <c r="C82" s="284"/>
      <c r="D82" s="302" t="s">
        <v>899</v>
      </c>
      <c r="E82" s="274" t="s">
        <v>536</v>
      </c>
      <c r="F82" s="274">
        <v>40</v>
      </c>
      <c r="G82" s="274">
        <v>26</v>
      </c>
      <c r="H82" s="283">
        <v>46</v>
      </c>
      <c r="I82" s="291" t="s">
        <v>900</v>
      </c>
      <c r="J82" s="272" t="s">
        <v>930</v>
      </c>
      <c r="K82" s="280">
        <f t="shared" ref="K82:K83" si="87">H82-F82</f>
        <v>6</v>
      </c>
      <c r="L82" s="281">
        <v>100</v>
      </c>
      <c r="M82" s="282">
        <f t="shared" ref="M82:M83" si="88">(K82*N82)-100</f>
        <v>2342</v>
      </c>
      <c r="N82" s="280">
        <v>407</v>
      </c>
      <c r="O82" s="272" t="s">
        <v>534</v>
      </c>
      <c r="P82" s="273">
        <v>45054</v>
      </c>
      <c r="Q82" s="197"/>
      <c r="R82" s="203" t="s">
        <v>798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8">
        <v>19</v>
      </c>
      <c r="B83" s="342">
        <v>45054</v>
      </c>
      <c r="C83" s="310"/>
      <c r="D83" s="311" t="s">
        <v>938</v>
      </c>
      <c r="E83" s="289" t="s">
        <v>536</v>
      </c>
      <c r="F83" s="289">
        <v>34.5</v>
      </c>
      <c r="G83" s="289"/>
      <c r="H83" s="312">
        <v>0</v>
      </c>
      <c r="I83" s="313" t="s">
        <v>937</v>
      </c>
      <c r="J83" s="290" t="s">
        <v>951</v>
      </c>
      <c r="K83" s="314">
        <f t="shared" si="87"/>
        <v>-34.5</v>
      </c>
      <c r="L83" s="315">
        <v>100</v>
      </c>
      <c r="M83" s="316">
        <f t="shared" si="88"/>
        <v>-1480</v>
      </c>
      <c r="N83" s="314">
        <v>40</v>
      </c>
      <c r="O83" s="290" t="s">
        <v>546</v>
      </c>
      <c r="P83" s="309">
        <v>45055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6">
        <v>20</v>
      </c>
      <c r="B84" s="332">
        <v>45055</v>
      </c>
      <c r="C84" s="284"/>
      <c r="D84" s="302" t="s">
        <v>946</v>
      </c>
      <c r="E84" s="274" t="s">
        <v>536</v>
      </c>
      <c r="F84" s="274">
        <v>38.5</v>
      </c>
      <c r="G84" s="274"/>
      <c r="H84" s="283">
        <v>62</v>
      </c>
      <c r="I84" s="291" t="s">
        <v>909</v>
      </c>
      <c r="J84" s="272" t="s">
        <v>914</v>
      </c>
      <c r="K84" s="280">
        <f t="shared" ref="K84:K86" si="89">H84-F84</f>
        <v>23.5</v>
      </c>
      <c r="L84" s="281">
        <v>100</v>
      </c>
      <c r="M84" s="282">
        <f t="shared" ref="M84:M86" si="90">(K84*N84)-100</f>
        <v>1075</v>
      </c>
      <c r="N84" s="280">
        <v>50</v>
      </c>
      <c r="O84" s="272" t="s">
        <v>534</v>
      </c>
      <c r="P84" s="273">
        <v>45055</v>
      </c>
      <c r="Q84" s="197"/>
      <c r="R84" s="203" t="s">
        <v>535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21</v>
      </c>
      <c r="B85" s="332">
        <v>45055</v>
      </c>
      <c r="C85" s="284"/>
      <c r="D85" s="302" t="s">
        <v>899</v>
      </c>
      <c r="E85" s="274" t="s">
        <v>536</v>
      </c>
      <c r="F85" s="274">
        <v>39</v>
      </c>
      <c r="G85" s="274">
        <v>25</v>
      </c>
      <c r="H85" s="283">
        <v>45.5</v>
      </c>
      <c r="I85" s="291" t="s">
        <v>900</v>
      </c>
      <c r="J85" s="272" t="s">
        <v>897</v>
      </c>
      <c r="K85" s="280">
        <f t="shared" si="89"/>
        <v>6.5</v>
      </c>
      <c r="L85" s="281">
        <v>100</v>
      </c>
      <c r="M85" s="282">
        <f t="shared" si="90"/>
        <v>2545.5</v>
      </c>
      <c r="N85" s="280">
        <v>407</v>
      </c>
      <c r="O85" s="272" t="s">
        <v>534</v>
      </c>
      <c r="P85" s="27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8">
        <v>22</v>
      </c>
      <c r="B86" s="342">
        <v>45055</v>
      </c>
      <c r="C86" s="310"/>
      <c r="D86" s="311" t="s">
        <v>948</v>
      </c>
      <c r="E86" s="289" t="s">
        <v>536</v>
      </c>
      <c r="F86" s="289">
        <v>9</v>
      </c>
      <c r="G86" s="289">
        <v>2</v>
      </c>
      <c r="H86" s="312">
        <v>2</v>
      </c>
      <c r="I86" s="313" t="s">
        <v>949</v>
      </c>
      <c r="J86" s="290" t="s">
        <v>1027</v>
      </c>
      <c r="K86" s="314">
        <f t="shared" si="89"/>
        <v>-7</v>
      </c>
      <c r="L86" s="315">
        <v>100</v>
      </c>
      <c r="M86" s="316">
        <f t="shared" si="90"/>
        <v>-5000</v>
      </c>
      <c r="N86" s="314">
        <v>700</v>
      </c>
      <c r="O86" s="290" t="s">
        <v>546</v>
      </c>
      <c r="P86" s="309">
        <v>45065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6">
        <v>23</v>
      </c>
      <c r="B87" s="332">
        <v>45055</v>
      </c>
      <c r="C87" s="284"/>
      <c r="D87" s="302" t="s">
        <v>946</v>
      </c>
      <c r="E87" s="274" t="s">
        <v>536</v>
      </c>
      <c r="F87" s="274">
        <v>46.5</v>
      </c>
      <c r="G87" s="274">
        <v>9</v>
      </c>
      <c r="H87" s="283">
        <v>65</v>
      </c>
      <c r="I87" s="291" t="s">
        <v>950</v>
      </c>
      <c r="J87" s="272" t="s">
        <v>955</v>
      </c>
      <c r="K87" s="280">
        <f t="shared" ref="K87" si="91">H87-F87</f>
        <v>18.5</v>
      </c>
      <c r="L87" s="281">
        <v>100</v>
      </c>
      <c r="M87" s="282">
        <f t="shared" ref="M87" si="92">(K87*N87)-100</f>
        <v>825</v>
      </c>
      <c r="N87" s="280">
        <v>50</v>
      </c>
      <c r="O87" s="272" t="s">
        <v>534</v>
      </c>
      <c r="P87" s="273">
        <v>45056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86">
        <v>24</v>
      </c>
      <c r="B88" s="332">
        <v>45056</v>
      </c>
      <c r="C88" s="284"/>
      <c r="D88" s="302" t="s">
        <v>936</v>
      </c>
      <c r="E88" s="274" t="s">
        <v>536</v>
      </c>
      <c r="F88" s="274">
        <v>182.5</v>
      </c>
      <c r="G88" s="274">
        <v>135</v>
      </c>
      <c r="H88" s="283">
        <v>200</v>
      </c>
      <c r="I88" s="291" t="s">
        <v>956</v>
      </c>
      <c r="J88" s="272" t="s">
        <v>919</v>
      </c>
      <c r="K88" s="280">
        <f t="shared" ref="K88:K90" si="93">H88-F88</f>
        <v>17.5</v>
      </c>
      <c r="L88" s="281">
        <v>100</v>
      </c>
      <c r="M88" s="282">
        <f t="shared" ref="M88:M90" si="94">(K88*N88)-100</f>
        <v>1650</v>
      </c>
      <c r="N88" s="280">
        <v>100</v>
      </c>
      <c r="O88" s="272" t="s">
        <v>534</v>
      </c>
      <c r="P88" s="273">
        <v>45056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8">
        <v>25</v>
      </c>
      <c r="B89" s="342">
        <v>45056</v>
      </c>
      <c r="C89" s="310"/>
      <c r="D89" s="311" t="s">
        <v>946</v>
      </c>
      <c r="E89" s="289" t="s">
        <v>536</v>
      </c>
      <c r="F89" s="289">
        <v>38</v>
      </c>
      <c r="G89" s="289"/>
      <c r="H89" s="312">
        <v>0</v>
      </c>
      <c r="I89" s="313" t="s">
        <v>950</v>
      </c>
      <c r="J89" s="290" t="s">
        <v>957</v>
      </c>
      <c r="K89" s="314">
        <f t="shared" si="93"/>
        <v>-38</v>
      </c>
      <c r="L89" s="315">
        <v>100</v>
      </c>
      <c r="M89" s="316">
        <f t="shared" si="94"/>
        <v>-2000</v>
      </c>
      <c r="N89" s="314">
        <v>50</v>
      </c>
      <c r="O89" s="290" t="s">
        <v>546</v>
      </c>
      <c r="P89" s="309">
        <v>45057</v>
      </c>
      <c r="Q89" s="197"/>
      <c r="R89" s="203" t="s">
        <v>798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6">
        <v>26</v>
      </c>
      <c r="B90" s="304">
        <v>45057</v>
      </c>
      <c r="C90" s="284"/>
      <c r="D90" s="302" t="s">
        <v>958</v>
      </c>
      <c r="E90" s="274" t="s">
        <v>536</v>
      </c>
      <c r="F90" s="274">
        <v>6.5</v>
      </c>
      <c r="G90" s="274">
        <v>1.8</v>
      </c>
      <c r="H90" s="283">
        <v>9</v>
      </c>
      <c r="I90" s="291" t="s">
        <v>959</v>
      </c>
      <c r="J90" s="272" t="s">
        <v>939</v>
      </c>
      <c r="K90" s="280">
        <f t="shared" si="93"/>
        <v>2.5</v>
      </c>
      <c r="L90" s="281">
        <v>100</v>
      </c>
      <c r="M90" s="282">
        <f t="shared" si="94"/>
        <v>2275</v>
      </c>
      <c r="N90" s="280">
        <v>950</v>
      </c>
      <c r="O90" s="272" t="s">
        <v>534</v>
      </c>
      <c r="P90" s="273">
        <v>45061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27</v>
      </c>
      <c r="B91" s="304">
        <v>45057</v>
      </c>
      <c r="C91" s="284"/>
      <c r="D91" s="302" t="s">
        <v>961</v>
      </c>
      <c r="E91" s="274" t="s">
        <v>536</v>
      </c>
      <c r="F91" s="274">
        <v>37</v>
      </c>
      <c r="G91" s="274">
        <v>23</v>
      </c>
      <c r="H91" s="283">
        <v>43</v>
      </c>
      <c r="I91" s="291" t="s">
        <v>894</v>
      </c>
      <c r="J91" s="272" t="s">
        <v>930</v>
      </c>
      <c r="K91" s="280">
        <f t="shared" ref="K91:K92" si="95">H91-F91</f>
        <v>6</v>
      </c>
      <c r="L91" s="281">
        <v>100</v>
      </c>
      <c r="M91" s="282">
        <f t="shared" ref="M91:M92" si="96">(K91*N91)-100</f>
        <v>2342</v>
      </c>
      <c r="N91" s="280">
        <v>407</v>
      </c>
      <c r="O91" s="272" t="s">
        <v>534</v>
      </c>
      <c r="P91" s="273">
        <v>45058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28</v>
      </c>
      <c r="B92" s="320">
        <v>45057</v>
      </c>
      <c r="C92" s="310"/>
      <c r="D92" s="311" t="s">
        <v>962</v>
      </c>
      <c r="E92" s="289" t="s">
        <v>536</v>
      </c>
      <c r="F92" s="289">
        <v>37</v>
      </c>
      <c r="G92" s="289">
        <v>15</v>
      </c>
      <c r="H92" s="312">
        <v>15</v>
      </c>
      <c r="I92" s="313" t="s">
        <v>963</v>
      </c>
      <c r="J92" s="290" t="s">
        <v>998</v>
      </c>
      <c r="K92" s="314">
        <f t="shared" si="95"/>
        <v>-22</v>
      </c>
      <c r="L92" s="315">
        <v>100</v>
      </c>
      <c r="M92" s="316">
        <f t="shared" si="96"/>
        <v>-3400</v>
      </c>
      <c r="N92" s="314">
        <v>150</v>
      </c>
      <c r="O92" s="290" t="s">
        <v>546</v>
      </c>
      <c r="P92" s="309">
        <v>45063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8">
        <v>29</v>
      </c>
      <c r="B93" s="320">
        <v>45058</v>
      </c>
      <c r="C93" s="310"/>
      <c r="D93" s="311" t="s">
        <v>967</v>
      </c>
      <c r="E93" s="289" t="s">
        <v>536</v>
      </c>
      <c r="F93" s="289">
        <v>125</v>
      </c>
      <c r="G93" s="289">
        <v>76</v>
      </c>
      <c r="H93" s="312">
        <v>76</v>
      </c>
      <c r="I93" s="313" t="s">
        <v>968</v>
      </c>
      <c r="J93" s="290" t="s">
        <v>992</v>
      </c>
      <c r="K93" s="314">
        <f t="shared" ref="K93:K94" si="97">H93-F93</f>
        <v>-49</v>
      </c>
      <c r="L93" s="315">
        <v>100</v>
      </c>
      <c r="M93" s="316">
        <f t="shared" ref="M93" si="98">(K93*N93)-100</f>
        <v>-5000</v>
      </c>
      <c r="N93" s="314">
        <v>100</v>
      </c>
      <c r="O93" s="290" t="s">
        <v>546</v>
      </c>
      <c r="P93" s="309">
        <v>45062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416">
        <v>30</v>
      </c>
      <c r="B94" s="418">
        <v>45058</v>
      </c>
      <c r="C94" s="310"/>
      <c r="D94" s="311" t="s">
        <v>969</v>
      </c>
      <c r="E94" s="289" t="s">
        <v>536</v>
      </c>
      <c r="F94" s="289">
        <v>265</v>
      </c>
      <c r="G94" s="289"/>
      <c r="H94" s="312">
        <v>0</v>
      </c>
      <c r="I94" s="313"/>
      <c r="J94" s="420" t="s">
        <v>1057</v>
      </c>
      <c r="K94" s="314">
        <f t="shared" si="97"/>
        <v>-265</v>
      </c>
      <c r="L94" s="315">
        <v>100</v>
      </c>
      <c r="M94" s="316">
        <f>K94*25</f>
        <v>-6625</v>
      </c>
      <c r="N94" s="314">
        <v>25</v>
      </c>
      <c r="O94" s="420" t="s">
        <v>546</v>
      </c>
      <c r="P94" s="426">
        <v>146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7"/>
      <c r="B95" s="419"/>
      <c r="C95" s="310"/>
      <c r="D95" s="311" t="s">
        <v>970</v>
      </c>
      <c r="E95" s="289" t="s">
        <v>877</v>
      </c>
      <c r="F95" s="289">
        <v>125</v>
      </c>
      <c r="G95" s="289"/>
      <c r="H95" s="312">
        <v>0</v>
      </c>
      <c r="I95" s="313"/>
      <c r="J95" s="421"/>
      <c r="K95" s="314">
        <v>125</v>
      </c>
      <c r="L95" s="315">
        <v>100</v>
      </c>
      <c r="M95" s="316">
        <f>K95*25</f>
        <v>3125</v>
      </c>
      <c r="N95" s="314">
        <v>25</v>
      </c>
      <c r="O95" s="421"/>
      <c r="P95" s="427"/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286">
        <v>31</v>
      </c>
      <c r="B96" s="304">
        <v>45058</v>
      </c>
      <c r="C96" s="284"/>
      <c r="D96" s="302" t="s">
        <v>903</v>
      </c>
      <c r="E96" s="274" t="s">
        <v>877</v>
      </c>
      <c r="F96" s="274">
        <v>68</v>
      </c>
      <c r="G96" s="274">
        <v>110</v>
      </c>
      <c r="H96" s="283">
        <v>55</v>
      </c>
      <c r="I96" s="291" t="s">
        <v>971</v>
      </c>
      <c r="J96" s="272" t="s">
        <v>990</v>
      </c>
      <c r="K96" s="280">
        <f>F96-H96</f>
        <v>13</v>
      </c>
      <c r="L96" s="281">
        <v>100</v>
      </c>
      <c r="M96" s="282">
        <f t="shared" ref="M96" si="99">(K96*N96)-100</f>
        <v>550</v>
      </c>
      <c r="N96" s="280">
        <v>50</v>
      </c>
      <c r="O96" s="272" t="s">
        <v>534</v>
      </c>
      <c r="P96" s="273">
        <v>45062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32</v>
      </c>
      <c r="B97" s="320">
        <v>45058</v>
      </c>
      <c r="C97" s="310"/>
      <c r="D97" s="311" t="s">
        <v>972</v>
      </c>
      <c r="E97" s="289" t="s">
        <v>877</v>
      </c>
      <c r="F97" s="289">
        <v>130</v>
      </c>
      <c r="G97" s="289">
        <v>210</v>
      </c>
      <c r="H97" s="312">
        <v>195</v>
      </c>
      <c r="I97" s="313" t="s">
        <v>971</v>
      </c>
      <c r="J97" s="290" t="s">
        <v>978</v>
      </c>
      <c r="K97" s="314">
        <f>F97-H97</f>
        <v>-65</v>
      </c>
      <c r="L97" s="315">
        <v>100</v>
      </c>
      <c r="M97" s="316">
        <f t="shared" ref="M97:M99" si="100">(K97*N97)-100</f>
        <v>-1725</v>
      </c>
      <c r="N97" s="314">
        <v>25</v>
      </c>
      <c r="O97" s="290" t="s">
        <v>546</v>
      </c>
      <c r="P97" s="309">
        <v>45058</v>
      </c>
      <c r="Q97" s="197"/>
      <c r="R97" s="203" t="s">
        <v>535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33</v>
      </c>
      <c r="B98" s="304">
        <v>45061</v>
      </c>
      <c r="C98" s="284"/>
      <c r="D98" s="302" t="s">
        <v>983</v>
      </c>
      <c r="E98" s="274" t="s">
        <v>536</v>
      </c>
      <c r="F98" s="274">
        <v>29</v>
      </c>
      <c r="G98" s="274">
        <v>12</v>
      </c>
      <c r="H98" s="283">
        <v>35</v>
      </c>
      <c r="I98" s="291" t="s">
        <v>984</v>
      </c>
      <c r="J98" s="272" t="s">
        <v>930</v>
      </c>
      <c r="K98" s="280">
        <f t="shared" ref="K98" si="101">H98-F98</f>
        <v>6</v>
      </c>
      <c r="L98" s="281">
        <v>100</v>
      </c>
      <c r="M98" s="282">
        <f t="shared" si="100"/>
        <v>1700</v>
      </c>
      <c r="N98" s="280">
        <v>300</v>
      </c>
      <c r="O98" s="272" t="s">
        <v>534</v>
      </c>
      <c r="P98" s="273">
        <v>45061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64">
        <v>34</v>
      </c>
      <c r="B99" s="365">
        <v>45061</v>
      </c>
      <c r="C99" s="366"/>
      <c r="D99" s="367" t="s">
        <v>985</v>
      </c>
      <c r="E99" s="368" t="s">
        <v>536</v>
      </c>
      <c r="F99" s="368">
        <v>38</v>
      </c>
      <c r="G99" s="368"/>
      <c r="H99" s="369">
        <v>38</v>
      </c>
      <c r="I99" s="370" t="s">
        <v>986</v>
      </c>
      <c r="J99" s="371" t="s">
        <v>991</v>
      </c>
      <c r="K99" s="372">
        <f>F99-H99</f>
        <v>0</v>
      </c>
      <c r="L99" s="373">
        <v>100</v>
      </c>
      <c r="M99" s="374">
        <f t="shared" si="100"/>
        <v>-100</v>
      </c>
      <c r="N99" s="372">
        <v>50</v>
      </c>
      <c r="O99" s="371" t="s">
        <v>655</v>
      </c>
      <c r="P99" s="375">
        <v>45062</v>
      </c>
      <c r="Q99" s="197"/>
      <c r="R99" s="203" t="s">
        <v>798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424">
        <v>35</v>
      </c>
      <c r="B100" s="422">
        <v>45061</v>
      </c>
      <c r="C100" s="284"/>
      <c r="D100" s="302" t="s">
        <v>987</v>
      </c>
      <c r="E100" s="274" t="s">
        <v>536</v>
      </c>
      <c r="F100" s="274">
        <v>84</v>
      </c>
      <c r="G100" s="274"/>
      <c r="H100" s="283">
        <v>147</v>
      </c>
      <c r="I100" s="291"/>
      <c r="J100" s="412" t="s">
        <v>999</v>
      </c>
      <c r="K100" s="280">
        <f>H100-F100</f>
        <v>63</v>
      </c>
      <c r="L100" s="281">
        <v>100</v>
      </c>
      <c r="M100" s="410">
        <f>(32*50)-200</f>
        <v>1400</v>
      </c>
      <c r="N100" s="280">
        <v>50</v>
      </c>
      <c r="O100" s="412" t="s">
        <v>534</v>
      </c>
      <c r="P100" s="414">
        <v>45063</v>
      </c>
      <c r="Q100" s="197"/>
      <c r="R100" s="203" t="s">
        <v>535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425"/>
      <c r="B101" s="423"/>
      <c r="C101" s="284"/>
      <c r="D101" s="302" t="s">
        <v>988</v>
      </c>
      <c r="E101" s="274" t="s">
        <v>877</v>
      </c>
      <c r="F101" s="274">
        <v>49</v>
      </c>
      <c r="G101" s="274"/>
      <c r="H101" s="283">
        <v>80</v>
      </c>
      <c r="I101" s="291"/>
      <c r="J101" s="413"/>
      <c r="K101" s="280">
        <f>49-80</f>
        <v>-31</v>
      </c>
      <c r="L101" s="281">
        <v>100</v>
      </c>
      <c r="M101" s="411"/>
      <c r="N101" s="280">
        <v>50</v>
      </c>
      <c r="O101" s="413"/>
      <c r="P101" s="415"/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36</v>
      </c>
      <c r="B102" s="320">
        <v>45062</v>
      </c>
      <c r="C102" s="310"/>
      <c r="D102" s="311" t="s">
        <v>993</v>
      </c>
      <c r="E102" s="289" t="s">
        <v>536</v>
      </c>
      <c r="F102" s="289">
        <v>33</v>
      </c>
      <c r="G102" s="289">
        <v>16</v>
      </c>
      <c r="H102" s="312">
        <v>16</v>
      </c>
      <c r="I102" s="313" t="s">
        <v>994</v>
      </c>
      <c r="J102" s="290" t="s">
        <v>932</v>
      </c>
      <c r="K102" s="314">
        <f t="shared" ref="K102:K103" si="102">H102-F102</f>
        <v>-17</v>
      </c>
      <c r="L102" s="315">
        <v>100</v>
      </c>
      <c r="M102" s="316">
        <f t="shared" ref="M102:M103" si="103">(K102*N102)-100</f>
        <v>-6050</v>
      </c>
      <c r="N102" s="314">
        <v>350</v>
      </c>
      <c r="O102" s="290" t="s">
        <v>546</v>
      </c>
      <c r="P102" s="309">
        <v>45063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37</v>
      </c>
      <c r="B103" s="304">
        <v>45062</v>
      </c>
      <c r="C103" s="284"/>
      <c r="D103" s="302" t="s">
        <v>1000</v>
      </c>
      <c r="E103" s="274" t="s">
        <v>536</v>
      </c>
      <c r="F103" s="274">
        <v>32</v>
      </c>
      <c r="G103" s="274">
        <v>19</v>
      </c>
      <c r="H103" s="283">
        <v>37</v>
      </c>
      <c r="I103" s="291" t="s">
        <v>1001</v>
      </c>
      <c r="J103" s="272" t="s">
        <v>1002</v>
      </c>
      <c r="K103" s="280">
        <f t="shared" si="102"/>
        <v>5</v>
      </c>
      <c r="L103" s="281">
        <v>100</v>
      </c>
      <c r="M103" s="282">
        <f t="shared" si="103"/>
        <v>1935</v>
      </c>
      <c r="N103" s="280">
        <v>407</v>
      </c>
      <c r="O103" s="272" t="s">
        <v>534</v>
      </c>
      <c r="P103" s="273">
        <v>45063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38</v>
      </c>
      <c r="B104" s="304">
        <v>45063</v>
      </c>
      <c r="C104" s="284"/>
      <c r="D104" s="302" t="s">
        <v>1003</v>
      </c>
      <c r="E104" s="274" t="s">
        <v>536</v>
      </c>
      <c r="F104" s="274">
        <v>6.5</v>
      </c>
      <c r="G104" s="274">
        <v>3.4</v>
      </c>
      <c r="H104" s="283">
        <v>7.9</v>
      </c>
      <c r="I104" s="291" t="s">
        <v>1004</v>
      </c>
      <c r="J104" s="272" t="s">
        <v>1008</v>
      </c>
      <c r="K104" s="280">
        <f t="shared" ref="K104" si="104">H104-F104</f>
        <v>1.4000000000000004</v>
      </c>
      <c r="L104" s="281">
        <v>100</v>
      </c>
      <c r="M104" s="282">
        <f t="shared" ref="M104" si="105">(K104*N104)-100</f>
        <v>2000.0000000000005</v>
      </c>
      <c r="N104" s="280">
        <v>1500</v>
      </c>
      <c r="O104" s="272" t="s">
        <v>534</v>
      </c>
      <c r="P104" s="273">
        <v>45064</v>
      </c>
      <c r="Q104" s="197"/>
      <c r="R104" s="203" t="s">
        <v>535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39</v>
      </c>
      <c r="B105" s="304">
        <v>45063</v>
      </c>
      <c r="C105" s="284"/>
      <c r="D105" s="302" t="s">
        <v>934</v>
      </c>
      <c r="E105" s="274" t="s">
        <v>536</v>
      </c>
      <c r="F105" s="274">
        <v>7.5</v>
      </c>
      <c r="G105" s="274">
        <v>2.8</v>
      </c>
      <c r="H105" s="283">
        <v>9.75</v>
      </c>
      <c r="I105" s="291" t="s">
        <v>1005</v>
      </c>
      <c r="J105" s="272" t="s">
        <v>1009</v>
      </c>
      <c r="K105" s="280">
        <f t="shared" ref="K105" si="106">H105-F105</f>
        <v>2.25</v>
      </c>
      <c r="L105" s="281">
        <v>100</v>
      </c>
      <c r="M105" s="282">
        <f t="shared" ref="M105" si="107">(K105*N105)-100</f>
        <v>2037.5</v>
      </c>
      <c r="N105" s="280">
        <v>950</v>
      </c>
      <c r="O105" s="272" t="s">
        <v>534</v>
      </c>
      <c r="P105" s="273">
        <v>45064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6">
        <v>40</v>
      </c>
      <c r="B106" s="304">
        <v>45063</v>
      </c>
      <c r="C106" s="284"/>
      <c r="D106" s="302" t="s">
        <v>1006</v>
      </c>
      <c r="E106" s="274" t="s">
        <v>536</v>
      </c>
      <c r="F106" s="274">
        <v>48</v>
      </c>
      <c r="G106" s="274">
        <v>14</v>
      </c>
      <c r="H106" s="283">
        <v>69</v>
      </c>
      <c r="I106" s="291" t="s">
        <v>1007</v>
      </c>
      <c r="J106" s="272" t="s">
        <v>547</v>
      </c>
      <c r="K106" s="280">
        <f t="shared" ref="K106:K107" si="108">H106-F106</f>
        <v>21</v>
      </c>
      <c r="L106" s="281">
        <v>100</v>
      </c>
      <c r="M106" s="282">
        <f t="shared" ref="M106:M107" si="109">(K106*N106)-100</f>
        <v>950</v>
      </c>
      <c r="N106" s="280">
        <v>50</v>
      </c>
      <c r="O106" s="272" t="s">
        <v>534</v>
      </c>
      <c r="P106" s="273">
        <v>45063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41</v>
      </c>
      <c r="B107" s="320">
        <v>45064</v>
      </c>
      <c r="C107" s="310"/>
      <c r="D107" s="311" t="s">
        <v>1010</v>
      </c>
      <c r="E107" s="289" t="s">
        <v>536</v>
      </c>
      <c r="F107" s="289">
        <v>23.5</v>
      </c>
      <c r="G107" s="289">
        <v>8</v>
      </c>
      <c r="H107" s="312">
        <v>7</v>
      </c>
      <c r="I107" s="313" t="s">
        <v>1011</v>
      </c>
      <c r="J107" s="290" t="s">
        <v>1018</v>
      </c>
      <c r="K107" s="314">
        <f t="shared" si="108"/>
        <v>-16.5</v>
      </c>
      <c r="L107" s="315">
        <v>100</v>
      </c>
      <c r="M107" s="316">
        <f t="shared" si="109"/>
        <v>-5050</v>
      </c>
      <c r="N107" s="314">
        <v>300</v>
      </c>
      <c r="O107" s="290" t="s">
        <v>546</v>
      </c>
      <c r="P107" s="309">
        <v>45065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6">
        <v>42</v>
      </c>
      <c r="B108" s="304">
        <v>45064</v>
      </c>
      <c r="C108" s="284"/>
      <c r="D108" s="302" t="s">
        <v>1012</v>
      </c>
      <c r="E108" s="274" t="s">
        <v>536</v>
      </c>
      <c r="F108" s="274">
        <v>21</v>
      </c>
      <c r="G108" s="274">
        <v>0</v>
      </c>
      <c r="H108" s="283">
        <v>31</v>
      </c>
      <c r="I108" s="291" t="s">
        <v>1013</v>
      </c>
      <c r="J108" s="272" t="s">
        <v>979</v>
      </c>
      <c r="K108" s="280">
        <f t="shared" ref="K108" si="110">H108-F108</f>
        <v>10</v>
      </c>
      <c r="L108" s="281">
        <v>100</v>
      </c>
      <c r="M108" s="282">
        <f t="shared" ref="M108" si="111">(K108*N108)-100</f>
        <v>400</v>
      </c>
      <c r="N108" s="280">
        <v>50</v>
      </c>
      <c r="O108" s="272" t="s">
        <v>534</v>
      </c>
      <c r="P108" s="273">
        <v>45064</v>
      </c>
      <c r="Q108" s="197"/>
      <c r="R108" s="203" t="s">
        <v>798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43</v>
      </c>
      <c r="B109" s="332">
        <v>45065</v>
      </c>
      <c r="C109" s="284"/>
      <c r="D109" s="302" t="s">
        <v>1019</v>
      </c>
      <c r="E109" s="274" t="s">
        <v>536</v>
      </c>
      <c r="F109" s="274">
        <v>28</v>
      </c>
      <c r="G109" s="274">
        <v>10</v>
      </c>
      <c r="H109" s="283">
        <v>31.5</v>
      </c>
      <c r="I109" s="291" t="s">
        <v>994</v>
      </c>
      <c r="J109" s="272" t="s">
        <v>1030</v>
      </c>
      <c r="K109" s="280">
        <f t="shared" ref="K109" si="112">H109-F109</f>
        <v>3.5</v>
      </c>
      <c r="L109" s="281">
        <v>100</v>
      </c>
      <c r="M109" s="282">
        <f t="shared" ref="M109" si="113">(K109*N109)-100</f>
        <v>512.5</v>
      </c>
      <c r="N109" s="280">
        <v>175</v>
      </c>
      <c r="O109" s="272" t="s">
        <v>534</v>
      </c>
      <c r="P109" s="273">
        <v>45068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6">
        <v>44</v>
      </c>
      <c r="B110" s="304">
        <v>45065</v>
      </c>
      <c r="C110" s="284"/>
      <c r="D110" s="302" t="s">
        <v>934</v>
      </c>
      <c r="E110" s="274" t="s">
        <v>536</v>
      </c>
      <c r="F110" s="274">
        <v>4.5</v>
      </c>
      <c r="G110" s="274"/>
      <c r="H110" s="283">
        <v>6.75</v>
      </c>
      <c r="I110" s="291" t="s">
        <v>1024</v>
      </c>
      <c r="J110" s="272" t="s">
        <v>1009</v>
      </c>
      <c r="K110" s="280">
        <f t="shared" ref="K110" si="114">H110-F110</f>
        <v>2.25</v>
      </c>
      <c r="L110" s="281">
        <v>100</v>
      </c>
      <c r="M110" s="282">
        <f t="shared" ref="M110:M111" si="115">(K110*N110)-100</f>
        <v>2037.5</v>
      </c>
      <c r="N110" s="280">
        <v>950</v>
      </c>
      <c r="O110" s="272" t="s">
        <v>534</v>
      </c>
      <c r="P110" s="273">
        <v>45065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64">
        <v>45</v>
      </c>
      <c r="B111" s="365">
        <v>45069</v>
      </c>
      <c r="C111" s="366"/>
      <c r="D111" s="367" t="s">
        <v>934</v>
      </c>
      <c r="E111" s="364" t="s">
        <v>536</v>
      </c>
      <c r="F111" s="364">
        <v>3.25</v>
      </c>
      <c r="G111" s="364"/>
      <c r="H111" s="381">
        <v>3.25</v>
      </c>
      <c r="I111" s="383" t="s">
        <v>1039</v>
      </c>
      <c r="J111" s="371" t="s">
        <v>991</v>
      </c>
      <c r="K111" s="372">
        <f>F111-H111</f>
        <v>0</v>
      </c>
      <c r="L111" s="373">
        <v>100</v>
      </c>
      <c r="M111" s="374">
        <f t="shared" si="115"/>
        <v>-100</v>
      </c>
      <c r="N111" s="372">
        <v>50</v>
      </c>
      <c r="O111" s="371" t="s">
        <v>655</v>
      </c>
      <c r="P111" s="375">
        <v>45070</v>
      </c>
      <c r="Q111" s="197"/>
      <c r="R111" s="203" t="s">
        <v>798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08">
        <v>46</v>
      </c>
      <c r="B112" s="320">
        <v>45069</v>
      </c>
      <c r="C112" s="310"/>
      <c r="D112" s="311" t="s">
        <v>1040</v>
      </c>
      <c r="E112" s="308" t="s">
        <v>536</v>
      </c>
      <c r="F112" s="308">
        <v>26</v>
      </c>
      <c r="G112" s="308"/>
      <c r="H112" s="380">
        <v>0</v>
      </c>
      <c r="I112" s="380" t="s">
        <v>963</v>
      </c>
      <c r="J112" s="290" t="s">
        <v>1041</v>
      </c>
      <c r="K112" s="314">
        <f t="shared" ref="K112:K113" si="116">H112-F112</f>
        <v>-26</v>
      </c>
      <c r="L112" s="315">
        <v>100</v>
      </c>
      <c r="M112" s="316">
        <f t="shared" ref="M112:M113" si="117">(K112*N112)-100</f>
        <v>-1140</v>
      </c>
      <c r="N112" s="314">
        <v>40</v>
      </c>
      <c r="O112" s="290" t="s">
        <v>546</v>
      </c>
      <c r="P112" s="309">
        <v>45069</v>
      </c>
      <c r="Q112" s="197"/>
      <c r="R112" s="203" t="s">
        <v>798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286">
        <v>47</v>
      </c>
      <c r="B113" s="304">
        <v>45069</v>
      </c>
      <c r="C113" s="284"/>
      <c r="D113" s="302" t="s">
        <v>1042</v>
      </c>
      <c r="E113" s="286" t="s">
        <v>536</v>
      </c>
      <c r="F113" s="286">
        <v>41.5</v>
      </c>
      <c r="G113" s="286"/>
      <c r="H113" s="341">
        <v>77.5</v>
      </c>
      <c r="I113" s="341" t="s">
        <v>986</v>
      </c>
      <c r="J113" s="272" t="s">
        <v>1047</v>
      </c>
      <c r="K113" s="280">
        <f t="shared" si="116"/>
        <v>36</v>
      </c>
      <c r="L113" s="281">
        <v>100</v>
      </c>
      <c r="M113" s="282">
        <f t="shared" si="117"/>
        <v>1700</v>
      </c>
      <c r="N113" s="280">
        <v>50</v>
      </c>
      <c r="O113" s="272" t="s">
        <v>534</v>
      </c>
      <c r="P113" s="273">
        <v>45070</v>
      </c>
      <c r="Q113" s="197"/>
      <c r="R113" s="203" t="s">
        <v>798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286">
        <v>48</v>
      </c>
      <c r="B114" s="304">
        <v>45069</v>
      </c>
      <c r="C114" s="284"/>
      <c r="D114" s="302" t="s">
        <v>1043</v>
      </c>
      <c r="E114" s="286" t="s">
        <v>877</v>
      </c>
      <c r="F114" s="286">
        <v>45</v>
      </c>
      <c r="G114" s="286">
        <v>85</v>
      </c>
      <c r="H114" s="341">
        <v>25</v>
      </c>
      <c r="I114" s="382" t="s">
        <v>1044</v>
      </c>
      <c r="J114" s="272" t="s">
        <v>882</v>
      </c>
      <c r="K114" s="280">
        <f>F114-H114</f>
        <v>20</v>
      </c>
      <c r="L114" s="281">
        <v>100</v>
      </c>
      <c r="M114" s="282">
        <f t="shared" ref="M114:M117" si="118">(K114*N114)-100</f>
        <v>900</v>
      </c>
      <c r="N114" s="280">
        <v>50</v>
      </c>
      <c r="O114" s="272" t="s">
        <v>534</v>
      </c>
      <c r="P114" s="273">
        <v>45069</v>
      </c>
      <c r="Q114" s="197"/>
      <c r="R114" s="203" t="s">
        <v>535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308">
        <v>49</v>
      </c>
      <c r="B115" s="320">
        <v>45069</v>
      </c>
      <c r="C115" s="310"/>
      <c r="D115" s="311" t="s">
        <v>1045</v>
      </c>
      <c r="E115" s="308" t="s">
        <v>536</v>
      </c>
      <c r="F115" s="308">
        <v>15.5</v>
      </c>
      <c r="G115" s="308"/>
      <c r="H115" s="380">
        <v>5.5</v>
      </c>
      <c r="I115" s="380" t="s">
        <v>1046</v>
      </c>
      <c r="J115" s="290" t="s">
        <v>945</v>
      </c>
      <c r="K115" s="314">
        <f t="shared" ref="K115:K117" si="119">H115-F115</f>
        <v>-10</v>
      </c>
      <c r="L115" s="315">
        <v>100</v>
      </c>
      <c r="M115" s="316">
        <f t="shared" si="118"/>
        <v>-3100</v>
      </c>
      <c r="N115" s="314">
        <v>300</v>
      </c>
      <c r="O115" s="290" t="s">
        <v>546</v>
      </c>
      <c r="P115" s="309">
        <v>45070</v>
      </c>
      <c r="Q115" s="197"/>
      <c r="R115" s="203" t="s">
        <v>535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6">
        <v>50</v>
      </c>
      <c r="B116" s="304">
        <v>45070</v>
      </c>
      <c r="C116" s="284"/>
      <c r="D116" s="302" t="s">
        <v>1042</v>
      </c>
      <c r="E116" s="286" t="s">
        <v>536</v>
      </c>
      <c r="F116" s="286">
        <v>37</v>
      </c>
      <c r="G116" s="286"/>
      <c r="H116" s="341">
        <v>54.5</v>
      </c>
      <c r="I116" s="341" t="s">
        <v>986</v>
      </c>
      <c r="J116" s="272" t="s">
        <v>1048</v>
      </c>
      <c r="K116" s="280">
        <f t="shared" si="119"/>
        <v>17.5</v>
      </c>
      <c r="L116" s="281">
        <v>100</v>
      </c>
      <c r="M116" s="282">
        <f t="shared" si="118"/>
        <v>775</v>
      </c>
      <c r="N116" s="280">
        <v>50</v>
      </c>
      <c r="O116" s="272" t="s">
        <v>534</v>
      </c>
      <c r="P116" s="273">
        <v>45070</v>
      </c>
      <c r="Q116" s="197"/>
      <c r="R116" s="203" t="s">
        <v>535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286">
        <v>51</v>
      </c>
      <c r="B117" s="304">
        <v>45070</v>
      </c>
      <c r="C117" s="284"/>
      <c r="D117" s="302" t="s">
        <v>1105</v>
      </c>
      <c r="E117" s="286" t="s">
        <v>536</v>
      </c>
      <c r="F117" s="286">
        <v>14</v>
      </c>
      <c r="G117" s="286">
        <v>8.5</v>
      </c>
      <c r="H117" s="341">
        <v>16.75</v>
      </c>
      <c r="I117" s="341" t="s">
        <v>1087</v>
      </c>
      <c r="J117" s="272" t="s">
        <v>1088</v>
      </c>
      <c r="K117" s="280">
        <f t="shared" si="119"/>
        <v>2.75</v>
      </c>
      <c r="L117" s="281">
        <v>100</v>
      </c>
      <c r="M117" s="282">
        <f t="shared" si="118"/>
        <v>2237.5</v>
      </c>
      <c r="N117" s="280">
        <v>850</v>
      </c>
      <c r="O117" s="272" t="s">
        <v>534</v>
      </c>
      <c r="P117" s="273">
        <v>45075</v>
      </c>
      <c r="Q117" s="197"/>
      <c r="R117" s="203" t="s">
        <v>798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6">
        <v>51</v>
      </c>
      <c r="B118" s="304">
        <v>45071</v>
      </c>
      <c r="C118" s="284"/>
      <c r="D118" s="302" t="s">
        <v>1059</v>
      </c>
      <c r="E118" s="274" t="s">
        <v>536</v>
      </c>
      <c r="F118" s="274">
        <v>78</v>
      </c>
      <c r="G118" s="274">
        <v>30</v>
      </c>
      <c r="H118" s="283">
        <v>99</v>
      </c>
      <c r="I118" s="291" t="s">
        <v>1058</v>
      </c>
      <c r="J118" s="272" t="s">
        <v>547</v>
      </c>
      <c r="K118" s="280">
        <f t="shared" ref="K118:K120" si="120">H118-F118</f>
        <v>21</v>
      </c>
      <c r="L118" s="281">
        <v>100</v>
      </c>
      <c r="M118" s="282">
        <f t="shared" ref="M118:M121" si="121">(K118*N118)-100</f>
        <v>740</v>
      </c>
      <c r="N118" s="280">
        <v>40</v>
      </c>
      <c r="O118" s="272" t="s">
        <v>534</v>
      </c>
      <c r="P118" s="273">
        <v>45071</v>
      </c>
      <c r="Q118" s="197"/>
      <c r="R118" s="203" t="s">
        <v>535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308">
        <v>52</v>
      </c>
      <c r="B119" s="320">
        <v>45071</v>
      </c>
      <c r="C119" s="310"/>
      <c r="D119" s="311" t="s">
        <v>1020</v>
      </c>
      <c r="E119" s="289" t="s">
        <v>536</v>
      </c>
      <c r="F119" s="289">
        <v>10</v>
      </c>
      <c r="G119" s="289"/>
      <c r="H119" s="312">
        <v>0</v>
      </c>
      <c r="I119" s="313" t="s">
        <v>1060</v>
      </c>
      <c r="J119" s="290" t="s">
        <v>945</v>
      </c>
      <c r="K119" s="314">
        <f t="shared" si="120"/>
        <v>-10</v>
      </c>
      <c r="L119" s="315">
        <v>100</v>
      </c>
      <c r="M119" s="316">
        <f t="shared" si="121"/>
        <v>-500</v>
      </c>
      <c r="N119" s="314">
        <v>40</v>
      </c>
      <c r="O119" s="290" t="s">
        <v>546</v>
      </c>
      <c r="P119" s="309">
        <v>45071</v>
      </c>
      <c r="Q119" s="197"/>
      <c r="R119" s="203" t="s">
        <v>535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86">
        <v>53</v>
      </c>
      <c r="B120" s="304">
        <v>45072</v>
      </c>
      <c r="C120" s="284"/>
      <c r="D120" s="302" t="s">
        <v>1072</v>
      </c>
      <c r="E120" s="274" t="s">
        <v>536</v>
      </c>
      <c r="F120" s="274">
        <v>8.5</v>
      </c>
      <c r="G120" s="274">
        <v>3.5</v>
      </c>
      <c r="H120" s="283">
        <v>11.5</v>
      </c>
      <c r="I120" s="291" t="s">
        <v>1073</v>
      </c>
      <c r="J120" s="272" t="s">
        <v>1078</v>
      </c>
      <c r="K120" s="280">
        <f t="shared" si="120"/>
        <v>3</v>
      </c>
      <c r="L120" s="281">
        <v>100</v>
      </c>
      <c r="M120" s="282">
        <f t="shared" si="121"/>
        <v>2750</v>
      </c>
      <c r="N120" s="280">
        <v>950</v>
      </c>
      <c r="O120" s="272" t="s">
        <v>534</v>
      </c>
      <c r="P120" s="273">
        <v>45075</v>
      </c>
      <c r="Q120" s="197"/>
      <c r="R120" s="203" t="s">
        <v>535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08">
        <v>54</v>
      </c>
      <c r="B121" s="320">
        <v>45072</v>
      </c>
      <c r="C121" s="310"/>
      <c r="D121" s="311" t="s">
        <v>1074</v>
      </c>
      <c r="E121" s="289" t="s">
        <v>877</v>
      </c>
      <c r="F121" s="289">
        <v>79</v>
      </c>
      <c r="G121" s="289">
        <v>115</v>
      </c>
      <c r="H121" s="312">
        <v>115</v>
      </c>
      <c r="I121" s="313" t="s">
        <v>1075</v>
      </c>
      <c r="J121" s="290" t="s">
        <v>1085</v>
      </c>
      <c r="K121" s="314">
        <f>F121-H121</f>
        <v>-36</v>
      </c>
      <c r="L121" s="315">
        <v>100</v>
      </c>
      <c r="M121" s="316">
        <f t="shared" si="121"/>
        <v>-1900</v>
      </c>
      <c r="N121" s="314">
        <v>50</v>
      </c>
      <c r="O121" s="290" t="s">
        <v>546</v>
      </c>
      <c r="P121" s="309">
        <v>45075</v>
      </c>
      <c r="Q121" s="197"/>
      <c r="R121" s="203" t="s">
        <v>535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322">
        <v>55</v>
      </c>
      <c r="B122" s="323">
        <v>45075</v>
      </c>
      <c r="C122" s="324"/>
      <c r="D122" s="325" t="s">
        <v>1079</v>
      </c>
      <c r="E122" s="201" t="s">
        <v>877</v>
      </c>
      <c r="F122" s="201" t="s">
        <v>1080</v>
      </c>
      <c r="G122" s="201">
        <v>135</v>
      </c>
      <c r="H122" s="202"/>
      <c r="I122" s="217" t="s">
        <v>1081</v>
      </c>
      <c r="J122" s="225" t="s">
        <v>537</v>
      </c>
      <c r="K122" s="254"/>
      <c r="L122" s="326"/>
      <c r="M122" s="327"/>
      <c r="N122" s="254"/>
      <c r="O122" s="225"/>
      <c r="P122" s="199"/>
      <c r="Q122" s="197"/>
      <c r="R122" s="203" t="s">
        <v>535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286">
        <v>56</v>
      </c>
      <c r="B123" s="273">
        <v>45076</v>
      </c>
      <c r="C123" s="284"/>
      <c r="D123" s="302" t="s">
        <v>1106</v>
      </c>
      <c r="E123" s="274" t="s">
        <v>536</v>
      </c>
      <c r="F123" s="274">
        <v>125</v>
      </c>
      <c r="G123" s="274">
        <v>35</v>
      </c>
      <c r="H123" s="283">
        <v>172.5</v>
      </c>
      <c r="I123" s="291" t="s">
        <v>1107</v>
      </c>
      <c r="J123" s="272" t="s">
        <v>688</v>
      </c>
      <c r="K123" s="280">
        <f t="shared" ref="K123:K124" si="122">H123-F123</f>
        <v>47.5</v>
      </c>
      <c r="L123" s="281">
        <v>100</v>
      </c>
      <c r="M123" s="282">
        <f t="shared" ref="M123:M124" si="123">(K123*N123)-100</f>
        <v>1087.5</v>
      </c>
      <c r="N123" s="280">
        <v>25</v>
      </c>
      <c r="O123" s="272" t="s">
        <v>534</v>
      </c>
      <c r="P123" s="273">
        <v>45076</v>
      </c>
      <c r="Q123" s="197"/>
      <c r="R123" s="203" t="s">
        <v>535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6">
        <v>57</v>
      </c>
      <c r="B124" s="273">
        <v>45076</v>
      </c>
      <c r="C124" s="284"/>
      <c r="D124" s="302" t="s">
        <v>1072</v>
      </c>
      <c r="E124" s="274" t="s">
        <v>536</v>
      </c>
      <c r="F124" s="274">
        <v>7.5</v>
      </c>
      <c r="G124" s="274">
        <v>2.5</v>
      </c>
      <c r="H124" s="283">
        <v>10</v>
      </c>
      <c r="I124" s="291" t="s">
        <v>1073</v>
      </c>
      <c r="J124" s="272" t="s">
        <v>939</v>
      </c>
      <c r="K124" s="280">
        <f t="shared" si="122"/>
        <v>2.5</v>
      </c>
      <c r="L124" s="281">
        <v>100</v>
      </c>
      <c r="M124" s="282">
        <f t="shared" si="123"/>
        <v>2275</v>
      </c>
      <c r="N124" s="280">
        <v>950</v>
      </c>
      <c r="O124" s="272" t="s">
        <v>534</v>
      </c>
      <c r="P124" s="273">
        <v>45076</v>
      </c>
      <c r="Q124" s="197"/>
      <c r="R124" s="203" t="s">
        <v>535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322">
        <v>58</v>
      </c>
      <c r="B125" s="323">
        <v>45076</v>
      </c>
      <c r="C125" s="324"/>
      <c r="D125" s="325" t="s">
        <v>1109</v>
      </c>
      <c r="E125" s="201" t="s">
        <v>536</v>
      </c>
      <c r="F125" s="201" t="s">
        <v>1108</v>
      </c>
      <c r="G125" s="201">
        <v>35</v>
      </c>
      <c r="H125" s="202"/>
      <c r="I125" s="217" t="s">
        <v>1107</v>
      </c>
      <c r="J125" s="225" t="s">
        <v>537</v>
      </c>
      <c r="K125" s="254"/>
      <c r="L125" s="326"/>
      <c r="M125" s="327"/>
      <c r="N125" s="254"/>
      <c r="O125" s="225"/>
      <c r="P125" s="199"/>
      <c r="Q125" s="197"/>
      <c r="R125" s="203" t="s">
        <v>535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225"/>
      <c r="K126" s="202"/>
      <c r="L126" s="217"/>
      <c r="M126" s="218"/>
      <c r="N126" s="202"/>
      <c r="O126" s="225"/>
      <c r="P126" s="199"/>
      <c r="Q126" s="1"/>
      <c r="R126" s="6"/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97"/>
      <c r="AI126" s="197"/>
      <c r="AJ126" s="203"/>
      <c r="AK126" s="197"/>
      <c r="AL126" s="197"/>
    </row>
    <row r="127" spans="1:38" ht="38.25" customHeight="1">
      <c r="A127" s="92" t="s">
        <v>558</v>
      </c>
      <c r="B127" s="139"/>
      <c r="C127" s="139"/>
      <c r="D127" s="140"/>
      <c r="E127" s="124"/>
      <c r="F127" s="6"/>
      <c r="G127" s="6"/>
      <c r="H127" s="125"/>
      <c r="I127" s="141"/>
      <c r="J127" s="1"/>
      <c r="K127" s="6"/>
      <c r="L127" s="6"/>
      <c r="M127" s="6"/>
      <c r="N127" s="1"/>
      <c r="O127" s="1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</row>
    <row r="128" spans="1:38" s="198" customFormat="1" ht="38.25">
      <c r="A128" s="93" t="s">
        <v>16</v>
      </c>
      <c r="B128" s="94" t="s">
        <v>511</v>
      </c>
      <c r="C128" s="94"/>
      <c r="D128" s="95" t="s">
        <v>522</v>
      </c>
      <c r="E128" s="94" t="s">
        <v>523</v>
      </c>
      <c r="F128" s="94" t="s">
        <v>524</v>
      </c>
      <c r="G128" s="94" t="s">
        <v>525</v>
      </c>
      <c r="H128" s="94" t="s">
        <v>526</v>
      </c>
      <c r="I128" s="94" t="s">
        <v>527</v>
      </c>
      <c r="J128" s="93" t="s">
        <v>528</v>
      </c>
      <c r="K128" s="128" t="s">
        <v>545</v>
      </c>
      <c r="L128" s="129" t="s">
        <v>530</v>
      </c>
      <c r="M128" s="96" t="s">
        <v>531</v>
      </c>
      <c r="N128" s="94" t="s">
        <v>532</v>
      </c>
      <c r="O128" s="95" t="s">
        <v>533</v>
      </c>
      <c r="P128" s="94" t="s">
        <v>762</v>
      </c>
      <c r="Q128" s="197"/>
      <c r="R128" s="6"/>
      <c r="S128" s="197"/>
      <c r="T128" s="197"/>
      <c r="U128" s="197"/>
      <c r="V128" s="197"/>
      <c r="W128" s="197"/>
      <c r="X128" s="197"/>
      <c r="Y128" s="197"/>
      <c r="Z128" s="197"/>
      <c r="AA128" s="197"/>
      <c r="AB128" s="197"/>
      <c r="AC128" s="197"/>
      <c r="AD128" s="197"/>
      <c r="AE128" s="197"/>
      <c r="AF128" s="197"/>
      <c r="AG128" s="197"/>
      <c r="AH128" s="197"/>
      <c r="AI128" s="197"/>
      <c r="AJ128" s="197"/>
      <c r="AK128" s="197"/>
      <c r="AL128" s="197"/>
    </row>
    <row r="129" spans="1:38" ht="14.25" customHeight="1">
      <c r="A129" s="255">
        <v>1</v>
      </c>
      <c r="B129" s="256">
        <v>44840</v>
      </c>
      <c r="C129" s="253"/>
      <c r="D129" s="253" t="s">
        <v>834</v>
      </c>
      <c r="E129" s="254" t="s">
        <v>536</v>
      </c>
      <c r="F129" s="254" t="s">
        <v>835</v>
      </c>
      <c r="G129" s="254">
        <v>1220</v>
      </c>
      <c r="H129" s="254"/>
      <c r="I129" s="254" t="s">
        <v>836</v>
      </c>
      <c r="J129" s="225" t="s">
        <v>537</v>
      </c>
      <c r="K129" s="202"/>
      <c r="L129" s="217"/>
      <c r="M129" s="218"/>
      <c r="N129" s="202"/>
      <c r="O129" s="225"/>
      <c r="P129" s="277" t="e">
        <f>VLOOKUP(D129,'MidCap Intra'!B98:C598,2,0)</f>
        <v>#N/A</v>
      </c>
      <c r="Q129" s="197"/>
      <c r="R129" s="197" t="s">
        <v>535</v>
      </c>
      <c r="S129" s="41"/>
      <c r="T129" s="1"/>
      <c r="U129" s="1"/>
      <c r="V129" s="1"/>
      <c r="W129" s="1"/>
      <c r="X129" s="1"/>
      <c r="Y129" s="1"/>
      <c r="Z129" s="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</row>
    <row r="130" spans="1:38" ht="14.25" customHeight="1">
      <c r="A130" s="286">
        <v>2</v>
      </c>
      <c r="B130" s="329">
        <v>45019</v>
      </c>
      <c r="C130" s="330"/>
      <c r="D130" s="330" t="s">
        <v>71</v>
      </c>
      <c r="E130" s="280" t="s">
        <v>536</v>
      </c>
      <c r="F130" s="280">
        <v>96.5</v>
      </c>
      <c r="G130" s="280">
        <v>88</v>
      </c>
      <c r="H130" s="280">
        <v>104.5</v>
      </c>
      <c r="I130" s="280" t="s">
        <v>876</v>
      </c>
      <c r="J130" s="272" t="s">
        <v>874</v>
      </c>
      <c r="K130" s="272">
        <f t="shared" ref="K130" si="124">H130-F130</f>
        <v>8</v>
      </c>
      <c r="L130" s="287">
        <f t="shared" ref="L130" si="125">(F130*-0.7)/100</f>
        <v>-0.67549999999999999</v>
      </c>
      <c r="M130" s="288">
        <f t="shared" ref="M130" si="126">(K130+L130)/F130</f>
        <v>7.5901554404145088E-2</v>
      </c>
      <c r="N130" s="328" t="s">
        <v>534</v>
      </c>
      <c r="O130" s="305">
        <v>45048</v>
      </c>
      <c r="P130" s="273"/>
      <c r="Q130" s="197"/>
      <c r="R130" s="197" t="s">
        <v>535</v>
      </c>
      <c r="S130" s="41"/>
      <c r="T130" s="1"/>
      <c r="U130" s="1"/>
      <c r="V130" s="1"/>
      <c r="W130" s="1"/>
      <c r="X130" s="1"/>
      <c r="Y130" s="1"/>
      <c r="Z130" s="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s="198" customFormat="1" ht="14.25" customHeight="1">
      <c r="A131" s="384">
        <v>3</v>
      </c>
      <c r="B131" s="385">
        <v>45050</v>
      </c>
      <c r="C131" s="386"/>
      <c r="D131" s="386" t="s">
        <v>135</v>
      </c>
      <c r="E131" s="387" t="s">
        <v>536</v>
      </c>
      <c r="F131" s="387">
        <v>84</v>
      </c>
      <c r="G131" s="387">
        <v>74.900000000000006</v>
      </c>
      <c r="H131" s="387">
        <v>89.75</v>
      </c>
      <c r="I131" s="387" t="s">
        <v>572</v>
      </c>
      <c r="J131" s="388" t="s">
        <v>1053</v>
      </c>
      <c r="K131" s="388">
        <f t="shared" ref="K131" si="127">H131-F131</f>
        <v>5.75</v>
      </c>
      <c r="L131" s="389">
        <f t="shared" ref="L131" si="128">(F131*-0.7)/100</f>
        <v>-0.58799999999999997</v>
      </c>
      <c r="M131" s="390">
        <f t="shared" ref="M131" si="129">(K131+L131)/F131</f>
        <v>6.1452380952380953E-2</v>
      </c>
      <c r="N131" s="391" t="s">
        <v>534</v>
      </c>
      <c r="O131" s="392">
        <v>45070</v>
      </c>
      <c r="P131" s="393"/>
      <c r="Q131" s="197"/>
      <c r="R131" s="197" t="s">
        <v>535</v>
      </c>
      <c r="S131" s="265"/>
      <c r="T131" s="197"/>
      <c r="U131" s="197"/>
      <c r="V131" s="197"/>
      <c r="W131" s="197"/>
      <c r="X131" s="197"/>
      <c r="Y131" s="197"/>
      <c r="Z131" s="197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</row>
    <row r="132" spans="1:38" s="198" customFormat="1" ht="14.25" customHeight="1">
      <c r="A132" s="322">
        <v>4</v>
      </c>
      <c r="B132" s="394">
        <v>45071</v>
      </c>
      <c r="C132" s="253"/>
      <c r="D132" s="253" t="s">
        <v>255</v>
      </c>
      <c r="E132" s="254" t="s">
        <v>536</v>
      </c>
      <c r="F132" s="254" t="s">
        <v>1061</v>
      </c>
      <c r="G132" s="254">
        <v>267</v>
      </c>
      <c r="H132" s="254"/>
      <c r="I132" s="254" t="s">
        <v>1062</v>
      </c>
      <c r="J132" s="225" t="s">
        <v>537</v>
      </c>
      <c r="K132" s="225"/>
      <c r="L132" s="277"/>
      <c r="M132" s="278"/>
      <c r="N132" s="244"/>
      <c r="O132" s="247"/>
      <c r="P132" s="199"/>
      <c r="Q132" s="197"/>
      <c r="R132" s="197" t="s">
        <v>535</v>
      </c>
      <c r="S132" s="265"/>
      <c r="T132" s="197"/>
      <c r="U132" s="197"/>
      <c r="V132" s="197"/>
      <c r="W132" s="197"/>
      <c r="X132" s="197"/>
      <c r="Y132" s="197"/>
      <c r="Z132" s="197"/>
      <c r="AA132" s="265"/>
      <c r="AB132" s="265"/>
      <c r="AC132" s="265"/>
      <c r="AD132" s="265"/>
      <c r="AE132" s="265"/>
      <c r="AF132" s="265"/>
      <c r="AG132" s="265"/>
      <c r="AH132" s="265"/>
      <c r="AI132" s="265"/>
      <c r="AJ132" s="265"/>
      <c r="AK132" s="265"/>
      <c r="AL132" s="265"/>
    </row>
    <row r="133" spans="1:38" ht="12.75" customHeight="1">
      <c r="A133" s="254"/>
      <c r="B133" s="252"/>
      <c r="C133" s="253"/>
      <c r="D133" s="253"/>
      <c r="E133" s="254"/>
      <c r="F133" s="254"/>
      <c r="G133" s="254"/>
      <c r="H133" s="254"/>
      <c r="I133" s="254"/>
      <c r="J133" s="225"/>
      <c r="K133" s="202"/>
      <c r="L133" s="217"/>
      <c r="M133" s="218"/>
      <c r="N133" s="202"/>
      <c r="O133" s="225"/>
      <c r="P133" s="199"/>
      <c r="R133" s="6"/>
      <c r="S133" s="1"/>
      <c r="T133" s="1"/>
      <c r="U133" s="1"/>
      <c r="V133" s="1"/>
      <c r="W133" s="1"/>
      <c r="X133" s="1"/>
      <c r="Y133" s="1"/>
    </row>
    <row r="134" spans="1:38" ht="12.75" customHeight="1">
      <c r="A134" s="109" t="s">
        <v>538</v>
      </c>
      <c r="B134" s="109"/>
      <c r="C134" s="109"/>
      <c r="D134" s="109"/>
      <c r="E134" s="41"/>
      <c r="F134" s="116" t="s">
        <v>540</v>
      </c>
      <c r="G134" s="54"/>
      <c r="H134" s="54"/>
      <c r="I134" s="54"/>
      <c r="J134" s="6"/>
      <c r="K134" s="132"/>
      <c r="L134" s="133"/>
      <c r="M134" s="6"/>
      <c r="N134" s="99"/>
      <c r="O134" s="142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115" t="s">
        <v>539</v>
      </c>
      <c r="B135" s="109"/>
      <c r="C135" s="109"/>
      <c r="D135" s="109"/>
      <c r="E135" s="6"/>
      <c r="F135" s="116" t="s">
        <v>542</v>
      </c>
      <c r="G135" s="6"/>
      <c r="H135" s="6" t="s">
        <v>758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5"/>
      <c r="B136" s="109"/>
      <c r="C136" s="109"/>
      <c r="D136" s="109"/>
      <c r="E136" s="6"/>
      <c r="F136" s="116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4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/>
      <c r="B137" s="109"/>
      <c r="C137" s="109"/>
      <c r="D137" s="109"/>
      <c r="E137" s="6"/>
      <c r="F137" s="116"/>
      <c r="G137" s="54"/>
      <c r="H137" s="41"/>
      <c r="I137" s="54"/>
      <c r="J137" s="6"/>
      <c r="K137" s="132"/>
      <c r="L137" s="133"/>
      <c r="M137" s="6"/>
      <c r="N137" s="99"/>
      <c r="O137" s="13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35" t="s">
        <v>1014</v>
      </c>
      <c r="B138" s="109"/>
      <c r="C138" s="109"/>
      <c r="D138" s="109"/>
      <c r="E138" s="6"/>
      <c r="F138" s="116"/>
      <c r="G138" s="54"/>
      <c r="H138" s="41"/>
      <c r="I138" s="54"/>
      <c r="J138" s="6"/>
      <c r="K138" s="132"/>
      <c r="L138" s="133"/>
      <c r="M138" s="6"/>
      <c r="N138" s="99"/>
      <c r="O138" s="134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4" t="s">
        <v>16</v>
      </c>
      <c r="B139" s="94" t="s">
        <v>511</v>
      </c>
      <c r="C139" s="94"/>
      <c r="D139" s="95" t="s">
        <v>522</v>
      </c>
      <c r="E139" s="94" t="s">
        <v>523</v>
      </c>
      <c r="F139" s="94" t="s">
        <v>524</v>
      </c>
      <c r="G139" s="94" t="s">
        <v>544</v>
      </c>
      <c r="H139" s="94" t="s">
        <v>526</v>
      </c>
      <c r="I139" s="94" t="s">
        <v>527</v>
      </c>
      <c r="J139" s="93" t="s">
        <v>528</v>
      </c>
      <c r="K139" s="136" t="s">
        <v>552</v>
      </c>
      <c r="L139" s="96" t="s">
        <v>530</v>
      </c>
      <c r="M139" s="136" t="s">
        <v>553</v>
      </c>
      <c r="N139" s="94" t="s">
        <v>554</v>
      </c>
      <c r="O139" s="93" t="s">
        <v>532</v>
      </c>
      <c r="P139" s="95" t="s">
        <v>533</v>
      </c>
      <c r="Q139" s="41"/>
      <c r="R139" s="6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</row>
    <row r="140" spans="1:38" ht="12.75" customHeight="1">
      <c r="A140" s="286">
        <v>1</v>
      </c>
      <c r="B140" s="304">
        <v>45064</v>
      </c>
      <c r="C140" s="302"/>
      <c r="D140" s="302" t="s">
        <v>36</v>
      </c>
      <c r="E140" s="286" t="s">
        <v>877</v>
      </c>
      <c r="F140" s="286">
        <v>43980</v>
      </c>
      <c r="G140" s="286">
        <v>44089</v>
      </c>
      <c r="H140" s="341">
        <v>43800</v>
      </c>
      <c r="I140" s="341" t="s">
        <v>1015</v>
      </c>
      <c r="J140" s="272" t="s">
        <v>1016</v>
      </c>
      <c r="K140" s="280">
        <f>F140-H140</f>
        <v>180</v>
      </c>
      <c r="L140" s="291">
        <f t="shared" ref="L140" si="130">(H140*N140)*0.07%</f>
        <v>766.50000000000011</v>
      </c>
      <c r="M140" s="282">
        <f t="shared" ref="M140" si="131">(K140*N140)-L140</f>
        <v>3733.5</v>
      </c>
      <c r="N140" s="280">
        <v>25</v>
      </c>
      <c r="O140" s="272" t="s">
        <v>534</v>
      </c>
      <c r="P140" s="273">
        <v>45064</v>
      </c>
      <c r="Q140" s="299"/>
      <c r="R140" s="54" t="s">
        <v>1076</v>
      </c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300"/>
      <c r="AG140" s="301"/>
      <c r="AH140" s="299"/>
      <c r="AI140" s="299"/>
      <c r="AJ140" s="300"/>
      <c r="AK140" s="300"/>
      <c r="AL140" s="300"/>
    </row>
    <row r="141" spans="1:38" s="198" customFormat="1" ht="12.75" customHeight="1">
      <c r="A141" s="286">
        <v>2</v>
      </c>
      <c r="B141" s="304">
        <v>45065</v>
      </c>
      <c r="C141" s="302"/>
      <c r="D141" s="302" t="s">
        <v>1026</v>
      </c>
      <c r="E141" s="274" t="s">
        <v>536</v>
      </c>
      <c r="F141" s="274">
        <v>10.25</v>
      </c>
      <c r="G141" s="274">
        <v>7.7</v>
      </c>
      <c r="H141" s="283">
        <v>14</v>
      </c>
      <c r="I141" s="291">
        <v>17</v>
      </c>
      <c r="J141" s="272" t="s">
        <v>1022</v>
      </c>
      <c r="K141" s="280">
        <f t="shared" ref="K141:K146" si="132">H141-F141</f>
        <v>3.75</v>
      </c>
      <c r="L141" s="291">
        <v>100</v>
      </c>
      <c r="M141" s="282">
        <f t="shared" ref="M141" si="133">(K141*N141)-L141</f>
        <v>2150</v>
      </c>
      <c r="N141" s="280">
        <v>600</v>
      </c>
      <c r="O141" s="272" t="s">
        <v>534</v>
      </c>
      <c r="P141" s="273">
        <v>45065</v>
      </c>
      <c r="Q141" s="377"/>
      <c r="R141" s="54" t="s">
        <v>1076</v>
      </c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378"/>
      <c r="AG141" s="379"/>
      <c r="AH141" s="377"/>
      <c r="AI141" s="377"/>
      <c r="AJ141" s="378"/>
      <c r="AK141" s="378"/>
      <c r="AL141" s="378"/>
    </row>
    <row r="142" spans="1:38" s="198" customFormat="1" ht="12.75" customHeight="1">
      <c r="A142" s="308">
        <v>3</v>
      </c>
      <c r="B142" s="320">
        <v>45065</v>
      </c>
      <c r="C142" s="311"/>
      <c r="D142" s="311" t="s">
        <v>1020</v>
      </c>
      <c r="E142" s="308" t="s">
        <v>536</v>
      </c>
      <c r="F142" s="308">
        <v>71</v>
      </c>
      <c r="G142" s="308">
        <v>58</v>
      </c>
      <c r="H142" s="380">
        <v>69.5</v>
      </c>
      <c r="I142" s="380" t="s">
        <v>1021</v>
      </c>
      <c r="J142" s="290" t="s">
        <v>1023</v>
      </c>
      <c r="K142" s="314">
        <f t="shared" si="132"/>
        <v>-1.5</v>
      </c>
      <c r="L142" s="313">
        <v>100</v>
      </c>
      <c r="M142" s="316">
        <f t="shared" ref="M142:M143" si="134">(K142*N142)-L142</f>
        <v>-175</v>
      </c>
      <c r="N142" s="314">
        <v>50</v>
      </c>
      <c r="O142" s="290" t="s">
        <v>546</v>
      </c>
      <c r="P142" s="309">
        <v>45065</v>
      </c>
      <c r="Q142" s="197"/>
      <c r="R142" s="54" t="s">
        <v>1076</v>
      </c>
      <c r="S142" s="197"/>
      <c r="T142" s="197"/>
      <c r="U142" s="197"/>
      <c r="V142" s="197"/>
      <c r="W142" s="197"/>
      <c r="X142" s="197"/>
      <c r="Y142" s="197"/>
      <c r="Z142" s="197"/>
    </row>
    <row r="143" spans="1:38" s="198" customFormat="1" ht="12.75" customHeight="1">
      <c r="A143" s="308">
        <v>4</v>
      </c>
      <c r="B143" s="320">
        <v>45068</v>
      </c>
      <c r="C143" s="311"/>
      <c r="D143" s="311" t="s">
        <v>1031</v>
      </c>
      <c r="E143" s="308" t="s">
        <v>536</v>
      </c>
      <c r="F143" s="308">
        <v>70</v>
      </c>
      <c r="G143" s="308">
        <v>55</v>
      </c>
      <c r="H143" s="380">
        <v>55</v>
      </c>
      <c r="I143" s="380" t="s">
        <v>1021</v>
      </c>
      <c r="J143" s="290" t="s">
        <v>1032</v>
      </c>
      <c r="K143" s="314">
        <f t="shared" si="132"/>
        <v>-15</v>
      </c>
      <c r="L143" s="313">
        <v>100</v>
      </c>
      <c r="M143" s="316">
        <f t="shared" si="134"/>
        <v>-850</v>
      </c>
      <c r="N143" s="314">
        <v>50</v>
      </c>
      <c r="O143" s="290" t="s">
        <v>546</v>
      </c>
      <c r="P143" s="309">
        <v>45068</v>
      </c>
      <c r="Q143" s="197"/>
      <c r="R143" s="54" t="s">
        <v>1076</v>
      </c>
      <c r="S143" s="197"/>
      <c r="T143" s="197"/>
      <c r="U143" s="197"/>
      <c r="V143" s="197"/>
      <c r="W143" s="197"/>
      <c r="X143" s="197"/>
      <c r="Y143" s="197"/>
      <c r="Z143" s="197"/>
    </row>
    <row r="144" spans="1:38" s="198" customFormat="1" ht="12.75" customHeight="1">
      <c r="A144" s="308">
        <v>5</v>
      </c>
      <c r="B144" s="320">
        <v>45069</v>
      </c>
      <c r="C144" s="311"/>
      <c r="D144" s="311" t="s">
        <v>1036</v>
      </c>
      <c r="E144" s="308" t="s">
        <v>536</v>
      </c>
      <c r="F144" s="308">
        <v>26</v>
      </c>
      <c r="G144" s="308">
        <v>10</v>
      </c>
      <c r="H144" s="380">
        <v>25.5</v>
      </c>
      <c r="I144" s="380" t="s">
        <v>1037</v>
      </c>
      <c r="J144" s="290" t="s">
        <v>1038</v>
      </c>
      <c r="K144" s="314">
        <f t="shared" si="132"/>
        <v>-0.5</v>
      </c>
      <c r="L144" s="313">
        <v>100</v>
      </c>
      <c r="M144" s="316">
        <f t="shared" ref="M144:M147" si="135">(K144*N144)-L144</f>
        <v>-187.5</v>
      </c>
      <c r="N144" s="314">
        <v>175</v>
      </c>
      <c r="O144" s="290" t="s">
        <v>546</v>
      </c>
      <c r="P144" s="309">
        <v>45069</v>
      </c>
      <c r="Q144" s="197"/>
      <c r="R144" s="54" t="s">
        <v>1076</v>
      </c>
      <c r="S144" s="197"/>
      <c r="T144" s="197"/>
      <c r="U144" s="197"/>
      <c r="V144" s="197"/>
      <c r="W144" s="197"/>
      <c r="X144" s="197"/>
      <c r="Y144" s="197"/>
      <c r="Z144" s="197"/>
    </row>
    <row r="145" spans="1:26" s="198" customFormat="1" ht="12.75" customHeight="1">
      <c r="A145" s="308">
        <v>6</v>
      </c>
      <c r="B145" s="320">
        <v>45070</v>
      </c>
      <c r="C145" s="311"/>
      <c r="D145" s="311" t="s">
        <v>37</v>
      </c>
      <c r="E145" s="308" t="s">
        <v>536</v>
      </c>
      <c r="F145" s="308">
        <v>18310</v>
      </c>
      <c r="G145" s="308">
        <v>18263</v>
      </c>
      <c r="H145" s="380">
        <v>18300</v>
      </c>
      <c r="I145" s="380" t="s">
        <v>1050</v>
      </c>
      <c r="J145" s="290" t="s">
        <v>945</v>
      </c>
      <c r="K145" s="314">
        <f t="shared" si="132"/>
        <v>-10</v>
      </c>
      <c r="L145" s="313">
        <f t="shared" ref="L145:L147" si="136">(H145*N145)*0.07%</f>
        <v>640.50000000000011</v>
      </c>
      <c r="M145" s="316">
        <f>(K145*N145)-L145</f>
        <v>-1140.5</v>
      </c>
      <c r="N145" s="314">
        <v>50</v>
      </c>
      <c r="O145" s="290" t="s">
        <v>546</v>
      </c>
      <c r="P145" s="309">
        <v>45070</v>
      </c>
      <c r="Q145" s="197"/>
      <c r="R145" s="54" t="s">
        <v>1076</v>
      </c>
      <c r="S145" s="197"/>
      <c r="T145" s="197"/>
      <c r="U145" s="197"/>
      <c r="V145" s="197"/>
      <c r="W145" s="197"/>
      <c r="X145" s="197"/>
      <c r="Y145" s="197"/>
      <c r="Z145" s="197"/>
    </row>
    <row r="146" spans="1:26" s="198" customFormat="1" ht="12.75" customHeight="1">
      <c r="A146" s="308">
        <v>7</v>
      </c>
      <c r="B146" s="320">
        <v>45070</v>
      </c>
      <c r="C146" s="311"/>
      <c r="D146" s="311" t="s">
        <v>1049</v>
      </c>
      <c r="E146" s="308" t="s">
        <v>536</v>
      </c>
      <c r="F146" s="308">
        <v>81</v>
      </c>
      <c r="G146" s="308">
        <v>70</v>
      </c>
      <c r="H146" s="380">
        <v>79</v>
      </c>
      <c r="I146" s="380">
        <v>118</v>
      </c>
      <c r="J146" s="290" t="s">
        <v>1052</v>
      </c>
      <c r="K146" s="314">
        <f t="shared" si="132"/>
        <v>-2</v>
      </c>
      <c r="L146" s="313">
        <v>100</v>
      </c>
      <c r="M146" s="316">
        <f t="shared" si="135"/>
        <v>-900</v>
      </c>
      <c r="N146" s="314">
        <v>400</v>
      </c>
      <c r="O146" s="290" t="s">
        <v>546</v>
      </c>
      <c r="P146" s="309">
        <v>45070</v>
      </c>
      <c r="Q146" s="197"/>
      <c r="R146" s="54" t="s">
        <v>1076</v>
      </c>
      <c r="S146" s="197"/>
      <c r="T146" s="197"/>
      <c r="U146" s="197"/>
      <c r="V146" s="197"/>
      <c r="W146" s="197"/>
      <c r="X146" s="197"/>
      <c r="Y146" s="197"/>
      <c r="Z146" s="197"/>
    </row>
    <row r="147" spans="1:26" s="198" customFormat="1" ht="12.75" customHeight="1">
      <c r="A147" s="308">
        <v>8</v>
      </c>
      <c r="B147" s="320">
        <v>45070</v>
      </c>
      <c r="C147" s="311"/>
      <c r="D147" s="311" t="s">
        <v>37</v>
      </c>
      <c r="E147" s="308" t="s">
        <v>877</v>
      </c>
      <c r="F147" s="308">
        <v>18285</v>
      </c>
      <c r="G147" s="308">
        <v>18325</v>
      </c>
      <c r="H147" s="380">
        <v>18295</v>
      </c>
      <c r="I147" s="380" t="s">
        <v>1051</v>
      </c>
      <c r="J147" s="290" t="s">
        <v>945</v>
      </c>
      <c r="K147" s="314">
        <f>F147-H147</f>
        <v>-10</v>
      </c>
      <c r="L147" s="313">
        <f t="shared" si="136"/>
        <v>320.16250000000002</v>
      </c>
      <c r="M147" s="316">
        <f t="shared" si="135"/>
        <v>-570.16250000000002</v>
      </c>
      <c r="N147" s="314">
        <v>25</v>
      </c>
      <c r="O147" s="290" t="s">
        <v>546</v>
      </c>
      <c r="P147" s="309">
        <v>45070</v>
      </c>
      <c r="Q147" s="197"/>
      <c r="R147" s="54" t="s">
        <v>1076</v>
      </c>
      <c r="S147" s="197"/>
      <c r="T147" s="197"/>
      <c r="U147" s="197"/>
      <c r="V147" s="197"/>
      <c r="W147" s="197"/>
      <c r="X147" s="197"/>
      <c r="Y147" s="197"/>
      <c r="Z147" s="197"/>
    </row>
    <row r="148" spans="1:26" s="198" customFormat="1" ht="12.75" customHeight="1">
      <c r="A148" s="322"/>
      <c r="B148" s="323"/>
      <c r="C148" s="325"/>
      <c r="D148" s="325"/>
      <c r="E148" s="322"/>
      <c r="F148" s="322"/>
      <c r="G148" s="322"/>
      <c r="H148" s="376"/>
      <c r="I148" s="376"/>
      <c r="J148" s="225"/>
      <c r="K148" s="254"/>
      <c r="L148" s="217"/>
      <c r="M148" s="327"/>
      <c r="N148" s="254"/>
      <c r="O148" s="225"/>
      <c r="P148" s="199"/>
      <c r="Q148" s="197"/>
      <c r="R148" s="203"/>
      <c r="S148" s="197"/>
      <c r="T148" s="197"/>
      <c r="U148" s="197"/>
      <c r="V148" s="197"/>
      <c r="W148" s="197"/>
      <c r="X148" s="197"/>
      <c r="Y148" s="197"/>
      <c r="Z148" s="197"/>
    </row>
    <row r="149" spans="1:26" ht="12.75" customHeight="1">
      <c r="A149" s="115"/>
      <c r="B149" s="109"/>
      <c r="C149" s="109"/>
      <c r="D149" s="109"/>
      <c r="E149" s="6"/>
      <c r="F149" s="116"/>
      <c r="G149" s="54"/>
      <c r="H149" s="41"/>
      <c r="I149" s="54"/>
      <c r="J149" s="6"/>
      <c r="K149" s="132"/>
      <c r="L149" s="133"/>
      <c r="M149" s="6"/>
      <c r="N149" s="99"/>
      <c r="O149" s="13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15"/>
      <c r="B150" s="109"/>
      <c r="C150" s="109"/>
      <c r="D150" s="109"/>
      <c r="E150" s="6"/>
      <c r="F150" s="116"/>
      <c r="G150" s="54"/>
      <c r="H150" s="41"/>
      <c r="I150" s="54"/>
      <c r="J150" s="6"/>
      <c r="K150" s="132"/>
      <c r="L150" s="133"/>
      <c r="M150" s="6"/>
      <c r="N150" s="99"/>
      <c r="O150" s="13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15"/>
      <c r="B151" s="109"/>
      <c r="C151" s="109"/>
      <c r="D151" s="109"/>
      <c r="E151" s="6"/>
      <c r="F151" s="116"/>
      <c r="G151" s="54"/>
      <c r="H151" s="41"/>
      <c r="I151" s="54"/>
      <c r="J151" s="6"/>
      <c r="K151" s="132"/>
      <c r="L151" s="133"/>
      <c r="M151" s="6"/>
      <c r="N151" s="99"/>
      <c r="O151" s="13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15"/>
      <c r="B152" s="109"/>
      <c r="C152" s="109"/>
      <c r="D152" s="109"/>
      <c r="E152" s="6"/>
      <c r="F152" s="116"/>
      <c r="G152" s="54"/>
      <c r="H152" s="41"/>
      <c r="I152" s="54"/>
      <c r="J152" s="6"/>
      <c r="K152" s="132"/>
      <c r="L152" s="133"/>
      <c r="M152" s="6"/>
      <c r="N152" s="99"/>
      <c r="O152" s="134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15"/>
      <c r="B153" s="109"/>
      <c r="C153" s="109"/>
      <c r="D153" s="109"/>
      <c r="E153" s="6"/>
      <c r="F153" s="116"/>
      <c r="G153" s="54"/>
      <c r="H153" s="41"/>
      <c r="I153" s="54"/>
      <c r="J153" s="6"/>
      <c r="K153" s="132"/>
      <c r="L153" s="133"/>
      <c r="M153" s="6"/>
      <c r="N153" s="99"/>
      <c r="O153" s="134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54"/>
      <c r="B154" s="98"/>
      <c r="C154" s="98"/>
      <c r="D154" s="41"/>
      <c r="E154" s="54"/>
      <c r="F154" s="54"/>
      <c r="G154" s="54"/>
      <c r="H154" s="41"/>
      <c r="I154" s="54"/>
      <c r="J154" s="6"/>
      <c r="K154" s="132"/>
      <c r="L154" s="133"/>
      <c r="M154" s="6"/>
      <c r="N154" s="99"/>
      <c r="O154" s="134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38.25" customHeight="1">
      <c r="A155" s="41"/>
      <c r="B155" s="143" t="s">
        <v>559</v>
      </c>
      <c r="C155" s="143"/>
      <c r="D155" s="143"/>
      <c r="E155" s="143"/>
      <c r="F155" s="6"/>
      <c r="G155" s="6"/>
      <c r="H155" s="126"/>
      <c r="I155" s="6"/>
      <c r="J155" s="126"/>
      <c r="K155" s="127"/>
      <c r="L155" s="6"/>
      <c r="M155" s="6"/>
      <c r="N155" s="1"/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93" t="s">
        <v>16</v>
      </c>
      <c r="B156" s="94" t="s">
        <v>511</v>
      </c>
      <c r="C156" s="94"/>
      <c r="D156" s="95" t="s">
        <v>522</v>
      </c>
      <c r="E156" s="94" t="s">
        <v>523</v>
      </c>
      <c r="F156" s="94" t="s">
        <v>524</v>
      </c>
      <c r="G156" s="94" t="s">
        <v>560</v>
      </c>
      <c r="H156" s="94" t="s">
        <v>561</v>
      </c>
      <c r="I156" s="94" t="s">
        <v>527</v>
      </c>
      <c r="J156" s="144" t="s">
        <v>528</v>
      </c>
      <c r="K156" s="94" t="s">
        <v>529</v>
      </c>
      <c r="L156" s="94" t="s">
        <v>562</v>
      </c>
      <c r="M156" s="94" t="s">
        <v>532</v>
      </c>
      <c r="N156" s="95" t="s">
        <v>533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</v>
      </c>
      <c r="B157" s="146">
        <v>41579</v>
      </c>
      <c r="C157" s="146"/>
      <c r="D157" s="147" t="s">
        <v>563</v>
      </c>
      <c r="E157" s="148" t="s">
        <v>564</v>
      </c>
      <c r="F157" s="149">
        <v>82</v>
      </c>
      <c r="G157" s="148" t="s">
        <v>565</v>
      </c>
      <c r="H157" s="148">
        <v>100</v>
      </c>
      <c r="I157" s="150">
        <v>100</v>
      </c>
      <c r="J157" s="151" t="s">
        <v>566</v>
      </c>
      <c r="K157" s="152">
        <f t="shared" ref="K157:K188" si="137">H157-F157</f>
        <v>18</v>
      </c>
      <c r="L157" s="153">
        <f t="shared" ref="L157:L188" si="138">K157/F157</f>
        <v>0.21951219512195122</v>
      </c>
      <c r="M157" s="148" t="s">
        <v>534</v>
      </c>
      <c r="N157" s="154">
        <v>42657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2</v>
      </c>
      <c r="B158" s="146">
        <v>41794</v>
      </c>
      <c r="C158" s="146"/>
      <c r="D158" s="147" t="s">
        <v>567</v>
      </c>
      <c r="E158" s="148" t="s">
        <v>536</v>
      </c>
      <c r="F158" s="149">
        <v>257</v>
      </c>
      <c r="G158" s="148" t="s">
        <v>565</v>
      </c>
      <c r="H158" s="148">
        <v>300</v>
      </c>
      <c r="I158" s="150">
        <v>300</v>
      </c>
      <c r="J158" s="151" t="s">
        <v>566</v>
      </c>
      <c r="K158" s="152">
        <f t="shared" si="137"/>
        <v>43</v>
      </c>
      <c r="L158" s="153">
        <f t="shared" si="138"/>
        <v>0.16731517509727625</v>
      </c>
      <c r="M158" s="148" t="s">
        <v>534</v>
      </c>
      <c r="N158" s="154">
        <v>41822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</v>
      </c>
      <c r="B159" s="146">
        <v>41828</v>
      </c>
      <c r="C159" s="146"/>
      <c r="D159" s="147" t="s">
        <v>568</v>
      </c>
      <c r="E159" s="148" t="s">
        <v>536</v>
      </c>
      <c r="F159" s="149">
        <v>393</v>
      </c>
      <c r="G159" s="148" t="s">
        <v>565</v>
      </c>
      <c r="H159" s="148">
        <v>468</v>
      </c>
      <c r="I159" s="150">
        <v>468</v>
      </c>
      <c r="J159" s="151" t="s">
        <v>566</v>
      </c>
      <c r="K159" s="152">
        <f t="shared" si="137"/>
        <v>75</v>
      </c>
      <c r="L159" s="153">
        <f t="shared" si="138"/>
        <v>0.19083969465648856</v>
      </c>
      <c r="M159" s="148" t="s">
        <v>534</v>
      </c>
      <c r="N159" s="154">
        <v>41863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</v>
      </c>
      <c r="B160" s="146">
        <v>41857</v>
      </c>
      <c r="C160" s="146"/>
      <c r="D160" s="147" t="s">
        <v>569</v>
      </c>
      <c r="E160" s="148" t="s">
        <v>536</v>
      </c>
      <c r="F160" s="149">
        <v>205</v>
      </c>
      <c r="G160" s="148" t="s">
        <v>565</v>
      </c>
      <c r="H160" s="148">
        <v>275</v>
      </c>
      <c r="I160" s="150">
        <v>250</v>
      </c>
      <c r="J160" s="151" t="s">
        <v>566</v>
      </c>
      <c r="K160" s="152">
        <f t="shared" si="137"/>
        <v>70</v>
      </c>
      <c r="L160" s="153">
        <f t="shared" si="138"/>
        <v>0.34146341463414637</v>
      </c>
      <c r="M160" s="148" t="s">
        <v>534</v>
      </c>
      <c r="N160" s="154">
        <v>41962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5</v>
      </c>
      <c r="B161" s="146">
        <v>41886</v>
      </c>
      <c r="C161" s="146"/>
      <c r="D161" s="147" t="s">
        <v>570</v>
      </c>
      <c r="E161" s="148" t="s">
        <v>536</v>
      </c>
      <c r="F161" s="149">
        <v>162</v>
      </c>
      <c r="G161" s="148" t="s">
        <v>565</v>
      </c>
      <c r="H161" s="148">
        <v>190</v>
      </c>
      <c r="I161" s="150">
        <v>190</v>
      </c>
      <c r="J161" s="151" t="s">
        <v>566</v>
      </c>
      <c r="K161" s="152">
        <f t="shared" si="137"/>
        <v>28</v>
      </c>
      <c r="L161" s="153">
        <f t="shared" si="138"/>
        <v>0.1728395061728395</v>
      </c>
      <c r="M161" s="148" t="s">
        <v>534</v>
      </c>
      <c r="N161" s="154">
        <v>42006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</v>
      </c>
      <c r="B162" s="146">
        <v>41886</v>
      </c>
      <c r="C162" s="146"/>
      <c r="D162" s="147" t="s">
        <v>571</v>
      </c>
      <c r="E162" s="148" t="s">
        <v>536</v>
      </c>
      <c r="F162" s="149">
        <v>75</v>
      </c>
      <c r="G162" s="148" t="s">
        <v>565</v>
      </c>
      <c r="H162" s="148">
        <v>91.5</v>
      </c>
      <c r="I162" s="150" t="s">
        <v>572</v>
      </c>
      <c r="J162" s="151" t="s">
        <v>573</v>
      </c>
      <c r="K162" s="152">
        <f t="shared" si="137"/>
        <v>16.5</v>
      </c>
      <c r="L162" s="153">
        <f t="shared" si="138"/>
        <v>0.22</v>
      </c>
      <c r="M162" s="148" t="s">
        <v>534</v>
      </c>
      <c r="N162" s="154">
        <v>41954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</v>
      </c>
      <c r="B163" s="146">
        <v>41913</v>
      </c>
      <c r="C163" s="146"/>
      <c r="D163" s="147" t="s">
        <v>574</v>
      </c>
      <c r="E163" s="148" t="s">
        <v>536</v>
      </c>
      <c r="F163" s="149">
        <v>850</v>
      </c>
      <c r="G163" s="148" t="s">
        <v>565</v>
      </c>
      <c r="H163" s="148">
        <v>982.5</v>
      </c>
      <c r="I163" s="150">
        <v>1050</v>
      </c>
      <c r="J163" s="151" t="s">
        <v>575</v>
      </c>
      <c r="K163" s="152">
        <f t="shared" si="137"/>
        <v>132.5</v>
      </c>
      <c r="L163" s="153">
        <f t="shared" si="138"/>
        <v>0.15588235294117647</v>
      </c>
      <c r="M163" s="148" t="s">
        <v>534</v>
      </c>
      <c r="N163" s="154">
        <v>42039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</v>
      </c>
      <c r="B164" s="146">
        <v>41913</v>
      </c>
      <c r="C164" s="146"/>
      <c r="D164" s="147" t="s">
        <v>576</v>
      </c>
      <c r="E164" s="148" t="s">
        <v>536</v>
      </c>
      <c r="F164" s="149">
        <v>475</v>
      </c>
      <c r="G164" s="148" t="s">
        <v>565</v>
      </c>
      <c r="H164" s="148">
        <v>515</v>
      </c>
      <c r="I164" s="150">
        <v>600</v>
      </c>
      <c r="J164" s="151" t="s">
        <v>577</v>
      </c>
      <c r="K164" s="152">
        <f t="shared" si="137"/>
        <v>40</v>
      </c>
      <c r="L164" s="153">
        <f t="shared" si="138"/>
        <v>8.4210526315789472E-2</v>
      </c>
      <c r="M164" s="148" t="s">
        <v>534</v>
      </c>
      <c r="N164" s="15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9</v>
      </c>
      <c r="B165" s="146">
        <v>41913</v>
      </c>
      <c r="C165" s="146"/>
      <c r="D165" s="147" t="s">
        <v>578</v>
      </c>
      <c r="E165" s="148" t="s">
        <v>536</v>
      </c>
      <c r="F165" s="149">
        <v>86</v>
      </c>
      <c r="G165" s="148" t="s">
        <v>565</v>
      </c>
      <c r="H165" s="148">
        <v>99</v>
      </c>
      <c r="I165" s="150">
        <v>140</v>
      </c>
      <c r="J165" s="151" t="s">
        <v>579</v>
      </c>
      <c r="K165" s="152">
        <f t="shared" si="137"/>
        <v>13</v>
      </c>
      <c r="L165" s="153">
        <f t="shared" si="138"/>
        <v>0.15116279069767441</v>
      </c>
      <c r="M165" s="148" t="s">
        <v>534</v>
      </c>
      <c r="N165" s="154">
        <v>41939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10</v>
      </c>
      <c r="B166" s="146">
        <v>41926</v>
      </c>
      <c r="C166" s="146"/>
      <c r="D166" s="147" t="s">
        <v>580</v>
      </c>
      <c r="E166" s="148" t="s">
        <v>536</v>
      </c>
      <c r="F166" s="149">
        <v>496.6</v>
      </c>
      <c r="G166" s="148" t="s">
        <v>565</v>
      </c>
      <c r="H166" s="148">
        <v>621</v>
      </c>
      <c r="I166" s="150">
        <v>580</v>
      </c>
      <c r="J166" s="151" t="s">
        <v>566</v>
      </c>
      <c r="K166" s="152">
        <f t="shared" si="137"/>
        <v>124.39999999999998</v>
      </c>
      <c r="L166" s="153">
        <f t="shared" si="138"/>
        <v>0.25050342327829234</v>
      </c>
      <c r="M166" s="148" t="s">
        <v>534</v>
      </c>
      <c r="N166" s="154">
        <v>42605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11</v>
      </c>
      <c r="B167" s="146">
        <v>41926</v>
      </c>
      <c r="C167" s="146"/>
      <c r="D167" s="147" t="s">
        <v>581</v>
      </c>
      <c r="E167" s="148" t="s">
        <v>536</v>
      </c>
      <c r="F167" s="149">
        <v>2481.9</v>
      </c>
      <c r="G167" s="148" t="s">
        <v>565</v>
      </c>
      <c r="H167" s="148">
        <v>2840</v>
      </c>
      <c r="I167" s="150">
        <v>2870</v>
      </c>
      <c r="J167" s="151" t="s">
        <v>582</v>
      </c>
      <c r="K167" s="152">
        <f t="shared" si="137"/>
        <v>358.09999999999991</v>
      </c>
      <c r="L167" s="153">
        <f t="shared" si="138"/>
        <v>0.14428462065353154</v>
      </c>
      <c r="M167" s="148" t="s">
        <v>534</v>
      </c>
      <c r="N167" s="154">
        <v>42017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12</v>
      </c>
      <c r="B168" s="146">
        <v>41928</v>
      </c>
      <c r="C168" s="146"/>
      <c r="D168" s="147" t="s">
        <v>583</v>
      </c>
      <c r="E168" s="148" t="s">
        <v>536</v>
      </c>
      <c r="F168" s="149">
        <v>84.5</v>
      </c>
      <c r="G168" s="148" t="s">
        <v>565</v>
      </c>
      <c r="H168" s="148">
        <v>93</v>
      </c>
      <c r="I168" s="150">
        <v>110</v>
      </c>
      <c r="J168" s="151" t="s">
        <v>584</v>
      </c>
      <c r="K168" s="152">
        <f t="shared" si="137"/>
        <v>8.5</v>
      </c>
      <c r="L168" s="153">
        <f t="shared" si="138"/>
        <v>0.10059171597633136</v>
      </c>
      <c r="M168" s="148" t="s">
        <v>534</v>
      </c>
      <c r="N168" s="154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13</v>
      </c>
      <c r="B169" s="146">
        <v>41928</v>
      </c>
      <c r="C169" s="146"/>
      <c r="D169" s="147" t="s">
        <v>585</v>
      </c>
      <c r="E169" s="148" t="s">
        <v>536</v>
      </c>
      <c r="F169" s="149">
        <v>401</v>
      </c>
      <c r="G169" s="148" t="s">
        <v>565</v>
      </c>
      <c r="H169" s="148">
        <v>428</v>
      </c>
      <c r="I169" s="150">
        <v>450</v>
      </c>
      <c r="J169" s="151" t="s">
        <v>586</v>
      </c>
      <c r="K169" s="152">
        <f t="shared" si="137"/>
        <v>27</v>
      </c>
      <c r="L169" s="153">
        <f t="shared" si="138"/>
        <v>6.7331670822942641E-2</v>
      </c>
      <c r="M169" s="148" t="s">
        <v>534</v>
      </c>
      <c r="N169" s="154">
        <v>42020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14</v>
      </c>
      <c r="B170" s="146">
        <v>41928</v>
      </c>
      <c r="C170" s="146"/>
      <c r="D170" s="147" t="s">
        <v>587</v>
      </c>
      <c r="E170" s="148" t="s">
        <v>536</v>
      </c>
      <c r="F170" s="149">
        <v>101</v>
      </c>
      <c r="G170" s="148" t="s">
        <v>565</v>
      </c>
      <c r="H170" s="148">
        <v>112</v>
      </c>
      <c r="I170" s="150">
        <v>120</v>
      </c>
      <c r="J170" s="151" t="s">
        <v>588</v>
      </c>
      <c r="K170" s="152">
        <f t="shared" si="137"/>
        <v>11</v>
      </c>
      <c r="L170" s="153">
        <f t="shared" si="138"/>
        <v>0.10891089108910891</v>
      </c>
      <c r="M170" s="148" t="s">
        <v>534</v>
      </c>
      <c r="N170" s="15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15</v>
      </c>
      <c r="B171" s="146">
        <v>41954</v>
      </c>
      <c r="C171" s="146"/>
      <c r="D171" s="147" t="s">
        <v>589</v>
      </c>
      <c r="E171" s="148" t="s">
        <v>536</v>
      </c>
      <c r="F171" s="149">
        <v>59</v>
      </c>
      <c r="G171" s="148" t="s">
        <v>565</v>
      </c>
      <c r="H171" s="148">
        <v>76</v>
      </c>
      <c r="I171" s="150">
        <v>76</v>
      </c>
      <c r="J171" s="151" t="s">
        <v>566</v>
      </c>
      <c r="K171" s="152">
        <f t="shared" si="137"/>
        <v>17</v>
      </c>
      <c r="L171" s="153">
        <f t="shared" si="138"/>
        <v>0.28813559322033899</v>
      </c>
      <c r="M171" s="148" t="s">
        <v>534</v>
      </c>
      <c r="N171" s="154">
        <v>43032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16</v>
      </c>
      <c r="B172" s="146">
        <v>41954</v>
      </c>
      <c r="C172" s="146"/>
      <c r="D172" s="147" t="s">
        <v>578</v>
      </c>
      <c r="E172" s="148" t="s">
        <v>536</v>
      </c>
      <c r="F172" s="149">
        <v>99</v>
      </c>
      <c r="G172" s="148" t="s">
        <v>565</v>
      </c>
      <c r="H172" s="148">
        <v>120</v>
      </c>
      <c r="I172" s="150">
        <v>120</v>
      </c>
      <c r="J172" s="151" t="s">
        <v>547</v>
      </c>
      <c r="K172" s="152">
        <f t="shared" si="137"/>
        <v>21</v>
      </c>
      <c r="L172" s="153">
        <f t="shared" si="138"/>
        <v>0.21212121212121213</v>
      </c>
      <c r="M172" s="148" t="s">
        <v>534</v>
      </c>
      <c r="N172" s="154">
        <v>41960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17</v>
      </c>
      <c r="B173" s="146">
        <v>41956</v>
      </c>
      <c r="C173" s="146"/>
      <c r="D173" s="147" t="s">
        <v>590</v>
      </c>
      <c r="E173" s="148" t="s">
        <v>536</v>
      </c>
      <c r="F173" s="149">
        <v>22</v>
      </c>
      <c r="G173" s="148" t="s">
        <v>565</v>
      </c>
      <c r="H173" s="148">
        <v>33.549999999999997</v>
      </c>
      <c r="I173" s="150">
        <v>32</v>
      </c>
      <c r="J173" s="151" t="s">
        <v>591</v>
      </c>
      <c r="K173" s="152">
        <f t="shared" si="137"/>
        <v>11.549999999999997</v>
      </c>
      <c r="L173" s="153">
        <f t="shared" si="138"/>
        <v>0.52499999999999991</v>
      </c>
      <c r="M173" s="148" t="s">
        <v>534</v>
      </c>
      <c r="N173" s="154">
        <v>42188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18</v>
      </c>
      <c r="B174" s="146">
        <v>41976</v>
      </c>
      <c r="C174" s="146"/>
      <c r="D174" s="147" t="s">
        <v>592</v>
      </c>
      <c r="E174" s="148" t="s">
        <v>536</v>
      </c>
      <c r="F174" s="149">
        <v>440</v>
      </c>
      <c r="G174" s="148" t="s">
        <v>565</v>
      </c>
      <c r="H174" s="148">
        <v>520</v>
      </c>
      <c r="I174" s="150">
        <v>520</v>
      </c>
      <c r="J174" s="151" t="s">
        <v>593</v>
      </c>
      <c r="K174" s="152">
        <f t="shared" si="137"/>
        <v>80</v>
      </c>
      <c r="L174" s="153">
        <f t="shared" si="138"/>
        <v>0.18181818181818182</v>
      </c>
      <c r="M174" s="148" t="s">
        <v>534</v>
      </c>
      <c r="N174" s="154">
        <v>42208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19</v>
      </c>
      <c r="B175" s="146">
        <v>41976</v>
      </c>
      <c r="C175" s="146"/>
      <c r="D175" s="147" t="s">
        <v>594</v>
      </c>
      <c r="E175" s="148" t="s">
        <v>536</v>
      </c>
      <c r="F175" s="149">
        <v>360</v>
      </c>
      <c r="G175" s="148" t="s">
        <v>565</v>
      </c>
      <c r="H175" s="148">
        <v>427</v>
      </c>
      <c r="I175" s="150">
        <v>425</v>
      </c>
      <c r="J175" s="151" t="s">
        <v>595</v>
      </c>
      <c r="K175" s="152">
        <f t="shared" si="137"/>
        <v>67</v>
      </c>
      <c r="L175" s="153">
        <f t="shared" si="138"/>
        <v>0.18611111111111112</v>
      </c>
      <c r="M175" s="148" t="s">
        <v>534</v>
      </c>
      <c r="N175" s="154">
        <v>42058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20</v>
      </c>
      <c r="B176" s="146">
        <v>42012</v>
      </c>
      <c r="C176" s="146"/>
      <c r="D176" s="147" t="s">
        <v>596</v>
      </c>
      <c r="E176" s="148" t="s">
        <v>536</v>
      </c>
      <c r="F176" s="149">
        <v>360</v>
      </c>
      <c r="G176" s="148" t="s">
        <v>565</v>
      </c>
      <c r="H176" s="148">
        <v>455</v>
      </c>
      <c r="I176" s="150">
        <v>420</v>
      </c>
      <c r="J176" s="151" t="s">
        <v>597</v>
      </c>
      <c r="K176" s="152">
        <f t="shared" si="137"/>
        <v>95</v>
      </c>
      <c r="L176" s="153">
        <f t="shared" si="138"/>
        <v>0.2638888888888889</v>
      </c>
      <c r="M176" s="148" t="s">
        <v>534</v>
      </c>
      <c r="N176" s="154">
        <v>42024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21</v>
      </c>
      <c r="B177" s="146">
        <v>42012</v>
      </c>
      <c r="C177" s="146"/>
      <c r="D177" s="147" t="s">
        <v>598</v>
      </c>
      <c r="E177" s="148" t="s">
        <v>536</v>
      </c>
      <c r="F177" s="149">
        <v>130</v>
      </c>
      <c r="G177" s="148"/>
      <c r="H177" s="148">
        <v>175.5</v>
      </c>
      <c r="I177" s="150">
        <v>165</v>
      </c>
      <c r="J177" s="151" t="s">
        <v>599</v>
      </c>
      <c r="K177" s="152">
        <f t="shared" si="137"/>
        <v>45.5</v>
      </c>
      <c r="L177" s="153">
        <f t="shared" si="138"/>
        <v>0.35</v>
      </c>
      <c r="M177" s="148" t="s">
        <v>534</v>
      </c>
      <c r="N177" s="154">
        <v>43088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22</v>
      </c>
      <c r="B178" s="146">
        <v>42040</v>
      </c>
      <c r="C178" s="146"/>
      <c r="D178" s="147" t="s">
        <v>364</v>
      </c>
      <c r="E178" s="148" t="s">
        <v>564</v>
      </c>
      <c r="F178" s="149">
        <v>98</v>
      </c>
      <c r="G178" s="148"/>
      <c r="H178" s="148">
        <v>120</v>
      </c>
      <c r="I178" s="150">
        <v>120</v>
      </c>
      <c r="J178" s="151" t="s">
        <v>566</v>
      </c>
      <c r="K178" s="152">
        <f t="shared" si="137"/>
        <v>22</v>
      </c>
      <c r="L178" s="153">
        <f t="shared" si="138"/>
        <v>0.22448979591836735</v>
      </c>
      <c r="M178" s="148" t="s">
        <v>534</v>
      </c>
      <c r="N178" s="154">
        <v>42753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23</v>
      </c>
      <c r="B179" s="146">
        <v>42040</v>
      </c>
      <c r="C179" s="146"/>
      <c r="D179" s="147" t="s">
        <v>600</v>
      </c>
      <c r="E179" s="148" t="s">
        <v>564</v>
      </c>
      <c r="F179" s="149">
        <v>196</v>
      </c>
      <c r="G179" s="148"/>
      <c r="H179" s="148">
        <v>262</v>
      </c>
      <c r="I179" s="150">
        <v>255</v>
      </c>
      <c r="J179" s="151" t="s">
        <v>566</v>
      </c>
      <c r="K179" s="152">
        <f t="shared" si="137"/>
        <v>66</v>
      </c>
      <c r="L179" s="153">
        <f t="shared" si="138"/>
        <v>0.33673469387755101</v>
      </c>
      <c r="M179" s="148" t="s">
        <v>534</v>
      </c>
      <c r="N179" s="154">
        <v>42599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5">
        <v>24</v>
      </c>
      <c r="B180" s="156">
        <v>42067</v>
      </c>
      <c r="C180" s="156"/>
      <c r="D180" s="157" t="s">
        <v>363</v>
      </c>
      <c r="E180" s="158" t="s">
        <v>564</v>
      </c>
      <c r="F180" s="159">
        <v>235</v>
      </c>
      <c r="G180" s="159"/>
      <c r="H180" s="160">
        <v>77</v>
      </c>
      <c r="I180" s="160" t="s">
        <v>601</v>
      </c>
      <c r="J180" s="161" t="s">
        <v>602</v>
      </c>
      <c r="K180" s="162">
        <f t="shared" si="137"/>
        <v>-158</v>
      </c>
      <c r="L180" s="163">
        <f t="shared" si="138"/>
        <v>-0.67234042553191486</v>
      </c>
      <c r="M180" s="159" t="s">
        <v>546</v>
      </c>
      <c r="N180" s="156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25</v>
      </c>
      <c r="B181" s="146">
        <v>42067</v>
      </c>
      <c r="C181" s="146"/>
      <c r="D181" s="147" t="s">
        <v>603</v>
      </c>
      <c r="E181" s="148" t="s">
        <v>564</v>
      </c>
      <c r="F181" s="149">
        <v>185</v>
      </c>
      <c r="G181" s="148"/>
      <c r="H181" s="148">
        <v>224</v>
      </c>
      <c r="I181" s="150" t="s">
        <v>604</v>
      </c>
      <c r="J181" s="151" t="s">
        <v>566</v>
      </c>
      <c r="K181" s="152">
        <f t="shared" si="137"/>
        <v>39</v>
      </c>
      <c r="L181" s="153">
        <f t="shared" si="138"/>
        <v>0.21081081081081082</v>
      </c>
      <c r="M181" s="148" t="s">
        <v>534</v>
      </c>
      <c r="N181" s="154">
        <v>42647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5">
        <v>26</v>
      </c>
      <c r="B182" s="156">
        <v>42090</v>
      </c>
      <c r="C182" s="156"/>
      <c r="D182" s="164" t="s">
        <v>605</v>
      </c>
      <c r="E182" s="159" t="s">
        <v>564</v>
      </c>
      <c r="F182" s="159">
        <v>49.5</v>
      </c>
      <c r="G182" s="160"/>
      <c r="H182" s="160">
        <v>15.85</v>
      </c>
      <c r="I182" s="160">
        <v>67</v>
      </c>
      <c r="J182" s="161" t="s">
        <v>606</v>
      </c>
      <c r="K182" s="160">
        <f t="shared" si="137"/>
        <v>-33.65</v>
      </c>
      <c r="L182" s="165">
        <f t="shared" si="138"/>
        <v>-0.67979797979797973</v>
      </c>
      <c r="M182" s="159" t="s">
        <v>546</v>
      </c>
      <c r="N182" s="166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27</v>
      </c>
      <c r="B183" s="146">
        <v>42093</v>
      </c>
      <c r="C183" s="146"/>
      <c r="D183" s="147" t="s">
        <v>607</v>
      </c>
      <c r="E183" s="148" t="s">
        <v>564</v>
      </c>
      <c r="F183" s="149">
        <v>183.5</v>
      </c>
      <c r="G183" s="148"/>
      <c r="H183" s="148">
        <v>219</v>
      </c>
      <c r="I183" s="150">
        <v>218</v>
      </c>
      <c r="J183" s="151" t="s">
        <v>608</v>
      </c>
      <c r="K183" s="152">
        <f t="shared" si="137"/>
        <v>35.5</v>
      </c>
      <c r="L183" s="153">
        <f t="shared" si="138"/>
        <v>0.19346049046321526</v>
      </c>
      <c r="M183" s="148" t="s">
        <v>534</v>
      </c>
      <c r="N183" s="154">
        <v>42103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28</v>
      </c>
      <c r="B184" s="146">
        <v>42114</v>
      </c>
      <c r="C184" s="146"/>
      <c r="D184" s="147" t="s">
        <v>609</v>
      </c>
      <c r="E184" s="148" t="s">
        <v>564</v>
      </c>
      <c r="F184" s="149">
        <f>(227+237)/2</f>
        <v>232</v>
      </c>
      <c r="G184" s="148"/>
      <c r="H184" s="148">
        <v>298</v>
      </c>
      <c r="I184" s="150">
        <v>298</v>
      </c>
      <c r="J184" s="151" t="s">
        <v>566</v>
      </c>
      <c r="K184" s="152">
        <f t="shared" si="137"/>
        <v>66</v>
      </c>
      <c r="L184" s="153">
        <f t="shared" si="138"/>
        <v>0.28448275862068967</v>
      </c>
      <c r="M184" s="148" t="s">
        <v>534</v>
      </c>
      <c r="N184" s="154">
        <v>42823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29</v>
      </c>
      <c r="B185" s="146">
        <v>42128</v>
      </c>
      <c r="C185" s="146"/>
      <c r="D185" s="147" t="s">
        <v>610</v>
      </c>
      <c r="E185" s="148" t="s">
        <v>536</v>
      </c>
      <c r="F185" s="149">
        <v>385</v>
      </c>
      <c r="G185" s="148"/>
      <c r="H185" s="148">
        <f>212.5+331</f>
        <v>543.5</v>
      </c>
      <c r="I185" s="150">
        <v>510</v>
      </c>
      <c r="J185" s="151" t="s">
        <v>611</v>
      </c>
      <c r="K185" s="152">
        <f t="shared" si="137"/>
        <v>158.5</v>
      </c>
      <c r="L185" s="153">
        <f t="shared" si="138"/>
        <v>0.41168831168831171</v>
      </c>
      <c r="M185" s="148" t="s">
        <v>534</v>
      </c>
      <c r="N185" s="154">
        <v>42235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30</v>
      </c>
      <c r="B186" s="146">
        <v>42128</v>
      </c>
      <c r="C186" s="146"/>
      <c r="D186" s="147" t="s">
        <v>612</v>
      </c>
      <c r="E186" s="148" t="s">
        <v>536</v>
      </c>
      <c r="F186" s="149">
        <v>115.5</v>
      </c>
      <c r="G186" s="148"/>
      <c r="H186" s="148">
        <v>146</v>
      </c>
      <c r="I186" s="150">
        <v>142</v>
      </c>
      <c r="J186" s="151" t="s">
        <v>613</v>
      </c>
      <c r="K186" s="152">
        <f t="shared" si="137"/>
        <v>30.5</v>
      </c>
      <c r="L186" s="153">
        <f t="shared" si="138"/>
        <v>0.26406926406926406</v>
      </c>
      <c r="M186" s="148" t="s">
        <v>534</v>
      </c>
      <c r="N186" s="154">
        <v>42202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31</v>
      </c>
      <c r="B187" s="146">
        <v>42151</v>
      </c>
      <c r="C187" s="146"/>
      <c r="D187" s="147" t="s">
        <v>614</v>
      </c>
      <c r="E187" s="148" t="s">
        <v>536</v>
      </c>
      <c r="F187" s="149">
        <v>237.5</v>
      </c>
      <c r="G187" s="148"/>
      <c r="H187" s="148">
        <v>279.5</v>
      </c>
      <c r="I187" s="150">
        <v>278</v>
      </c>
      <c r="J187" s="151" t="s">
        <v>566</v>
      </c>
      <c r="K187" s="152">
        <f t="shared" si="137"/>
        <v>42</v>
      </c>
      <c r="L187" s="153">
        <f t="shared" si="138"/>
        <v>0.17684210526315788</v>
      </c>
      <c r="M187" s="148" t="s">
        <v>534</v>
      </c>
      <c r="N187" s="154">
        <v>42222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32</v>
      </c>
      <c r="B188" s="146">
        <v>42174</v>
      </c>
      <c r="C188" s="146"/>
      <c r="D188" s="147" t="s">
        <v>585</v>
      </c>
      <c r="E188" s="148" t="s">
        <v>564</v>
      </c>
      <c r="F188" s="149">
        <v>340</v>
      </c>
      <c r="G188" s="148"/>
      <c r="H188" s="148">
        <v>448</v>
      </c>
      <c r="I188" s="150">
        <v>448</v>
      </c>
      <c r="J188" s="151" t="s">
        <v>566</v>
      </c>
      <c r="K188" s="152">
        <f t="shared" si="137"/>
        <v>108</v>
      </c>
      <c r="L188" s="153">
        <f t="shared" si="138"/>
        <v>0.31764705882352939</v>
      </c>
      <c r="M188" s="148" t="s">
        <v>534</v>
      </c>
      <c r="N188" s="154">
        <v>43018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33</v>
      </c>
      <c r="B189" s="146">
        <v>42191</v>
      </c>
      <c r="C189" s="146"/>
      <c r="D189" s="147" t="s">
        <v>615</v>
      </c>
      <c r="E189" s="148" t="s">
        <v>564</v>
      </c>
      <c r="F189" s="149">
        <v>390</v>
      </c>
      <c r="G189" s="148"/>
      <c r="H189" s="148">
        <v>460</v>
      </c>
      <c r="I189" s="150">
        <v>460</v>
      </c>
      <c r="J189" s="151" t="s">
        <v>566</v>
      </c>
      <c r="K189" s="152">
        <f t="shared" ref="K189:K209" si="139">H189-F189</f>
        <v>70</v>
      </c>
      <c r="L189" s="153">
        <f t="shared" ref="L189:L209" si="140">K189/F189</f>
        <v>0.17948717948717949</v>
      </c>
      <c r="M189" s="148" t="s">
        <v>534</v>
      </c>
      <c r="N189" s="154">
        <v>42478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34</v>
      </c>
      <c r="B190" s="156">
        <v>42195</v>
      </c>
      <c r="C190" s="156"/>
      <c r="D190" s="157" t="s">
        <v>616</v>
      </c>
      <c r="E190" s="158" t="s">
        <v>564</v>
      </c>
      <c r="F190" s="159">
        <v>122.5</v>
      </c>
      <c r="G190" s="159"/>
      <c r="H190" s="160">
        <v>61</v>
      </c>
      <c r="I190" s="160">
        <v>172</v>
      </c>
      <c r="J190" s="161" t="s">
        <v>617</v>
      </c>
      <c r="K190" s="162">
        <f t="shared" si="139"/>
        <v>-61.5</v>
      </c>
      <c r="L190" s="163">
        <f t="shared" si="140"/>
        <v>-0.50204081632653064</v>
      </c>
      <c r="M190" s="159" t="s">
        <v>546</v>
      </c>
      <c r="N190" s="156">
        <v>43333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35</v>
      </c>
      <c r="B191" s="146">
        <v>42219</v>
      </c>
      <c r="C191" s="146"/>
      <c r="D191" s="147" t="s">
        <v>618</v>
      </c>
      <c r="E191" s="148" t="s">
        <v>564</v>
      </c>
      <c r="F191" s="149">
        <v>297.5</v>
      </c>
      <c r="G191" s="148"/>
      <c r="H191" s="148">
        <v>350</v>
      </c>
      <c r="I191" s="150">
        <v>360</v>
      </c>
      <c r="J191" s="151" t="s">
        <v>619</v>
      </c>
      <c r="K191" s="152">
        <f t="shared" si="139"/>
        <v>52.5</v>
      </c>
      <c r="L191" s="153">
        <f t="shared" si="140"/>
        <v>0.17647058823529413</v>
      </c>
      <c r="M191" s="148" t="s">
        <v>534</v>
      </c>
      <c r="N191" s="154">
        <v>42232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36</v>
      </c>
      <c r="B192" s="146">
        <v>42219</v>
      </c>
      <c r="C192" s="146"/>
      <c r="D192" s="147" t="s">
        <v>620</v>
      </c>
      <c r="E192" s="148" t="s">
        <v>564</v>
      </c>
      <c r="F192" s="149">
        <v>115.5</v>
      </c>
      <c r="G192" s="148"/>
      <c r="H192" s="148">
        <v>149</v>
      </c>
      <c r="I192" s="150">
        <v>140</v>
      </c>
      <c r="J192" s="151" t="s">
        <v>621</v>
      </c>
      <c r="K192" s="152">
        <f t="shared" si="139"/>
        <v>33.5</v>
      </c>
      <c r="L192" s="153">
        <f t="shared" si="140"/>
        <v>0.29004329004329005</v>
      </c>
      <c r="M192" s="148" t="s">
        <v>534</v>
      </c>
      <c r="N192" s="154">
        <v>42740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37</v>
      </c>
      <c r="B193" s="146">
        <v>42251</v>
      </c>
      <c r="C193" s="146"/>
      <c r="D193" s="147" t="s">
        <v>614</v>
      </c>
      <c r="E193" s="148" t="s">
        <v>564</v>
      </c>
      <c r="F193" s="149">
        <v>226</v>
      </c>
      <c r="G193" s="148"/>
      <c r="H193" s="148">
        <v>292</v>
      </c>
      <c r="I193" s="150">
        <v>292</v>
      </c>
      <c r="J193" s="151" t="s">
        <v>622</v>
      </c>
      <c r="K193" s="152">
        <f t="shared" si="139"/>
        <v>66</v>
      </c>
      <c r="L193" s="153">
        <f t="shared" si="140"/>
        <v>0.29203539823008851</v>
      </c>
      <c r="M193" s="148" t="s">
        <v>534</v>
      </c>
      <c r="N193" s="154">
        <v>42286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38</v>
      </c>
      <c r="B194" s="146">
        <v>42254</v>
      </c>
      <c r="C194" s="146"/>
      <c r="D194" s="147" t="s">
        <v>609</v>
      </c>
      <c r="E194" s="148" t="s">
        <v>564</v>
      </c>
      <c r="F194" s="149">
        <v>232.5</v>
      </c>
      <c r="G194" s="148"/>
      <c r="H194" s="148">
        <v>312.5</v>
      </c>
      <c r="I194" s="150">
        <v>310</v>
      </c>
      <c r="J194" s="151" t="s">
        <v>566</v>
      </c>
      <c r="K194" s="152">
        <f t="shared" si="139"/>
        <v>80</v>
      </c>
      <c r="L194" s="153">
        <f t="shared" si="140"/>
        <v>0.34408602150537637</v>
      </c>
      <c r="M194" s="148" t="s">
        <v>534</v>
      </c>
      <c r="N194" s="154">
        <v>42823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39</v>
      </c>
      <c r="B195" s="146">
        <v>42268</v>
      </c>
      <c r="C195" s="146"/>
      <c r="D195" s="147" t="s">
        <v>623</v>
      </c>
      <c r="E195" s="148" t="s">
        <v>564</v>
      </c>
      <c r="F195" s="149">
        <v>196.5</v>
      </c>
      <c r="G195" s="148"/>
      <c r="H195" s="148">
        <v>238</v>
      </c>
      <c r="I195" s="150">
        <v>238</v>
      </c>
      <c r="J195" s="151" t="s">
        <v>622</v>
      </c>
      <c r="K195" s="152">
        <f t="shared" si="139"/>
        <v>41.5</v>
      </c>
      <c r="L195" s="153">
        <f t="shared" si="140"/>
        <v>0.21119592875318066</v>
      </c>
      <c r="M195" s="148" t="s">
        <v>534</v>
      </c>
      <c r="N195" s="154">
        <v>42291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40</v>
      </c>
      <c r="B196" s="146">
        <v>42271</v>
      </c>
      <c r="C196" s="146"/>
      <c r="D196" s="147" t="s">
        <v>563</v>
      </c>
      <c r="E196" s="148" t="s">
        <v>564</v>
      </c>
      <c r="F196" s="149">
        <v>65</v>
      </c>
      <c r="G196" s="148"/>
      <c r="H196" s="148">
        <v>82</v>
      </c>
      <c r="I196" s="150">
        <v>82</v>
      </c>
      <c r="J196" s="151" t="s">
        <v>622</v>
      </c>
      <c r="K196" s="152">
        <f t="shared" si="139"/>
        <v>17</v>
      </c>
      <c r="L196" s="153">
        <f t="shared" si="140"/>
        <v>0.26153846153846155</v>
      </c>
      <c r="M196" s="148" t="s">
        <v>534</v>
      </c>
      <c r="N196" s="154">
        <v>42578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41</v>
      </c>
      <c r="B197" s="146">
        <v>42291</v>
      </c>
      <c r="C197" s="146"/>
      <c r="D197" s="147" t="s">
        <v>624</v>
      </c>
      <c r="E197" s="148" t="s">
        <v>564</v>
      </c>
      <c r="F197" s="149">
        <v>144</v>
      </c>
      <c r="G197" s="148"/>
      <c r="H197" s="148">
        <v>182.5</v>
      </c>
      <c r="I197" s="150">
        <v>181</v>
      </c>
      <c r="J197" s="151" t="s">
        <v>622</v>
      </c>
      <c r="K197" s="152">
        <f t="shared" si="139"/>
        <v>38.5</v>
      </c>
      <c r="L197" s="153">
        <f t="shared" si="140"/>
        <v>0.2673611111111111</v>
      </c>
      <c r="M197" s="148" t="s">
        <v>534</v>
      </c>
      <c r="N197" s="154">
        <v>42817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42</v>
      </c>
      <c r="B198" s="146">
        <v>42291</v>
      </c>
      <c r="C198" s="146"/>
      <c r="D198" s="147" t="s">
        <v>625</v>
      </c>
      <c r="E198" s="148" t="s">
        <v>564</v>
      </c>
      <c r="F198" s="149">
        <v>264</v>
      </c>
      <c r="G198" s="148"/>
      <c r="H198" s="148">
        <v>311</v>
      </c>
      <c r="I198" s="150">
        <v>311</v>
      </c>
      <c r="J198" s="151" t="s">
        <v>622</v>
      </c>
      <c r="K198" s="152">
        <f t="shared" si="139"/>
        <v>47</v>
      </c>
      <c r="L198" s="153">
        <f t="shared" si="140"/>
        <v>0.17803030303030304</v>
      </c>
      <c r="M198" s="148" t="s">
        <v>534</v>
      </c>
      <c r="N198" s="154">
        <v>42604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43</v>
      </c>
      <c r="B199" s="146">
        <v>42318</v>
      </c>
      <c r="C199" s="146"/>
      <c r="D199" s="147" t="s">
        <v>626</v>
      </c>
      <c r="E199" s="148" t="s">
        <v>536</v>
      </c>
      <c r="F199" s="149">
        <v>549.5</v>
      </c>
      <c r="G199" s="148"/>
      <c r="H199" s="148">
        <v>630</v>
      </c>
      <c r="I199" s="150">
        <v>630</v>
      </c>
      <c r="J199" s="151" t="s">
        <v>622</v>
      </c>
      <c r="K199" s="152">
        <f t="shared" si="139"/>
        <v>80.5</v>
      </c>
      <c r="L199" s="153">
        <f t="shared" si="140"/>
        <v>0.1464968152866242</v>
      </c>
      <c r="M199" s="148" t="s">
        <v>534</v>
      </c>
      <c r="N199" s="154">
        <v>42419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44</v>
      </c>
      <c r="B200" s="146">
        <v>42342</v>
      </c>
      <c r="C200" s="146"/>
      <c r="D200" s="147" t="s">
        <v>627</v>
      </c>
      <c r="E200" s="148" t="s">
        <v>564</v>
      </c>
      <c r="F200" s="149">
        <v>1027.5</v>
      </c>
      <c r="G200" s="148"/>
      <c r="H200" s="148">
        <v>1315</v>
      </c>
      <c r="I200" s="150">
        <v>1250</v>
      </c>
      <c r="J200" s="151" t="s">
        <v>622</v>
      </c>
      <c r="K200" s="152">
        <f t="shared" si="139"/>
        <v>287.5</v>
      </c>
      <c r="L200" s="153">
        <f t="shared" si="140"/>
        <v>0.27980535279805352</v>
      </c>
      <c r="M200" s="148" t="s">
        <v>534</v>
      </c>
      <c r="N200" s="154">
        <v>43244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45</v>
      </c>
      <c r="B201" s="146">
        <v>42367</v>
      </c>
      <c r="C201" s="146"/>
      <c r="D201" s="147" t="s">
        <v>628</v>
      </c>
      <c r="E201" s="148" t="s">
        <v>564</v>
      </c>
      <c r="F201" s="149">
        <v>465</v>
      </c>
      <c r="G201" s="148"/>
      <c r="H201" s="148">
        <v>540</v>
      </c>
      <c r="I201" s="150">
        <v>540</v>
      </c>
      <c r="J201" s="151" t="s">
        <v>622</v>
      </c>
      <c r="K201" s="152">
        <f t="shared" si="139"/>
        <v>75</v>
      </c>
      <c r="L201" s="153">
        <f t="shared" si="140"/>
        <v>0.16129032258064516</v>
      </c>
      <c r="M201" s="148" t="s">
        <v>534</v>
      </c>
      <c r="N201" s="154">
        <v>42530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46</v>
      </c>
      <c r="B202" s="146">
        <v>42380</v>
      </c>
      <c r="C202" s="146"/>
      <c r="D202" s="147" t="s">
        <v>364</v>
      </c>
      <c r="E202" s="148" t="s">
        <v>536</v>
      </c>
      <c r="F202" s="149">
        <v>81</v>
      </c>
      <c r="G202" s="148"/>
      <c r="H202" s="148">
        <v>110</v>
      </c>
      <c r="I202" s="150">
        <v>110</v>
      </c>
      <c r="J202" s="151" t="s">
        <v>622</v>
      </c>
      <c r="K202" s="152">
        <f t="shared" si="139"/>
        <v>29</v>
      </c>
      <c r="L202" s="153">
        <f t="shared" si="140"/>
        <v>0.35802469135802467</v>
      </c>
      <c r="M202" s="148" t="s">
        <v>534</v>
      </c>
      <c r="N202" s="154">
        <v>42745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47</v>
      </c>
      <c r="B203" s="146">
        <v>42382</v>
      </c>
      <c r="C203" s="146"/>
      <c r="D203" s="147" t="s">
        <v>629</v>
      </c>
      <c r="E203" s="148" t="s">
        <v>536</v>
      </c>
      <c r="F203" s="149">
        <v>417.5</v>
      </c>
      <c r="G203" s="148"/>
      <c r="H203" s="148">
        <v>547</v>
      </c>
      <c r="I203" s="150">
        <v>535</v>
      </c>
      <c r="J203" s="151" t="s">
        <v>622</v>
      </c>
      <c r="K203" s="152">
        <f t="shared" si="139"/>
        <v>129.5</v>
      </c>
      <c r="L203" s="153">
        <f t="shared" si="140"/>
        <v>0.31017964071856285</v>
      </c>
      <c r="M203" s="148" t="s">
        <v>534</v>
      </c>
      <c r="N203" s="154">
        <v>42578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48</v>
      </c>
      <c r="B204" s="146">
        <v>42408</v>
      </c>
      <c r="C204" s="146"/>
      <c r="D204" s="147" t="s">
        <v>630</v>
      </c>
      <c r="E204" s="148" t="s">
        <v>564</v>
      </c>
      <c r="F204" s="149">
        <v>650</v>
      </c>
      <c r="G204" s="148"/>
      <c r="H204" s="148">
        <v>800</v>
      </c>
      <c r="I204" s="150">
        <v>800</v>
      </c>
      <c r="J204" s="151" t="s">
        <v>622</v>
      </c>
      <c r="K204" s="152">
        <f t="shared" si="139"/>
        <v>150</v>
      </c>
      <c r="L204" s="153">
        <f t="shared" si="140"/>
        <v>0.23076923076923078</v>
      </c>
      <c r="M204" s="148" t="s">
        <v>534</v>
      </c>
      <c r="N204" s="154">
        <v>43154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49</v>
      </c>
      <c r="B205" s="146">
        <v>42433</v>
      </c>
      <c r="C205" s="146"/>
      <c r="D205" s="147" t="s">
        <v>205</v>
      </c>
      <c r="E205" s="148" t="s">
        <v>564</v>
      </c>
      <c r="F205" s="149">
        <v>437.5</v>
      </c>
      <c r="G205" s="148"/>
      <c r="H205" s="148">
        <v>504.5</v>
      </c>
      <c r="I205" s="150">
        <v>522</v>
      </c>
      <c r="J205" s="151" t="s">
        <v>631</v>
      </c>
      <c r="K205" s="152">
        <f t="shared" si="139"/>
        <v>67</v>
      </c>
      <c r="L205" s="153">
        <f t="shared" si="140"/>
        <v>0.15314285714285714</v>
      </c>
      <c r="M205" s="148" t="s">
        <v>534</v>
      </c>
      <c r="N205" s="154">
        <v>42480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50</v>
      </c>
      <c r="B206" s="146">
        <v>42438</v>
      </c>
      <c r="C206" s="146"/>
      <c r="D206" s="147" t="s">
        <v>632</v>
      </c>
      <c r="E206" s="148" t="s">
        <v>564</v>
      </c>
      <c r="F206" s="149">
        <v>189.5</v>
      </c>
      <c r="G206" s="148"/>
      <c r="H206" s="148">
        <v>218</v>
      </c>
      <c r="I206" s="150">
        <v>218</v>
      </c>
      <c r="J206" s="151" t="s">
        <v>622</v>
      </c>
      <c r="K206" s="152">
        <f t="shared" si="139"/>
        <v>28.5</v>
      </c>
      <c r="L206" s="153">
        <f t="shared" si="140"/>
        <v>0.15039577836411611</v>
      </c>
      <c r="M206" s="148" t="s">
        <v>534</v>
      </c>
      <c r="N206" s="154">
        <v>43034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51</v>
      </c>
      <c r="B207" s="156">
        <v>42471</v>
      </c>
      <c r="C207" s="156"/>
      <c r="D207" s="164" t="s">
        <v>633</v>
      </c>
      <c r="E207" s="159" t="s">
        <v>564</v>
      </c>
      <c r="F207" s="159">
        <v>36.5</v>
      </c>
      <c r="G207" s="160"/>
      <c r="H207" s="160">
        <v>15.85</v>
      </c>
      <c r="I207" s="160">
        <v>60</v>
      </c>
      <c r="J207" s="161" t="s">
        <v>634</v>
      </c>
      <c r="K207" s="162">
        <f t="shared" si="139"/>
        <v>-20.65</v>
      </c>
      <c r="L207" s="163">
        <f t="shared" si="140"/>
        <v>-0.5657534246575342</v>
      </c>
      <c r="M207" s="159" t="s">
        <v>546</v>
      </c>
      <c r="N207" s="167">
        <v>43627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52</v>
      </c>
      <c r="B208" s="146">
        <v>42472</v>
      </c>
      <c r="C208" s="146"/>
      <c r="D208" s="147" t="s">
        <v>635</v>
      </c>
      <c r="E208" s="148" t="s">
        <v>564</v>
      </c>
      <c r="F208" s="149">
        <v>93</v>
      </c>
      <c r="G208" s="148"/>
      <c r="H208" s="148">
        <v>149</v>
      </c>
      <c r="I208" s="150">
        <v>140</v>
      </c>
      <c r="J208" s="151" t="s">
        <v>636</v>
      </c>
      <c r="K208" s="152">
        <f t="shared" si="139"/>
        <v>56</v>
      </c>
      <c r="L208" s="153">
        <f t="shared" si="140"/>
        <v>0.60215053763440862</v>
      </c>
      <c r="M208" s="148" t="s">
        <v>534</v>
      </c>
      <c r="N208" s="154">
        <v>42740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53</v>
      </c>
      <c r="B209" s="146">
        <v>42472</v>
      </c>
      <c r="C209" s="146"/>
      <c r="D209" s="147" t="s">
        <v>637</v>
      </c>
      <c r="E209" s="148" t="s">
        <v>564</v>
      </c>
      <c r="F209" s="149">
        <v>130</v>
      </c>
      <c r="G209" s="148"/>
      <c r="H209" s="148">
        <v>150</v>
      </c>
      <c r="I209" s="150" t="s">
        <v>638</v>
      </c>
      <c r="J209" s="151" t="s">
        <v>622</v>
      </c>
      <c r="K209" s="152">
        <f t="shared" si="139"/>
        <v>20</v>
      </c>
      <c r="L209" s="153">
        <f t="shared" si="140"/>
        <v>0.15384615384615385</v>
      </c>
      <c r="M209" s="148" t="s">
        <v>534</v>
      </c>
      <c r="N209" s="154">
        <v>42564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54</v>
      </c>
      <c r="B210" s="146">
        <v>42473</v>
      </c>
      <c r="C210" s="146"/>
      <c r="D210" s="147" t="s">
        <v>639</v>
      </c>
      <c r="E210" s="148" t="s">
        <v>564</v>
      </c>
      <c r="F210" s="149">
        <v>196</v>
      </c>
      <c r="G210" s="148"/>
      <c r="H210" s="148">
        <v>299</v>
      </c>
      <c r="I210" s="150">
        <v>299</v>
      </c>
      <c r="J210" s="151" t="s">
        <v>622</v>
      </c>
      <c r="K210" s="152">
        <v>103</v>
      </c>
      <c r="L210" s="153">
        <v>0.52551020408163296</v>
      </c>
      <c r="M210" s="148" t="s">
        <v>534</v>
      </c>
      <c r="N210" s="154">
        <v>42620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55</v>
      </c>
      <c r="B211" s="146">
        <v>42473</v>
      </c>
      <c r="C211" s="146"/>
      <c r="D211" s="147" t="s">
        <v>640</v>
      </c>
      <c r="E211" s="148" t="s">
        <v>564</v>
      </c>
      <c r="F211" s="149">
        <v>88</v>
      </c>
      <c r="G211" s="148"/>
      <c r="H211" s="148">
        <v>103</v>
      </c>
      <c r="I211" s="150">
        <v>103</v>
      </c>
      <c r="J211" s="151" t="s">
        <v>622</v>
      </c>
      <c r="K211" s="152">
        <v>15</v>
      </c>
      <c r="L211" s="153">
        <v>0.170454545454545</v>
      </c>
      <c r="M211" s="148" t="s">
        <v>534</v>
      </c>
      <c r="N211" s="154">
        <v>42530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56</v>
      </c>
      <c r="B212" s="146">
        <v>42492</v>
      </c>
      <c r="C212" s="146"/>
      <c r="D212" s="147" t="s">
        <v>641</v>
      </c>
      <c r="E212" s="148" t="s">
        <v>564</v>
      </c>
      <c r="F212" s="149">
        <v>127.5</v>
      </c>
      <c r="G212" s="148"/>
      <c r="H212" s="148">
        <v>148</v>
      </c>
      <c r="I212" s="150" t="s">
        <v>642</v>
      </c>
      <c r="J212" s="151" t="s">
        <v>622</v>
      </c>
      <c r="K212" s="152">
        <f>H212-F212</f>
        <v>20.5</v>
      </c>
      <c r="L212" s="153">
        <f>K212/F212</f>
        <v>0.16078431372549021</v>
      </c>
      <c r="M212" s="148" t="s">
        <v>534</v>
      </c>
      <c r="N212" s="154">
        <v>42564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57</v>
      </c>
      <c r="B213" s="146">
        <v>42493</v>
      </c>
      <c r="C213" s="146"/>
      <c r="D213" s="147" t="s">
        <v>643</v>
      </c>
      <c r="E213" s="148" t="s">
        <v>564</v>
      </c>
      <c r="F213" s="149">
        <v>675</v>
      </c>
      <c r="G213" s="148"/>
      <c r="H213" s="148">
        <v>815</v>
      </c>
      <c r="I213" s="150" t="s">
        <v>644</v>
      </c>
      <c r="J213" s="151" t="s">
        <v>622</v>
      </c>
      <c r="K213" s="152">
        <f>H213-F213</f>
        <v>140</v>
      </c>
      <c r="L213" s="153">
        <f>K213/F213</f>
        <v>0.2074074074074074</v>
      </c>
      <c r="M213" s="148" t="s">
        <v>534</v>
      </c>
      <c r="N213" s="154">
        <v>43154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58</v>
      </c>
      <c r="B214" s="156">
        <v>42522</v>
      </c>
      <c r="C214" s="156"/>
      <c r="D214" s="157" t="s">
        <v>645</v>
      </c>
      <c r="E214" s="158" t="s">
        <v>564</v>
      </c>
      <c r="F214" s="159">
        <v>500</v>
      </c>
      <c r="G214" s="159"/>
      <c r="H214" s="160">
        <v>232.5</v>
      </c>
      <c r="I214" s="160" t="s">
        <v>646</v>
      </c>
      <c r="J214" s="161" t="s">
        <v>647</v>
      </c>
      <c r="K214" s="162">
        <f>H214-F214</f>
        <v>-267.5</v>
      </c>
      <c r="L214" s="163">
        <f>K214/F214</f>
        <v>-0.53500000000000003</v>
      </c>
      <c r="M214" s="159" t="s">
        <v>546</v>
      </c>
      <c r="N214" s="156">
        <v>43735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59</v>
      </c>
      <c r="B215" s="146">
        <v>42527</v>
      </c>
      <c r="C215" s="146"/>
      <c r="D215" s="147" t="s">
        <v>492</v>
      </c>
      <c r="E215" s="148" t="s">
        <v>564</v>
      </c>
      <c r="F215" s="149">
        <v>110</v>
      </c>
      <c r="G215" s="148"/>
      <c r="H215" s="148">
        <v>126.5</v>
      </c>
      <c r="I215" s="150">
        <v>125</v>
      </c>
      <c r="J215" s="151" t="s">
        <v>573</v>
      </c>
      <c r="K215" s="152">
        <f>H215-F215</f>
        <v>16.5</v>
      </c>
      <c r="L215" s="153">
        <f>K215/F215</f>
        <v>0.15</v>
      </c>
      <c r="M215" s="148" t="s">
        <v>534</v>
      </c>
      <c r="N215" s="154">
        <v>42552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60</v>
      </c>
      <c r="B216" s="146">
        <v>42538</v>
      </c>
      <c r="C216" s="146"/>
      <c r="D216" s="147" t="s">
        <v>648</v>
      </c>
      <c r="E216" s="148" t="s">
        <v>564</v>
      </c>
      <c r="F216" s="149">
        <v>44</v>
      </c>
      <c r="G216" s="148"/>
      <c r="H216" s="148">
        <v>69.5</v>
      </c>
      <c r="I216" s="150">
        <v>69.5</v>
      </c>
      <c r="J216" s="151" t="s">
        <v>649</v>
      </c>
      <c r="K216" s="152">
        <f>H216-F216</f>
        <v>25.5</v>
      </c>
      <c r="L216" s="153">
        <f>K216/F216</f>
        <v>0.57954545454545459</v>
      </c>
      <c r="M216" s="148" t="s">
        <v>534</v>
      </c>
      <c r="N216" s="154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61</v>
      </c>
      <c r="B217" s="146">
        <v>42549</v>
      </c>
      <c r="C217" s="146"/>
      <c r="D217" s="147" t="s">
        <v>650</v>
      </c>
      <c r="E217" s="148" t="s">
        <v>564</v>
      </c>
      <c r="F217" s="149">
        <v>262.5</v>
      </c>
      <c r="G217" s="148"/>
      <c r="H217" s="148">
        <v>340</v>
      </c>
      <c r="I217" s="150">
        <v>333</v>
      </c>
      <c r="J217" s="151" t="s">
        <v>651</v>
      </c>
      <c r="K217" s="152">
        <v>77.5</v>
      </c>
      <c r="L217" s="153">
        <v>0.29523809523809502</v>
      </c>
      <c r="M217" s="148" t="s">
        <v>534</v>
      </c>
      <c r="N217" s="154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62</v>
      </c>
      <c r="B218" s="146">
        <v>42549</v>
      </c>
      <c r="C218" s="146"/>
      <c r="D218" s="147" t="s">
        <v>652</v>
      </c>
      <c r="E218" s="148" t="s">
        <v>564</v>
      </c>
      <c r="F218" s="149">
        <v>840</v>
      </c>
      <c r="G218" s="148"/>
      <c r="H218" s="148">
        <v>1230</v>
      </c>
      <c r="I218" s="150">
        <v>1230</v>
      </c>
      <c r="J218" s="151" t="s">
        <v>622</v>
      </c>
      <c r="K218" s="152">
        <v>390</v>
      </c>
      <c r="L218" s="153">
        <v>0.46428571428571402</v>
      </c>
      <c r="M218" s="148" t="s">
        <v>534</v>
      </c>
      <c r="N218" s="154">
        <v>42649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63</v>
      </c>
      <c r="B219" s="169">
        <v>42556</v>
      </c>
      <c r="C219" s="169"/>
      <c r="D219" s="170" t="s">
        <v>653</v>
      </c>
      <c r="E219" s="171" t="s">
        <v>564</v>
      </c>
      <c r="F219" s="171">
        <v>395</v>
      </c>
      <c r="G219" s="172"/>
      <c r="H219" s="172">
        <f>(468.5+342.5)/2</f>
        <v>405.5</v>
      </c>
      <c r="I219" s="172">
        <v>510</v>
      </c>
      <c r="J219" s="173" t="s">
        <v>654</v>
      </c>
      <c r="K219" s="174">
        <f t="shared" ref="K219:K225" si="141">H219-F219</f>
        <v>10.5</v>
      </c>
      <c r="L219" s="175">
        <f t="shared" ref="L219:L225" si="142">K219/F219</f>
        <v>2.6582278481012658E-2</v>
      </c>
      <c r="M219" s="171" t="s">
        <v>655</v>
      </c>
      <c r="N219" s="169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64</v>
      </c>
      <c r="B220" s="156">
        <v>42584</v>
      </c>
      <c r="C220" s="156"/>
      <c r="D220" s="157" t="s">
        <v>656</v>
      </c>
      <c r="E220" s="158" t="s">
        <v>536</v>
      </c>
      <c r="F220" s="159">
        <f>169.5-12.8</f>
        <v>156.69999999999999</v>
      </c>
      <c r="G220" s="159"/>
      <c r="H220" s="160">
        <v>77</v>
      </c>
      <c r="I220" s="160" t="s">
        <v>657</v>
      </c>
      <c r="J220" s="161" t="s">
        <v>658</v>
      </c>
      <c r="K220" s="162">
        <f t="shared" si="141"/>
        <v>-79.699999999999989</v>
      </c>
      <c r="L220" s="163">
        <f t="shared" si="142"/>
        <v>-0.50861518825781749</v>
      </c>
      <c r="M220" s="159" t="s">
        <v>546</v>
      </c>
      <c r="N220" s="156">
        <v>43522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5">
        <v>65</v>
      </c>
      <c r="B221" s="156">
        <v>42586</v>
      </c>
      <c r="C221" s="156"/>
      <c r="D221" s="157" t="s">
        <v>659</v>
      </c>
      <c r="E221" s="158" t="s">
        <v>564</v>
      </c>
      <c r="F221" s="159">
        <v>400</v>
      </c>
      <c r="G221" s="159"/>
      <c r="H221" s="160">
        <v>305</v>
      </c>
      <c r="I221" s="160">
        <v>475</v>
      </c>
      <c r="J221" s="161" t="s">
        <v>660</v>
      </c>
      <c r="K221" s="162">
        <f t="shared" si="141"/>
        <v>-95</v>
      </c>
      <c r="L221" s="163">
        <f t="shared" si="142"/>
        <v>-0.23749999999999999</v>
      </c>
      <c r="M221" s="159" t="s">
        <v>546</v>
      </c>
      <c r="N221" s="156">
        <v>43606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66</v>
      </c>
      <c r="B222" s="146">
        <v>42593</v>
      </c>
      <c r="C222" s="146"/>
      <c r="D222" s="147" t="s">
        <v>661</v>
      </c>
      <c r="E222" s="148" t="s">
        <v>564</v>
      </c>
      <c r="F222" s="149">
        <v>86.5</v>
      </c>
      <c r="G222" s="148"/>
      <c r="H222" s="148">
        <v>130</v>
      </c>
      <c r="I222" s="150">
        <v>130</v>
      </c>
      <c r="J222" s="151" t="s">
        <v>662</v>
      </c>
      <c r="K222" s="152">
        <f t="shared" si="141"/>
        <v>43.5</v>
      </c>
      <c r="L222" s="153">
        <f t="shared" si="142"/>
        <v>0.50289017341040465</v>
      </c>
      <c r="M222" s="148" t="s">
        <v>534</v>
      </c>
      <c r="N222" s="154">
        <v>43091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5">
        <v>67</v>
      </c>
      <c r="B223" s="156">
        <v>42600</v>
      </c>
      <c r="C223" s="156"/>
      <c r="D223" s="157" t="s">
        <v>109</v>
      </c>
      <c r="E223" s="158" t="s">
        <v>564</v>
      </c>
      <c r="F223" s="159">
        <v>133.5</v>
      </c>
      <c r="G223" s="159"/>
      <c r="H223" s="160">
        <v>126.5</v>
      </c>
      <c r="I223" s="160">
        <v>178</v>
      </c>
      <c r="J223" s="161" t="s">
        <v>663</v>
      </c>
      <c r="K223" s="162">
        <f t="shared" si="141"/>
        <v>-7</v>
      </c>
      <c r="L223" s="163">
        <f t="shared" si="142"/>
        <v>-5.2434456928838954E-2</v>
      </c>
      <c r="M223" s="159" t="s">
        <v>546</v>
      </c>
      <c r="N223" s="156">
        <v>42615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68</v>
      </c>
      <c r="B224" s="146">
        <v>42613</v>
      </c>
      <c r="C224" s="146"/>
      <c r="D224" s="147" t="s">
        <v>664</v>
      </c>
      <c r="E224" s="148" t="s">
        <v>564</v>
      </c>
      <c r="F224" s="149">
        <v>560</v>
      </c>
      <c r="G224" s="148"/>
      <c r="H224" s="148">
        <v>725</v>
      </c>
      <c r="I224" s="150">
        <v>725</v>
      </c>
      <c r="J224" s="151" t="s">
        <v>566</v>
      </c>
      <c r="K224" s="152">
        <f t="shared" si="141"/>
        <v>165</v>
      </c>
      <c r="L224" s="153">
        <f t="shared" si="142"/>
        <v>0.29464285714285715</v>
      </c>
      <c r="M224" s="148" t="s">
        <v>534</v>
      </c>
      <c r="N224" s="154">
        <v>42456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69</v>
      </c>
      <c r="B225" s="146">
        <v>42614</v>
      </c>
      <c r="C225" s="146"/>
      <c r="D225" s="147" t="s">
        <v>665</v>
      </c>
      <c r="E225" s="148" t="s">
        <v>564</v>
      </c>
      <c r="F225" s="149">
        <v>160.5</v>
      </c>
      <c r="G225" s="148"/>
      <c r="H225" s="148">
        <v>210</v>
      </c>
      <c r="I225" s="150">
        <v>210</v>
      </c>
      <c r="J225" s="151" t="s">
        <v>566</v>
      </c>
      <c r="K225" s="152">
        <f t="shared" si="141"/>
        <v>49.5</v>
      </c>
      <c r="L225" s="153">
        <f t="shared" si="142"/>
        <v>0.30841121495327101</v>
      </c>
      <c r="M225" s="148" t="s">
        <v>534</v>
      </c>
      <c r="N225" s="154">
        <v>42871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70</v>
      </c>
      <c r="B226" s="146">
        <v>42646</v>
      </c>
      <c r="C226" s="146"/>
      <c r="D226" s="147" t="s">
        <v>377</v>
      </c>
      <c r="E226" s="148" t="s">
        <v>564</v>
      </c>
      <c r="F226" s="149">
        <v>430</v>
      </c>
      <c r="G226" s="148"/>
      <c r="H226" s="148">
        <v>596</v>
      </c>
      <c r="I226" s="150">
        <v>575</v>
      </c>
      <c r="J226" s="151" t="s">
        <v>666</v>
      </c>
      <c r="K226" s="152">
        <v>166</v>
      </c>
      <c r="L226" s="153">
        <v>0.38604651162790699</v>
      </c>
      <c r="M226" s="148" t="s">
        <v>534</v>
      </c>
      <c r="N226" s="154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71</v>
      </c>
      <c r="B227" s="146">
        <v>42657</v>
      </c>
      <c r="C227" s="146"/>
      <c r="D227" s="147" t="s">
        <v>667</v>
      </c>
      <c r="E227" s="148" t="s">
        <v>564</v>
      </c>
      <c r="F227" s="149">
        <v>280</v>
      </c>
      <c r="G227" s="148"/>
      <c r="H227" s="148">
        <v>345</v>
      </c>
      <c r="I227" s="150">
        <v>345</v>
      </c>
      <c r="J227" s="151" t="s">
        <v>566</v>
      </c>
      <c r="K227" s="152">
        <f t="shared" ref="K227:K232" si="143">H227-F227</f>
        <v>65</v>
      </c>
      <c r="L227" s="153">
        <f>K227/F227</f>
        <v>0.23214285714285715</v>
      </c>
      <c r="M227" s="148" t="s">
        <v>534</v>
      </c>
      <c r="N227" s="154">
        <v>42814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72</v>
      </c>
      <c r="B228" s="146">
        <v>42657</v>
      </c>
      <c r="C228" s="146"/>
      <c r="D228" s="147" t="s">
        <v>668</v>
      </c>
      <c r="E228" s="148" t="s">
        <v>564</v>
      </c>
      <c r="F228" s="149">
        <v>245</v>
      </c>
      <c r="G228" s="148"/>
      <c r="H228" s="148">
        <v>325.5</v>
      </c>
      <c r="I228" s="150">
        <v>330</v>
      </c>
      <c r="J228" s="151" t="s">
        <v>669</v>
      </c>
      <c r="K228" s="152">
        <f t="shared" si="143"/>
        <v>80.5</v>
      </c>
      <c r="L228" s="153">
        <f>K228/F228</f>
        <v>0.32857142857142857</v>
      </c>
      <c r="M228" s="148" t="s">
        <v>534</v>
      </c>
      <c r="N228" s="154">
        <v>42769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73</v>
      </c>
      <c r="B229" s="146">
        <v>42660</v>
      </c>
      <c r="C229" s="146"/>
      <c r="D229" s="147" t="s">
        <v>333</v>
      </c>
      <c r="E229" s="148" t="s">
        <v>564</v>
      </c>
      <c r="F229" s="149">
        <v>125</v>
      </c>
      <c r="G229" s="148"/>
      <c r="H229" s="148">
        <v>160</v>
      </c>
      <c r="I229" s="150">
        <v>160</v>
      </c>
      <c r="J229" s="151" t="s">
        <v>622</v>
      </c>
      <c r="K229" s="152">
        <f t="shared" si="143"/>
        <v>35</v>
      </c>
      <c r="L229" s="153">
        <v>0.28000000000000003</v>
      </c>
      <c r="M229" s="148" t="s">
        <v>534</v>
      </c>
      <c r="N229" s="154">
        <v>42803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74</v>
      </c>
      <c r="B230" s="146">
        <v>42660</v>
      </c>
      <c r="C230" s="146"/>
      <c r="D230" s="147" t="s">
        <v>432</v>
      </c>
      <c r="E230" s="148" t="s">
        <v>564</v>
      </c>
      <c r="F230" s="149">
        <v>114</v>
      </c>
      <c r="G230" s="148"/>
      <c r="H230" s="148">
        <v>145</v>
      </c>
      <c r="I230" s="150">
        <v>145</v>
      </c>
      <c r="J230" s="151" t="s">
        <v>622</v>
      </c>
      <c r="K230" s="152">
        <f t="shared" si="143"/>
        <v>31</v>
      </c>
      <c r="L230" s="153">
        <f>K230/F230</f>
        <v>0.27192982456140352</v>
      </c>
      <c r="M230" s="148" t="s">
        <v>534</v>
      </c>
      <c r="N230" s="154">
        <v>42859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75</v>
      </c>
      <c r="B231" s="146">
        <v>42660</v>
      </c>
      <c r="C231" s="146"/>
      <c r="D231" s="147" t="s">
        <v>670</v>
      </c>
      <c r="E231" s="148" t="s">
        <v>564</v>
      </c>
      <c r="F231" s="149">
        <v>212</v>
      </c>
      <c r="G231" s="148"/>
      <c r="H231" s="148">
        <v>280</v>
      </c>
      <c r="I231" s="150">
        <v>276</v>
      </c>
      <c r="J231" s="151" t="s">
        <v>671</v>
      </c>
      <c r="K231" s="152">
        <f t="shared" si="143"/>
        <v>68</v>
      </c>
      <c r="L231" s="153">
        <f>K231/F231</f>
        <v>0.32075471698113206</v>
      </c>
      <c r="M231" s="148" t="s">
        <v>534</v>
      </c>
      <c r="N231" s="154">
        <v>42858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76</v>
      </c>
      <c r="B232" s="146">
        <v>42678</v>
      </c>
      <c r="C232" s="146"/>
      <c r="D232" s="147" t="s">
        <v>423</v>
      </c>
      <c r="E232" s="148" t="s">
        <v>564</v>
      </c>
      <c r="F232" s="149">
        <v>155</v>
      </c>
      <c r="G232" s="148"/>
      <c r="H232" s="148">
        <v>210</v>
      </c>
      <c r="I232" s="150">
        <v>210</v>
      </c>
      <c r="J232" s="151" t="s">
        <v>672</v>
      </c>
      <c r="K232" s="152">
        <f t="shared" si="143"/>
        <v>55</v>
      </c>
      <c r="L232" s="153">
        <f>K232/F232</f>
        <v>0.35483870967741937</v>
      </c>
      <c r="M232" s="148" t="s">
        <v>534</v>
      </c>
      <c r="N232" s="154">
        <v>42944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5">
        <v>77</v>
      </c>
      <c r="B233" s="156">
        <v>42710</v>
      </c>
      <c r="C233" s="156"/>
      <c r="D233" s="157" t="s">
        <v>673</v>
      </c>
      <c r="E233" s="158" t="s">
        <v>564</v>
      </c>
      <c r="F233" s="159">
        <v>150.5</v>
      </c>
      <c r="G233" s="159"/>
      <c r="H233" s="160">
        <v>72.5</v>
      </c>
      <c r="I233" s="160">
        <v>174</v>
      </c>
      <c r="J233" s="161" t="s">
        <v>674</v>
      </c>
      <c r="K233" s="162">
        <v>-78</v>
      </c>
      <c r="L233" s="163">
        <v>-0.51827242524916906</v>
      </c>
      <c r="M233" s="159" t="s">
        <v>546</v>
      </c>
      <c r="N233" s="156">
        <v>43333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78</v>
      </c>
      <c r="B234" s="146">
        <v>42712</v>
      </c>
      <c r="C234" s="146"/>
      <c r="D234" s="147" t="s">
        <v>675</v>
      </c>
      <c r="E234" s="148" t="s">
        <v>564</v>
      </c>
      <c r="F234" s="149">
        <v>380</v>
      </c>
      <c r="G234" s="148"/>
      <c r="H234" s="148">
        <v>478</v>
      </c>
      <c r="I234" s="150">
        <v>468</v>
      </c>
      <c r="J234" s="151" t="s">
        <v>622</v>
      </c>
      <c r="K234" s="152">
        <f>H234-F234</f>
        <v>98</v>
      </c>
      <c r="L234" s="153">
        <f>K234/F234</f>
        <v>0.25789473684210529</v>
      </c>
      <c r="M234" s="148" t="s">
        <v>534</v>
      </c>
      <c r="N234" s="154">
        <v>43025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79</v>
      </c>
      <c r="B235" s="146">
        <v>42734</v>
      </c>
      <c r="C235" s="146"/>
      <c r="D235" s="147" t="s">
        <v>108</v>
      </c>
      <c r="E235" s="148" t="s">
        <v>564</v>
      </c>
      <c r="F235" s="149">
        <v>305</v>
      </c>
      <c r="G235" s="148"/>
      <c r="H235" s="148">
        <v>375</v>
      </c>
      <c r="I235" s="150">
        <v>375</v>
      </c>
      <c r="J235" s="151" t="s">
        <v>622</v>
      </c>
      <c r="K235" s="152">
        <f>H235-F235</f>
        <v>70</v>
      </c>
      <c r="L235" s="153">
        <f>K235/F235</f>
        <v>0.22950819672131148</v>
      </c>
      <c r="M235" s="148" t="s">
        <v>534</v>
      </c>
      <c r="N235" s="154">
        <v>42768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80</v>
      </c>
      <c r="B236" s="146">
        <v>42739</v>
      </c>
      <c r="C236" s="146"/>
      <c r="D236" s="147" t="s">
        <v>94</v>
      </c>
      <c r="E236" s="148" t="s">
        <v>564</v>
      </c>
      <c r="F236" s="149">
        <v>99.5</v>
      </c>
      <c r="G236" s="148"/>
      <c r="H236" s="148">
        <v>158</v>
      </c>
      <c r="I236" s="150">
        <v>158</v>
      </c>
      <c r="J236" s="151" t="s">
        <v>622</v>
      </c>
      <c r="K236" s="152">
        <f>H236-F236</f>
        <v>58.5</v>
      </c>
      <c r="L236" s="153">
        <f>K236/F236</f>
        <v>0.5879396984924623</v>
      </c>
      <c r="M236" s="148" t="s">
        <v>534</v>
      </c>
      <c r="N236" s="154">
        <v>42898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81</v>
      </c>
      <c r="B237" s="146">
        <v>42739</v>
      </c>
      <c r="C237" s="146"/>
      <c r="D237" s="147" t="s">
        <v>94</v>
      </c>
      <c r="E237" s="148" t="s">
        <v>564</v>
      </c>
      <c r="F237" s="149">
        <v>99.5</v>
      </c>
      <c r="G237" s="148"/>
      <c r="H237" s="148">
        <v>158</v>
      </c>
      <c r="I237" s="150">
        <v>158</v>
      </c>
      <c r="J237" s="151" t="s">
        <v>622</v>
      </c>
      <c r="K237" s="152">
        <v>58.5</v>
      </c>
      <c r="L237" s="153">
        <v>0.58793969849246197</v>
      </c>
      <c r="M237" s="148" t="s">
        <v>534</v>
      </c>
      <c r="N237" s="154">
        <v>42898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82</v>
      </c>
      <c r="B238" s="146">
        <v>42786</v>
      </c>
      <c r="C238" s="146"/>
      <c r="D238" s="147" t="s">
        <v>181</v>
      </c>
      <c r="E238" s="148" t="s">
        <v>564</v>
      </c>
      <c r="F238" s="149">
        <v>140.5</v>
      </c>
      <c r="G238" s="148"/>
      <c r="H238" s="148">
        <v>220</v>
      </c>
      <c r="I238" s="150">
        <v>220</v>
      </c>
      <c r="J238" s="151" t="s">
        <v>622</v>
      </c>
      <c r="K238" s="152">
        <f>H238-F238</f>
        <v>79.5</v>
      </c>
      <c r="L238" s="153">
        <f>K238/F238</f>
        <v>0.5658362989323843</v>
      </c>
      <c r="M238" s="148" t="s">
        <v>534</v>
      </c>
      <c r="N238" s="154">
        <v>42864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83</v>
      </c>
      <c r="B239" s="146">
        <v>42786</v>
      </c>
      <c r="C239" s="146"/>
      <c r="D239" s="147" t="s">
        <v>676</v>
      </c>
      <c r="E239" s="148" t="s">
        <v>564</v>
      </c>
      <c r="F239" s="149">
        <v>202.5</v>
      </c>
      <c r="G239" s="148"/>
      <c r="H239" s="148">
        <v>234</v>
      </c>
      <c r="I239" s="150">
        <v>234</v>
      </c>
      <c r="J239" s="151" t="s">
        <v>622</v>
      </c>
      <c r="K239" s="152">
        <v>31.5</v>
      </c>
      <c r="L239" s="153">
        <v>0.155555555555556</v>
      </c>
      <c r="M239" s="148" t="s">
        <v>534</v>
      </c>
      <c r="N239" s="154">
        <v>42836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84</v>
      </c>
      <c r="B240" s="146">
        <v>42818</v>
      </c>
      <c r="C240" s="146"/>
      <c r="D240" s="147" t="s">
        <v>677</v>
      </c>
      <c r="E240" s="148" t="s">
        <v>564</v>
      </c>
      <c r="F240" s="149">
        <v>300.5</v>
      </c>
      <c r="G240" s="148"/>
      <c r="H240" s="148">
        <v>417.5</v>
      </c>
      <c r="I240" s="150">
        <v>420</v>
      </c>
      <c r="J240" s="151" t="s">
        <v>678</v>
      </c>
      <c r="K240" s="152">
        <f>H240-F240</f>
        <v>117</v>
      </c>
      <c r="L240" s="153">
        <f>K240/F240</f>
        <v>0.38935108153078202</v>
      </c>
      <c r="M240" s="148" t="s">
        <v>534</v>
      </c>
      <c r="N240" s="154">
        <v>43070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85</v>
      </c>
      <c r="B241" s="146">
        <v>42818</v>
      </c>
      <c r="C241" s="146"/>
      <c r="D241" s="147" t="s">
        <v>652</v>
      </c>
      <c r="E241" s="148" t="s">
        <v>564</v>
      </c>
      <c r="F241" s="149">
        <v>850</v>
      </c>
      <c r="G241" s="148"/>
      <c r="H241" s="148">
        <v>1042.5</v>
      </c>
      <c r="I241" s="150">
        <v>1023</v>
      </c>
      <c r="J241" s="151" t="s">
        <v>679</v>
      </c>
      <c r="K241" s="152">
        <v>192.5</v>
      </c>
      <c r="L241" s="153">
        <v>0.22647058823529401</v>
      </c>
      <c r="M241" s="148" t="s">
        <v>534</v>
      </c>
      <c r="N241" s="154">
        <v>42830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86</v>
      </c>
      <c r="B242" s="146">
        <v>42830</v>
      </c>
      <c r="C242" s="146"/>
      <c r="D242" s="147" t="s">
        <v>451</v>
      </c>
      <c r="E242" s="148" t="s">
        <v>564</v>
      </c>
      <c r="F242" s="149">
        <v>785</v>
      </c>
      <c r="G242" s="148"/>
      <c r="H242" s="148">
        <v>930</v>
      </c>
      <c r="I242" s="150">
        <v>920</v>
      </c>
      <c r="J242" s="151" t="s">
        <v>680</v>
      </c>
      <c r="K242" s="152">
        <f>H242-F242</f>
        <v>145</v>
      </c>
      <c r="L242" s="153">
        <f>K242/F242</f>
        <v>0.18471337579617833</v>
      </c>
      <c r="M242" s="148" t="s">
        <v>534</v>
      </c>
      <c r="N242" s="154">
        <v>42976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5">
        <v>87</v>
      </c>
      <c r="B243" s="156">
        <v>42831</v>
      </c>
      <c r="C243" s="156"/>
      <c r="D243" s="157" t="s">
        <v>681</v>
      </c>
      <c r="E243" s="158" t="s">
        <v>564</v>
      </c>
      <c r="F243" s="159">
        <v>40</v>
      </c>
      <c r="G243" s="159"/>
      <c r="H243" s="160">
        <v>13.1</v>
      </c>
      <c r="I243" s="160">
        <v>60</v>
      </c>
      <c r="J243" s="161" t="s">
        <v>682</v>
      </c>
      <c r="K243" s="162">
        <v>-26.9</v>
      </c>
      <c r="L243" s="163">
        <v>-0.67249999999999999</v>
      </c>
      <c r="M243" s="159" t="s">
        <v>546</v>
      </c>
      <c r="N243" s="156">
        <v>43138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88</v>
      </c>
      <c r="B244" s="146">
        <v>42837</v>
      </c>
      <c r="C244" s="146"/>
      <c r="D244" s="147" t="s">
        <v>93</v>
      </c>
      <c r="E244" s="148" t="s">
        <v>564</v>
      </c>
      <c r="F244" s="149">
        <v>289.5</v>
      </c>
      <c r="G244" s="148"/>
      <c r="H244" s="148">
        <v>354</v>
      </c>
      <c r="I244" s="150">
        <v>360</v>
      </c>
      <c r="J244" s="151" t="s">
        <v>683</v>
      </c>
      <c r="K244" s="152">
        <f t="shared" ref="K244:K252" si="144">H244-F244</f>
        <v>64.5</v>
      </c>
      <c r="L244" s="153">
        <f t="shared" ref="L244:L252" si="145">K244/F244</f>
        <v>0.22279792746113988</v>
      </c>
      <c r="M244" s="148" t="s">
        <v>534</v>
      </c>
      <c r="N244" s="15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89</v>
      </c>
      <c r="B245" s="146">
        <v>42845</v>
      </c>
      <c r="C245" s="146"/>
      <c r="D245" s="147" t="s">
        <v>399</v>
      </c>
      <c r="E245" s="148" t="s">
        <v>564</v>
      </c>
      <c r="F245" s="149">
        <v>700</v>
      </c>
      <c r="G245" s="148"/>
      <c r="H245" s="148">
        <v>840</v>
      </c>
      <c r="I245" s="150">
        <v>840</v>
      </c>
      <c r="J245" s="151" t="s">
        <v>684</v>
      </c>
      <c r="K245" s="152">
        <f t="shared" si="144"/>
        <v>140</v>
      </c>
      <c r="L245" s="153">
        <f t="shared" si="145"/>
        <v>0.2</v>
      </c>
      <c r="M245" s="148" t="s">
        <v>534</v>
      </c>
      <c r="N245" s="154">
        <v>42893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90</v>
      </c>
      <c r="B246" s="146">
        <v>42887</v>
      </c>
      <c r="C246" s="146"/>
      <c r="D246" s="147" t="s">
        <v>685</v>
      </c>
      <c r="E246" s="148" t="s">
        <v>564</v>
      </c>
      <c r="F246" s="149">
        <v>130</v>
      </c>
      <c r="G246" s="148"/>
      <c r="H246" s="148">
        <v>144.25</v>
      </c>
      <c r="I246" s="150">
        <v>170</v>
      </c>
      <c r="J246" s="151" t="s">
        <v>686</v>
      </c>
      <c r="K246" s="152">
        <f t="shared" si="144"/>
        <v>14.25</v>
      </c>
      <c r="L246" s="153">
        <f t="shared" si="145"/>
        <v>0.10961538461538461</v>
      </c>
      <c r="M246" s="148" t="s">
        <v>534</v>
      </c>
      <c r="N246" s="154">
        <v>43675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91</v>
      </c>
      <c r="B247" s="146">
        <v>42901</v>
      </c>
      <c r="C247" s="146"/>
      <c r="D247" s="147" t="s">
        <v>687</v>
      </c>
      <c r="E247" s="148" t="s">
        <v>564</v>
      </c>
      <c r="F247" s="149">
        <v>214.5</v>
      </c>
      <c r="G247" s="148"/>
      <c r="H247" s="148">
        <v>262</v>
      </c>
      <c r="I247" s="150">
        <v>262</v>
      </c>
      <c r="J247" s="151" t="s">
        <v>688</v>
      </c>
      <c r="K247" s="152">
        <f t="shared" si="144"/>
        <v>47.5</v>
      </c>
      <c r="L247" s="153">
        <f t="shared" si="145"/>
        <v>0.22144522144522144</v>
      </c>
      <c r="M247" s="148" t="s">
        <v>534</v>
      </c>
      <c r="N247" s="154">
        <v>42977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92</v>
      </c>
      <c r="B248" s="177">
        <v>42933</v>
      </c>
      <c r="C248" s="177"/>
      <c r="D248" s="178" t="s">
        <v>689</v>
      </c>
      <c r="E248" s="179" t="s">
        <v>564</v>
      </c>
      <c r="F248" s="180">
        <v>370</v>
      </c>
      <c r="G248" s="179"/>
      <c r="H248" s="179">
        <v>447.5</v>
      </c>
      <c r="I248" s="181">
        <v>450</v>
      </c>
      <c r="J248" s="182" t="s">
        <v>622</v>
      </c>
      <c r="K248" s="152">
        <f t="shared" si="144"/>
        <v>77.5</v>
      </c>
      <c r="L248" s="183">
        <f t="shared" si="145"/>
        <v>0.20945945945945946</v>
      </c>
      <c r="M248" s="179" t="s">
        <v>534</v>
      </c>
      <c r="N248" s="184">
        <v>43035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93</v>
      </c>
      <c r="B249" s="177">
        <v>42943</v>
      </c>
      <c r="C249" s="177"/>
      <c r="D249" s="178" t="s">
        <v>179</v>
      </c>
      <c r="E249" s="179" t="s">
        <v>564</v>
      </c>
      <c r="F249" s="180">
        <v>657.5</v>
      </c>
      <c r="G249" s="179"/>
      <c r="H249" s="179">
        <v>825</v>
      </c>
      <c r="I249" s="181">
        <v>820</v>
      </c>
      <c r="J249" s="182" t="s">
        <v>622</v>
      </c>
      <c r="K249" s="152">
        <f t="shared" si="144"/>
        <v>167.5</v>
      </c>
      <c r="L249" s="183">
        <f t="shared" si="145"/>
        <v>0.25475285171102663</v>
      </c>
      <c r="M249" s="179" t="s">
        <v>534</v>
      </c>
      <c r="N249" s="184">
        <v>43090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94</v>
      </c>
      <c r="B250" s="146">
        <v>42964</v>
      </c>
      <c r="C250" s="146"/>
      <c r="D250" s="147" t="s">
        <v>346</v>
      </c>
      <c r="E250" s="148" t="s">
        <v>564</v>
      </c>
      <c r="F250" s="149">
        <v>605</v>
      </c>
      <c r="G250" s="148"/>
      <c r="H250" s="148">
        <v>750</v>
      </c>
      <c r="I250" s="150">
        <v>750</v>
      </c>
      <c r="J250" s="151" t="s">
        <v>680</v>
      </c>
      <c r="K250" s="152">
        <f t="shared" si="144"/>
        <v>145</v>
      </c>
      <c r="L250" s="153">
        <f t="shared" si="145"/>
        <v>0.23966942148760331</v>
      </c>
      <c r="M250" s="148" t="s">
        <v>534</v>
      </c>
      <c r="N250" s="154">
        <v>43027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5">
        <v>95</v>
      </c>
      <c r="B251" s="156">
        <v>42979</v>
      </c>
      <c r="C251" s="156"/>
      <c r="D251" s="164" t="s">
        <v>690</v>
      </c>
      <c r="E251" s="159" t="s">
        <v>564</v>
      </c>
      <c r="F251" s="159">
        <v>255</v>
      </c>
      <c r="G251" s="160"/>
      <c r="H251" s="160">
        <v>217.25</v>
      </c>
      <c r="I251" s="160">
        <v>320</v>
      </c>
      <c r="J251" s="161" t="s">
        <v>691</v>
      </c>
      <c r="K251" s="162">
        <f t="shared" si="144"/>
        <v>-37.75</v>
      </c>
      <c r="L251" s="165">
        <f t="shared" si="145"/>
        <v>-0.14803921568627451</v>
      </c>
      <c r="M251" s="159" t="s">
        <v>546</v>
      </c>
      <c r="N251" s="156">
        <v>43661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96</v>
      </c>
      <c r="B252" s="146">
        <v>42997</v>
      </c>
      <c r="C252" s="146"/>
      <c r="D252" s="147" t="s">
        <v>692</v>
      </c>
      <c r="E252" s="148" t="s">
        <v>564</v>
      </c>
      <c r="F252" s="149">
        <v>215</v>
      </c>
      <c r="G252" s="148"/>
      <c r="H252" s="148">
        <v>258</v>
      </c>
      <c r="I252" s="150">
        <v>258</v>
      </c>
      <c r="J252" s="151" t="s">
        <v>622</v>
      </c>
      <c r="K252" s="152">
        <f t="shared" si="144"/>
        <v>43</v>
      </c>
      <c r="L252" s="153">
        <f t="shared" si="145"/>
        <v>0.2</v>
      </c>
      <c r="M252" s="148" t="s">
        <v>534</v>
      </c>
      <c r="N252" s="154">
        <v>43040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45">
        <v>97</v>
      </c>
      <c r="B253" s="146">
        <v>42997</v>
      </c>
      <c r="C253" s="146"/>
      <c r="D253" s="147" t="s">
        <v>692</v>
      </c>
      <c r="E253" s="148" t="s">
        <v>564</v>
      </c>
      <c r="F253" s="149">
        <v>215</v>
      </c>
      <c r="G253" s="148"/>
      <c r="H253" s="148">
        <v>258</v>
      </c>
      <c r="I253" s="150">
        <v>258</v>
      </c>
      <c r="J253" s="182" t="s">
        <v>622</v>
      </c>
      <c r="K253" s="152">
        <v>43</v>
      </c>
      <c r="L253" s="153">
        <v>0.2</v>
      </c>
      <c r="M253" s="148" t="s">
        <v>534</v>
      </c>
      <c r="N253" s="154">
        <v>43040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98</v>
      </c>
      <c r="B254" s="177">
        <v>42998</v>
      </c>
      <c r="C254" s="177"/>
      <c r="D254" s="178" t="s">
        <v>693</v>
      </c>
      <c r="E254" s="179" t="s">
        <v>564</v>
      </c>
      <c r="F254" s="149">
        <v>75</v>
      </c>
      <c r="G254" s="179"/>
      <c r="H254" s="179">
        <v>90</v>
      </c>
      <c r="I254" s="181">
        <v>90</v>
      </c>
      <c r="J254" s="151" t="s">
        <v>694</v>
      </c>
      <c r="K254" s="152">
        <f t="shared" ref="K254:K259" si="146">H254-F254</f>
        <v>15</v>
      </c>
      <c r="L254" s="153">
        <f t="shared" ref="L254:L259" si="147">K254/F254</f>
        <v>0.2</v>
      </c>
      <c r="M254" s="148" t="s">
        <v>534</v>
      </c>
      <c r="N254" s="154">
        <v>43019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99</v>
      </c>
      <c r="B255" s="177">
        <v>43011</v>
      </c>
      <c r="C255" s="177"/>
      <c r="D255" s="178" t="s">
        <v>548</v>
      </c>
      <c r="E255" s="179" t="s">
        <v>564</v>
      </c>
      <c r="F255" s="180">
        <v>315</v>
      </c>
      <c r="G255" s="179"/>
      <c r="H255" s="179">
        <v>392</v>
      </c>
      <c r="I255" s="181">
        <v>384</v>
      </c>
      <c r="J255" s="182" t="s">
        <v>695</v>
      </c>
      <c r="K255" s="152">
        <f t="shared" si="146"/>
        <v>77</v>
      </c>
      <c r="L255" s="183">
        <f t="shared" si="147"/>
        <v>0.24444444444444444</v>
      </c>
      <c r="M255" s="179" t="s">
        <v>534</v>
      </c>
      <c r="N255" s="184">
        <v>43017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100</v>
      </c>
      <c r="B256" s="177">
        <v>43013</v>
      </c>
      <c r="C256" s="177"/>
      <c r="D256" s="178" t="s">
        <v>427</v>
      </c>
      <c r="E256" s="179" t="s">
        <v>564</v>
      </c>
      <c r="F256" s="180">
        <v>145</v>
      </c>
      <c r="G256" s="179"/>
      <c r="H256" s="179">
        <v>179</v>
      </c>
      <c r="I256" s="181">
        <v>180</v>
      </c>
      <c r="J256" s="182" t="s">
        <v>696</v>
      </c>
      <c r="K256" s="152">
        <f t="shared" si="146"/>
        <v>34</v>
      </c>
      <c r="L256" s="183">
        <f t="shared" si="147"/>
        <v>0.23448275862068965</v>
      </c>
      <c r="M256" s="179" t="s">
        <v>534</v>
      </c>
      <c r="N256" s="184">
        <v>43025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101</v>
      </c>
      <c r="B257" s="177">
        <v>43014</v>
      </c>
      <c r="C257" s="177"/>
      <c r="D257" s="178" t="s">
        <v>323</v>
      </c>
      <c r="E257" s="179" t="s">
        <v>564</v>
      </c>
      <c r="F257" s="180">
        <v>256</v>
      </c>
      <c r="G257" s="179"/>
      <c r="H257" s="179">
        <v>323</v>
      </c>
      <c r="I257" s="181">
        <v>320</v>
      </c>
      <c r="J257" s="182" t="s">
        <v>622</v>
      </c>
      <c r="K257" s="152">
        <f t="shared" si="146"/>
        <v>67</v>
      </c>
      <c r="L257" s="183">
        <f t="shared" si="147"/>
        <v>0.26171875</v>
      </c>
      <c r="M257" s="179" t="s">
        <v>534</v>
      </c>
      <c r="N257" s="184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102</v>
      </c>
      <c r="B258" s="177">
        <v>43017</v>
      </c>
      <c r="C258" s="177"/>
      <c r="D258" s="178" t="s">
        <v>338</v>
      </c>
      <c r="E258" s="179" t="s">
        <v>564</v>
      </c>
      <c r="F258" s="180">
        <v>137.5</v>
      </c>
      <c r="G258" s="179"/>
      <c r="H258" s="179">
        <v>184</v>
      </c>
      <c r="I258" s="181">
        <v>183</v>
      </c>
      <c r="J258" s="182" t="s">
        <v>697</v>
      </c>
      <c r="K258" s="152">
        <f t="shared" si="146"/>
        <v>46.5</v>
      </c>
      <c r="L258" s="183">
        <f t="shared" si="147"/>
        <v>0.33818181818181819</v>
      </c>
      <c r="M258" s="179" t="s">
        <v>534</v>
      </c>
      <c r="N258" s="184">
        <v>43108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103</v>
      </c>
      <c r="B259" s="177">
        <v>43018</v>
      </c>
      <c r="C259" s="177"/>
      <c r="D259" s="178" t="s">
        <v>698</v>
      </c>
      <c r="E259" s="179" t="s">
        <v>564</v>
      </c>
      <c r="F259" s="180">
        <v>125.5</v>
      </c>
      <c r="G259" s="179"/>
      <c r="H259" s="179">
        <v>158</v>
      </c>
      <c r="I259" s="181">
        <v>155</v>
      </c>
      <c r="J259" s="182" t="s">
        <v>699</v>
      </c>
      <c r="K259" s="152">
        <f t="shared" si="146"/>
        <v>32.5</v>
      </c>
      <c r="L259" s="183">
        <f t="shared" si="147"/>
        <v>0.25896414342629481</v>
      </c>
      <c r="M259" s="179" t="s">
        <v>534</v>
      </c>
      <c r="N259" s="184">
        <v>43067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104</v>
      </c>
      <c r="B260" s="177">
        <v>43018</v>
      </c>
      <c r="C260" s="177"/>
      <c r="D260" s="178" t="s">
        <v>700</v>
      </c>
      <c r="E260" s="179" t="s">
        <v>564</v>
      </c>
      <c r="F260" s="180">
        <v>895</v>
      </c>
      <c r="G260" s="179"/>
      <c r="H260" s="179">
        <v>1122.5</v>
      </c>
      <c r="I260" s="181">
        <v>1078</v>
      </c>
      <c r="J260" s="182" t="s">
        <v>701</v>
      </c>
      <c r="K260" s="152">
        <v>227.5</v>
      </c>
      <c r="L260" s="183">
        <v>0.25418994413407803</v>
      </c>
      <c r="M260" s="179" t="s">
        <v>534</v>
      </c>
      <c r="N260" s="184">
        <v>43117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105</v>
      </c>
      <c r="B261" s="177">
        <v>43020</v>
      </c>
      <c r="C261" s="177"/>
      <c r="D261" s="178" t="s">
        <v>332</v>
      </c>
      <c r="E261" s="179" t="s">
        <v>564</v>
      </c>
      <c r="F261" s="180">
        <v>525</v>
      </c>
      <c r="G261" s="179"/>
      <c r="H261" s="179">
        <v>629</v>
      </c>
      <c r="I261" s="181">
        <v>629</v>
      </c>
      <c r="J261" s="182" t="s">
        <v>622</v>
      </c>
      <c r="K261" s="152">
        <v>104</v>
      </c>
      <c r="L261" s="183">
        <v>0.19809523809523799</v>
      </c>
      <c r="M261" s="179" t="s">
        <v>534</v>
      </c>
      <c r="N261" s="184">
        <v>43119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106</v>
      </c>
      <c r="B262" s="177">
        <v>43046</v>
      </c>
      <c r="C262" s="177"/>
      <c r="D262" s="178" t="s">
        <v>369</v>
      </c>
      <c r="E262" s="179" t="s">
        <v>564</v>
      </c>
      <c r="F262" s="180">
        <v>740</v>
      </c>
      <c r="G262" s="179"/>
      <c r="H262" s="179">
        <v>892.5</v>
      </c>
      <c r="I262" s="181">
        <v>900</v>
      </c>
      <c r="J262" s="182" t="s">
        <v>702</v>
      </c>
      <c r="K262" s="152">
        <f>H262-F262</f>
        <v>152.5</v>
      </c>
      <c r="L262" s="183">
        <f>K262/F262</f>
        <v>0.20608108108108109</v>
      </c>
      <c r="M262" s="179" t="s">
        <v>534</v>
      </c>
      <c r="N262" s="184">
        <v>43052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45">
        <v>107</v>
      </c>
      <c r="B263" s="146">
        <v>43073</v>
      </c>
      <c r="C263" s="146"/>
      <c r="D263" s="147" t="s">
        <v>703</v>
      </c>
      <c r="E263" s="148" t="s">
        <v>564</v>
      </c>
      <c r="F263" s="149">
        <v>118.5</v>
      </c>
      <c r="G263" s="148"/>
      <c r="H263" s="148">
        <v>143.5</v>
      </c>
      <c r="I263" s="150">
        <v>145</v>
      </c>
      <c r="J263" s="151" t="s">
        <v>555</v>
      </c>
      <c r="K263" s="152">
        <f>H263-F263</f>
        <v>25</v>
      </c>
      <c r="L263" s="153">
        <f>K263/F263</f>
        <v>0.2109704641350211</v>
      </c>
      <c r="M263" s="148" t="s">
        <v>534</v>
      </c>
      <c r="N263" s="154">
        <v>43097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5">
        <v>108</v>
      </c>
      <c r="B264" s="156">
        <v>43090</v>
      </c>
      <c r="C264" s="156"/>
      <c r="D264" s="157" t="s">
        <v>404</v>
      </c>
      <c r="E264" s="158" t="s">
        <v>564</v>
      </c>
      <c r="F264" s="159">
        <v>715</v>
      </c>
      <c r="G264" s="159"/>
      <c r="H264" s="160">
        <v>500</v>
      </c>
      <c r="I264" s="160">
        <v>872</v>
      </c>
      <c r="J264" s="161" t="s">
        <v>704</v>
      </c>
      <c r="K264" s="162">
        <f>H264-F264</f>
        <v>-215</v>
      </c>
      <c r="L264" s="163">
        <f>K264/F264</f>
        <v>-0.30069930069930068</v>
      </c>
      <c r="M264" s="159" t="s">
        <v>546</v>
      </c>
      <c r="N264" s="156">
        <v>43670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109</v>
      </c>
      <c r="B265" s="146">
        <v>43098</v>
      </c>
      <c r="C265" s="146"/>
      <c r="D265" s="147" t="s">
        <v>548</v>
      </c>
      <c r="E265" s="148" t="s">
        <v>564</v>
      </c>
      <c r="F265" s="149">
        <v>435</v>
      </c>
      <c r="G265" s="148"/>
      <c r="H265" s="148">
        <v>542.5</v>
      </c>
      <c r="I265" s="150">
        <v>539</v>
      </c>
      <c r="J265" s="151" t="s">
        <v>622</v>
      </c>
      <c r="K265" s="152">
        <v>107.5</v>
      </c>
      <c r="L265" s="153">
        <v>0.247126436781609</v>
      </c>
      <c r="M265" s="148" t="s">
        <v>534</v>
      </c>
      <c r="N265" s="154">
        <v>43206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45">
        <v>110</v>
      </c>
      <c r="B266" s="146">
        <v>43098</v>
      </c>
      <c r="C266" s="146"/>
      <c r="D266" s="147" t="s">
        <v>506</v>
      </c>
      <c r="E266" s="148" t="s">
        <v>564</v>
      </c>
      <c r="F266" s="149">
        <v>885</v>
      </c>
      <c r="G266" s="148"/>
      <c r="H266" s="148">
        <v>1090</v>
      </c>
      <c r="I266" s="150">
        <v>1084</v>
      </c>
      <c r="J266" s="151" t="s">
        <v>622</v>
      </c>
      <c r="K266" s="152">
        <v>205</v>
      </c>
      <c r="L266" s="153">
        <v>0.23163841807909599</v>
      </c>
      <c r="M266" s="148" t="s">
        <v>534</v>
      </c>
      <c r="N266" s="154">
        <v>43213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111</v>
      </c>
      <c r="B267" s="186">
        <v>43192</v>
      </c>
      <c r="C267" s="186"/>
      <c r="D267" s="164" t="s">
        <v>705</v>
      </c>
      <c r="E267" s="159" t="s">
        <v>564</v>
      </c>
      <c r="F267" s="187">
        <v>478.5</v>
      </c>
      <c r="G267" s="159"/>
      <c r="H267" s="159">
        <v>442</v>
      </c>
      <c r="I267" s="160">
        <v>613</v>
      </c>
      <c r="J267" s="161" t="s">
        <v>706</v>
      </c>
      <c r="K267" s="162">
        <f>H267-F267</f>
        <v>-36.5</v>
      </c>
      <c r="L267" s="163">
        <f>K267/F267</f>
        <v>-7.6280041797283177E-2</v>
      </c>
      <c r="M267" s="159" t="s">
        <v>546</v>
      </c>
      <c r="N267" s="156">
        <v>43762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55">
        <v>112</v>
      </c>
      <c r="B268" s="156">
        <v>43194</v>
      </c>
      <c r="C268" s="156"/>
      <c r="D268" s="157" t="s">
        <v>707</v>
      </c>
      <c r="E268" s="158" t="s">
        <v>564</v>
      </c>
      <c r="F268" s="159">
        <f>141.5-7.3</f>
        <v>134.19999999999999</v>
      </c>
      <c r="G268" s="159"/>
      <c r="H268" s="160">
        <v>77</v>
      </c>
      <c r="I268" s="160">
        <v>180</v>
      </c>
      <c r="J268" s="161" t="s">
        <v>708</v>
      </c>
      <c r="K268" s="162">
        <f>H268-F268</f>
        <v>-57.199999999999989</v>
      </c>
      <c r="L268" s="163">
        <f>K268/F268</f>
        <v>-0.42622950819672129</v>
      </c>
      <c r="M268" s="159" t="s">
        <v>546</v>
      </c>
      <c r="N268" s="156">
        <v>43522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55">
        <v>113</v>
      </c>
      <c r="B269" s="156">
        <v>43209</v>
      </c>
      <c r="C269" s="156"/>
      <c r="D269" s="157" t="s">
        <v>709</v>
      </c>
      <c r="E269" s="158" t="s">
        <v>564</v>
      </c>
      <c r="F269" s="159">
        <v>430</v>
      </c>
      <c r="G269" s="159"/>
      <c r="H269" s="160">
        <v>220</v>
      </c>
      <c r="I269" s="160">
        <v>537</v>
      </c>
      <c r="J269" s="161" t="s">
        <v>710</v>
      </c>
      <c r="K269" s="162">
        <f>H269-F269</f>
        <v>-210</v>
      </c>
      <c r="L269" s="163">
        <f>K269/F269</f>
        <v>-0.48837209302325579</v>
      </c>
      <c r="M269" s="159" t="s">
        <v>546</v>
      </c>
      <c r="N269" s="156">
        <v>43252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114</v>
      </c>
      <c r="B270" s="177">
        <v>43220</v>
      </c>
      <c r="C270" s="177"/>
      <c r="D270" s="178" t="s">
        <v>370</v>
      </c>
      <c r="E270" s="179" t="s">
        <v>564</v>
      </c>
      <c r="F270" s="179">
        <v>153.5</v>
      </c>
      <c r="G270" s="179"/>
      <c r="H270" s="179">
        <v>196</v>
      </c>
      <c r="I270" s="181">
        <v>196</v>
      </c>
      <c r="J270" s="151" t="s">
        <v>711</v>
      </c>
      <c r="K270" s="152">
        <f>H270-F270</f>
        <v>42.5</v>
      </c>
      <c r="L270" s="153">
        <f>K270/F270</f>
        <v>0.27687296416938112</v>
      </c>
      <c r="M270" s="148" t="s">
        <v>534</v>
      </c>
      <c r="N270" s="154">
        <v>43605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5">
        <v>115</v>
      </c>
      <c r="B271" s="156">
        <v>43306</v>
      </c>
      <c r="C271" s="156"/>
      <c r="D271" s="157" t="s">
        <v>681</v>
      </c>
      <c r="E271" s="158" t="s">
        <v>564</v>
      </c>
      <c r="F271" s="159">
        <v>27.5</v>
      </c>
      <c r="G271" s="159"/>
      <c r="H271" s="160">
        <v>13.1</v>
      </c>
      <c r="I271" s="160">
        <v>60</v>
      </c>
      <c r="J271" s="161" t="s">
        <v>712</v>
      </c>
      <c r="K271" s="162">
        <v>-14.4</v>
      </c>
      <c r="L271" s="163">
        <v>-0.52363636363636401</v>
      </c>
      <c r="M271" s="159" t="s">
        <v>546</v>
      </c>
      <c r="N271" s="156">
        <v>43138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116</v>
      </c>
      <c r="B272" s="186">
        <v>43318</v>
      </c>
      <c r="C272" s="186"/>
      <c r="D272" s="164" t="s">
        <v>713</v>
      </c>
      <c r="E272" s="159" t="s">
        <v>564</v>
      </c>
      <c r="F272" s="159">
        <v>148.5</v>
      </c>
      <c r="G272" s="159"/>
      <c r="H272" s="159">
        <v>102</v>
      </c>
      <c r="I272" s="160">
        <v>182</v>
      </c>
      <c r="J272" s="161" t="s">
        <v>714</v>
      </c>
      <c r="K272" s="162">
        <f>H272-F272</f>
        <v>-46.5</v>
      </c>
      <c r="L272" s="163">
        <f>K272/F272</f>
        <v>-0.31313131313131315</v>
      </c>
      <c r="M272" s="159" t="s">
        <v>546</v>
      </c>
      <c r="N272" s="156">
        <v>43661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45">
        <v>117</v>
      </c>
      <c r="B273" s="146">
        <v>43335</v>
      </c>
      <c r="C273" s="146"/>
      <c r="D273" s="147" t="s">
        <v>715</v>
      </c>
      <c r="E273" s="148" t="s">
        <v>564</v>
      </c>
      <c r="F273" s="179">
        <v>285</v>
      </c>
      <c r="G273" s="148"/>
      <c r="H273" s="148">
        <v>355</v>
      </c>
      <c r="I273" s="150">
        <v>364</v>
      </c>
      <c r="J273" s="151" t="s">
        <v>716</v>
      </c>
      <c r="K273" s="152">
        <v>70</v>
      </c>
      <c r="L273" s="153">
        <v>0.24561403508771901</v>
      </c>
      <c r="M273" s="148" t="s">
        <v>534</v>
      </c>
      <c r="N273" s="154">
        <v>43455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45">
        <v>118</v>
      </c>
      <c r="B274" s="146">
        <v>43341</v>
      </c>
      <c r="C274" s="146"/>
      <c r="D274" s="147" t="s">
        <v>358</v>
      </c>
      <c r="E274" s="148" t="s">
        <v>564</v>
      </c>
      <c r="F274" s="179">
        <v>525</v>
      </c>
      <c r="G274" s="148"/>
      <c r="H274" s="148">
        <v>585</v>
      </c>
      <c r="I274" s="150">
        <v>635</v>
      </c>
      <c r="J274" s="151" t="s">
        <v>717</v>
      </c>
      <c r="K274" s="152">
        <f t="shared" ref="K274:K305" si="148">H274-F274</f>
        <v>60</v>
      </c>
      <c r="L274" s="153">
        <f t="shared" ref="L274:L305" si="149">K274/F274</f>
        <v>0.11428571428571428</v>
      </c>
      <c r="M274" s="148" t="s">
        <v>534</v>
      </c>
      <c r="N274" s="154">
        <v>43662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45">
        <v>119</v>
      </c>
      <c r="B275" s="146">
        <v>43395</v>
      </c>
      <c r="C275" s="146"/>
      <c r="D275" s="147" t="s">
        <v>346</v>
      </c>
      <c r="E275" s="148" t="s">
        <v>564</v>
      </c>
      <c r="F275" s="179">
        <v>475</v>
      </c>
      <c r="G275" s="148"/>
      <c r="H275" s="148">
        <v>574</v>
      </c>
      <c r="I275" s="150">
        <v>570</v>
      </c>
      <c r="J275" s="151" t="s">
        <v>622</v>
      </c>
      <c r="K275" s="152">
        <f t="shared" si="148"/>
        <v>99</v>
      </c>
      <c r="L275" s="153">
        <f t="shared" si="149"/>
        <v>0.20842105263157895</v>
      </c>
      <c r="M275" s="148" t="s">
        <v>534</v>
      </c>
      <c r="N275" s="154">
        <v>43403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120</v>
      </c>
      <c r="B276" s="177">
        <v>43397</v>
      </c>
      <c r="C276" s="177"/>
      <c r="D276" s="178" t="s">
        <v>365</v>
      </c>
      <c r="E276" s="179" t="s">
        <v>564</v>
      </c>
      <c r="F276" s="179">
        <v>707.5</v>
      </c>
      <c r="G276" s="179"/>
      <c r="H276" s="179">
        <v>872</v>
      </c>
      <c r="I276" s="181">
        <v>872</v>
      </c>
      <c r="J276" s="182" t="s">
        <v>622</v>
      </c>
      <c r="K276" s="152">
        <f t="shared" si="148"/>
        <v>164.5</v>
      </c>
      <c r="L276" s="183">
        <f t="shared" si="149"/>
        <v>0.23250883392226149</v>
      </c>
      <c r="M276" s="179" t="s">
        <v>534</v>
      </c>
      <c r="N276" s="184">
        <v>43482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121</v>
      </c>
      <c r="B277" s="177">
        <v>43398</v>
      </c>
      <c r="C277" s="177"/>
      <c r="D277" s="178" t="s">
        <v>718</v>
      </c>
      <c r="E277" s="179" t="s">
        <v>564</v>
      </c>
      <c r="F277" s="179">
        <v>162</v>
      </c>
      <c r="G277" s="179"/>
      <c r="H277" s="179">
        <v>204</v>
      </c>
      <c r="I277" s="181">
        <v>209</v>
      </c>
      <c r="J277" s="182" t="s">
        <v>719</v>
      </c>
      <c r="K277" s="152">
        <f t="shared" si="148"/>
        <v>42</v>
      </c>
      <c r="L277" s="183">
        <f t="shared" si="149"/>
        <v>0.25925925925925924</v>
      </c>
      <c r="M277" s="179" t="s">
        <v>534</v>
      </c>
      <c r="N277" s="184">
        <v>43539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122</v>
      </c>
      <c r="B278" s="177">
        <v>43399</v>
      </c>
      <c r="C278" s="177"/>
      <c r="D278" s="178" t="s">
        <v>444</v>
      </c>
      <c r="E278" s="179" t="s">
        <v>564</v>
      </c>
      <c r="F278" s="179">
        <v>240</v>
      </c>
      <c r="G278" s="179"/>
      <c r="H278" s="179">
        <v>297</v>
      </c>
      <c r="I278" s="181">
        <v>297</v>
      </c>
      <c r="J278" s="182" t="s">
        <v>622</v>
      </c>
      <c r="K278" s="188">
        <f t="shared" si="148"/>
        <v>57</v>
      </c>
      <c r="L278" s="183">
        <f t="shared" si="149"/>
        <v>0.23749999999999999</v>
      </c>
      <c r="M278" s="179" t="s">
        <v>534</v>
      </c>
      <c r="N278" s="184">
        <v>43417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45">
        <v>123</v>
      </c>
      <c r="B279" s="146">
        <v>43439</v>
      </c>
      <c r="C279" s="146"/>
      <c r="D279" s="147" t="s">
        <v>720</v>
      </c>
      <c r="E279" s="148" t="s">
        <v>564</v>
      </c>
      <c r="F279" s="148">
        <v>202.5</v>
      </c>
      <c r="G279" s="148"/>
      <c r="H279" s="148">
        <v>255</v>
      </c>
      <c r="I279" s="150">
        <v>252</v>
      </c>
      <c r="J279" s="151" t="s">
        <v>622</v>
      </c>
      <c r="K279" s="152">
        <f t="shared" si="148"/>
        <v>52.5</v>
      </c>
      <c r="L279" s="153">
        <f t="shared" si="149"/>
        <v>0.25925925925925924</v>
      </c>
      <c r="M279" s="148" t="s">
        <v>534</v>
      </c>
      <c r="N279" s="154">
        <v>43542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124</v>
      </c>
      <c r="B280" s="177">
        <v>43465</v>
      </c>
      <c r="C280" s="146"/>
      <c r="D280" s="178" t="s">
        <v>391</v>
      </c>
      <c r="E280" s="179" t="s">
        <v>564</v>
      </c>
      <c r="F280" s="179">
        <v>710</v>
      </c>
      <c r="G280" s="179"/>
      <c r="H280" s="179">
        <v>866</v>
      </c>
      <c r="I280" s="181">
        <v>866</v>
      </c>
      <c r="J280" s="182" t="s">
        <v>622</v>
      </c>
      <c r="K280" s="152">
        <f t="shared" si="148"/>
        <v>156</v>
      </c>
      <c r="L280" s="153">
        <f t="shared" si="149"/>
        <v>0.21971830985915494</v>
      </c>
      <c r="M280" s="148" t="s">
        <v>534</v>
      </c>
      <c r="N280" s="154">
        <v>43553</v>
      </c>
      <c r="O280" s="1"/>
      <c r="P280" s="1"/>
      <c r="Q280" s="1"/>
      <c r="R280" s="6" t="s">
        <v>721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125</v>
      </c>
      <c r="B281" s="177">
        <v>43522</v>
      </c>
      <c r="C281" s="177"/>
      <c r="D281" s="178" t="s">
        <v>151</v>
      </c>
      <c r="E281" s="179" t="s">
        <v>564</v>
      </c>
      <c r="F281" s="179">
        <v>337.25</v>
      </c>
      <c r="G281" s="179"/>
      <c r="H281" s="179">
        <v>398.5</v>
      </c>
      <c r="I281" s="181">
        <v>411</v>
      </c>
      <c r="J281" s="151" t="s">
        <v>722</v>
      </c>
      <c r="K281" s="152">
        <f t="shared" si="148"/>
        <v>61.25</v>
      </c>
      <c r="L281" s="153">
        <f t="shared" si="149"/>
        <v>0.1816160118606375</v>
      </c>
      <c r="M281" s="148" t="s">
        <v>534</v>
      </c>
      <c r="N281" s="154">
        <v>43760</v>
      </c>
      <c r="O281" s="1"/>
      <c r="P281" s="1"/>
      <c r="Q281" s="1"/>
      <c r="R281" s="6" t="s">
        <v>721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9">
        <v>126</v>
      </c>
      <c r="B282" s="190">
        <v>43559</v>
      </c>
      <c r="C282" s="190"/>
      <c r="D282" s="191" t="s">
        <v>723</v>
      </c>
      <c r="E282" s="192" t="s">
        <v>564</v>
      </c>
      <c r="F282" s="192">
        <v>130</v>
      </c>
      <c r="G282" s="192"/>
      <c r="H282" s="192">
        <v>65</v>
      </c>
      <c r="I282" s="193">
        <v>158</v>
      </c>
      <c r="J282" s="161" t="s">
        <v>724</v>
      </c>
      <c r="K282" s="162">
        <f t="shared" si="148"/>
        <v>-65</v>
      </c>
      <c r="L282" s="163">
        <f t="shared" si="149"/>
        <v>-0.5</v>
      </c>
      <c r="M282" s="159" t="s">
        <v>546</v>
      </c>
      <c r="N282" s="156">
        <v>43726</v>
      </c>
      <c r="O282" s="1"/>
      <c r="P282" s="1"/>
      <c r="Q282" s="1"/>
      <c r="R282" s="6" t="s">
        <v>725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127</v>
      </c>
      <c r="B283" s="177">
        <v>43017</v>
      </c>
      <c r="C283" s="177"/>
      <c r="D283" s="178" t="s">
        <v>181</v>
      </c>
      <c r="E283" s="179" t="s">
        <v>564</v>
      </c>
      <c r="F283" s="179">
        <v>141.5</v>
      </c>
      <c r="G283" s="179"/>
      <c r="H283" s="179">
        <v>183.5</v>
      </c>
      <c r="I283" s="181">
        <v>210</v>
      </c>
      <c r="J283" s="151" t="s">
        <v>719</v>
      </c>
      <c r="K283" s="152">
        <f t="shared" si="148"/>
        <v>42</v>
      </c>
      <c r="L283" s="153">
        <f t="shared" si="149"/>
        <v>0.29681978798586572</v>
      </c>
      <c r="M283" s="148" t="s">
        <v>534</v>
      </c>
      <c r="N283" s="154">
        <v>43042</v>
      </c>
      <c r="O283" s="1"/>
      <c r="P283" s="1"/>
      <c r="Q283" s="1"/>
      <c r="R283" s="6" t="s">
        <v>725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128</v>
      </c>
      <c r="B284" s="190">
        <v>43074</v>
      </c>
      <c r="C284" s="190"/>
      <c r="D284" s="191" t="s">
        <v>726</v>
      </c>
      <c r="E284" s="192" t="s">
        <v>564</v>
      </c>
      <c r="F284" s="187">
        <v>172</v>
      </c>
      <c r="G284" s="192"/>
      <c r="H284" s="192">
        <v>155.25</v>
      </c>
      <c r="I284" s="193">
        <v>230</v>
      </c>
      <c r="J284" s="161" t="s">
        <v>727</v>
      </c>
      <c r="K284" s="162">
        <f t="shared" si="148"/>
        <v>-16.75</v>
      </c>
      <c r="L284" s="163">
        <f t="shared" si="149"/>
        <v>-9.7383720930232565E-2</v>
      </c>
      <c r="M284" s="159" t="s">
        <v>546</v>
      </c>
      <c r="N284" s="156">
        <v>43787</v>
      </c>
      <c r="O284" s="1"/>
      <c r="P284" s="1"/>
      <c r="Q284" s="1"/>
      <c r="R284" s="6" t="s">
        <v>725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129</v>
      </c>
      <c r="B285" s="177">
        <v>43398</v>
      </c>
      <c r="C285" s="177"/>
      <c r="D285" s="178" t="s">
        <v>107</v>
      </c>
      <c r="E285" s="179" t="s">
        <v>564</v>
      </c>
      <c r="F285" s="179">
        <v>698.5</v>
      </c>
      <c r="G285" s="179"/>
      <c r="H285" s="179">
        <v>890</v>
      </c>
      <c r="I285" s="181">
        <v>890</v>
      </c>
      <c r="J285" s="151" t="s">
        <v>787</v>
      </c>
      <c r="K285" s="152">
        <f t="shared" si="148"/>
        <v>191.5</v>
      </c>
      <c r="L285" s="153">
        <f t="shared" si="149"/>
        <v>0.27415891195418757</v>
      </c>
      <c r="M285" s="148" t="s">
        <v>534</v>
      </c>
      <c r="N285" s="154">
        <v>44328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130</v>
      </c>
      <c r="B286" s="177">
        <v>42877</v>
      </c>
      <c r="C286" s="177"/>
      <c r="D286" s="178" t="s">
        <v>357</v>
      </c>
      <c r="E286" s="179" t="s">
        <v>564</v>
      </c>
      <c r="F286" s="179">
        <v>127.6</v>
      </c>
      <c r="G286" s="179"/>
      <c r="H286" s="179">
        <v>138</v>
      </c>
      <c r="I286" s="181">
        <v>190</v>
      </c>
      <c r="J286" s="151" t="s">
        <v>728</v>
      </c>
      <c r="K286" s="152">
        <f t="shared" si="148"/>
        <v>10.400000000000006</v>
      </c>
      <c r="L286" s="153">
        <f t="shared" si="149"/>
        <v>8.1504702194357417E-2</v>
      </c>
      <c r="M286" s="148" t="s">
        <v>534</v>
      </c>
      <c r="N286" s="154">
        <v>43774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131</v>
      </c>
      <c r="B287" s="177">
        <v>43158</v>
      </c>
      <c r="C287" s="177"/>
      <c r="D287" s="178" t="s">
        <v>729</v>
      </c>
      <c r="E287" s="179" t="s">
        <v>564</v>
      </c>
      <c r="F287" s="179">
        <v>317</v>
      </c>
      <c r="G287" s="179"/>
      <c r="H287" s="179">
        <v>382.5</v>
      </c>
      <c r="I287" s="181">
        <v>398</v>
      </c>
      <c r="J287" s="151" t="s">
        <v>730</v>
      </c>
      <c r="K287" s="152">
        <f t="shared" si="148"/>
        <v>65.5</v>
      </c>
      <c r="L287" s="153">
        <f t="shared" si="149"/>
        <v>0.20662460567823343</v>
      </c>
      <c r="M287" s="148" t="s">
        <v>534</v>
      </c>
      <c r="N287" s="154">
        <v>44238</v>
      </c>
      <c r="O287" s="1"/>
      <c r="P287" s="1"/>
      <c r="Q287" s="1"/>
      <c r="R287" s="6" t="s">
        <v>725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132</v>
      </c>
      <c r="B288" s="190">
        <v>43164</v>
      </c>
      <c r="C288" s="190"/>
      <c r="D288" s="191" t="s">
        <v>144</v>
      </c>
      <c r="E288" s="192" t="s">
        <v>564</v>
      </c>
      <c r="F288" s="187">
        <f>510-14.4</f>
        <v>495.6</v>
      </c>
      <c r="G288" s="192"/>
      <c r="H288" s="192">
        <v>350</v>
      </c>
      <c r="I288" s="193">
        <v>672</v>
      </c>
      <c r="J288" s="161" t="s">
        <v>731</v>
      </c>
      <c r="K288" s="162">
        <f t="shared" si="148"/>
        <v>-145.60000000000002</v>
      </c>
      <c r="L288" s="163">
        <f t="shared" si="149"/>
        <v>-0.29378531073446329</v>
      </c>
      <c r="M288" s="159" t="s">
        <v>546</v>
      </c>
      <c r="N288" s="156">
        <v>43887</v>
      </c>
      <c r="O288" s="1"/>
      <c r="P288" s="1"/>
      <c r="Q288" s="1"/>
      <c r="R288" s="6" t="s">
        <v>721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133</v>
      </c>
      <c r="B289" s="190">
        <v>43237</v>
      </c>
      <c r="C289" s="190"/>
      <c r="D289" s="191" t="s">
        <v>436</v>
      </c>
      <c r="E289" s="192" t="s">
        <v>564</v>
      </c>
      <c r="F289" s="187">
        <v>230.3</v>
      </c>
      <c r="G289" s="192"/>
      <c r="H289" s="192">
        <v>102.5</v>
      </c>
      <c r="I289" s="193">
        <v>348</v>
      </c>
      <c r="J289" s="161" t="s">
        <v>732</v>
      </c>
      <c r="K289" s="162">
        <f t="shared" si="148"/>
        <v>-127.80000000000001</v>
      </c>
      <c r="L289" s="163">
        <f t="shared" si="149"/>
        <v>-0.55492835432045162</v>
      </c>
      <c r="M289" s="159" t="s">
        <v>546</v>
      </c>
      <c r="N289" s="156">
        <v>43896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134</v>
      </c>
      <c r="B290" s="177">
        <v>43258</v>
      </c>
      <c r="C290" s="177"/>
      <c r="D290" s="178" t="s">
        <v>408</v>
      </c>
      <c r="E290" s="179" t="s">
        <v>564</v>
      </c>
      <c r="F290" s="179">
        <f>342.5-5.1</f>
        <v>337.4</v>
      </c>
      <c r="G290" s="179"/>
      <c r="H290" s="179">
        <v>412.5</v>
      </c>
      <c r="I290" s="181">
        <v>439</v>
      </c>
      <c r="J290" s="151" t="s">
        <v>733</v>
      </c>
      <c r="K290" s="152">
        <f t="shared" si="148"/>
        <v>75.100000000000023</v>
      </c>
      <c r="L290" s="153">
        <f t="shared" si="149"/>
        <v>0.22258446947243635</v>
      </c>
      <c r="M290" s="148" t="s">
        <v>534</v>
      </c>
      <c r="N290" s="154">
        <v>44230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0">
        <v>135</v>
      </c>
      <c r="B291" s="169">
        <v>43285</v>
      </c>
      <c r="C291" s="169"/>
      <c r="D291" s="170" t="s">
        <v>55</v>
      </c>
      <c r="E291" s="171" t="s">
        <v>564</v>
      </c>
      <c r="F291" s="171">
        <f>127.5-5.53</f>
        <v>121.97</v>
      </c>
      <c r="G291" s="172"/>
      <c r="H291" s="172">
        <v>122.5</v>
      </c>
      <c r="I291" s="172">
        <v>170</v>
      </c>
      <c r="J291" s="173" t="s">
        <v>760</v>
      </c>
      <c r="K291" s="174">
        <f t="shared" si="148"/>
        <v>0.53000000000000114</v>
      </c>
      <c r="L291" s="175">
        <f t="shared" si="149"/>
        <v>4.3453308190538747E-3</v>
      </c>
      <c r="M291" s="171" t="s">
        <v>655</v>
      </c>
      <c r="N291" s="169">
        <v>44431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136</v>
      </c>
      <c r="B292" s="190">
        <v>43294</v>
      </c>
      <c r="C292" s="190"/>
      <c r="D292" s="191" t="s">
        <v>348</v>
      </c>
      <c r="E292" s="192" t="s">
        <v>564</v>
      </c>
      <c r="F292" s="187">
        <v>46.5</v>
      </c>
      <c r="G292" s="192"/>
      <c r="H292" s="192">
        <v>17</v>
      </c>
      <c r="I292" s="193">
        <v>59</v>
      </c>
      <c r="J292" s="161" t="s">
        <v>734</v>
      </c>
      <c r="K292" s="162">
        <f t="shared" si="148"/>
        <v>-29.5</v>
      </c>
      <c r="L292" s="163">
        <f t="shared" si="149"/>
        <v>-0.63440860215053763</v>
      </c>
      <c r="M292" s="159" t="s">
        <v>546</v>
      </c>
      <c r="N292" s="156">
        <v>43887</v>
      </c>
      <c r="O292" s="1"/>
      <c r="P292" s="1"/>
      <c r="Q292" s="1"/>
      <c r="R292" s="6" t="s">
        <v>721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137</v>
      </c>
      <c r="B293" s="177">
        <v>43396</v>
      </c>
      <c r="C293" s="177"/>
      <c r="D293" s="178" t="s">
        <v>393</v>
      </c>
      <c r="E293" s="179" t="s">
        <v>564</v>
      </c>
      <c r="F293" s="179">
        <v>156.5</v>
      </c>
      <c r="G293" s="179"/>
      <c r="H293" s="179">
        <v>207.5</v>
      </c>
      <c r="I293" s="181">
        <v>191</v>
      </c>
      <c r="J293" s="151" t="s">
        <v>622</v>
      </c>
      <c r="K293" s="152">
        <f t="shared" si="148"/>
        <v>51</v>
      </c>
      <c r="L293" s="153">
        <f t="shared" si="149"/>
        <v>0.32587859424920129</v>
      </c>
      <c r="M293" s="148" t="s">
        <v>534</v>
      </c>
      <c r="N293" s="154">
        <v>44369</v>
      </c>
      <c r="O293" s="1"/>
      <c r="P293" s="1"/>
      <c r="Q293" s="1"/>
      <c r="R293" s="6" t="s">
        <v>721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138</v>
      </c>
      <c r="B294" s="177">
        <v>43439</v>
      </c>
      <c r="C294" s="177"/>
      <c r="D294" s="178" t="s">
        <v>313</v>
      </c>
      <c r="E294" s="179" t="s">
        <v>564</v>
      </c>
      <c r="F294" s="179">
        <v>259.5</v>
      </c>
      <c r="G294" s="179"/>
      <c r="H294" s="179">
        <v>320</v>
      </c>
      <c r="I294" s="181">
        <v>320</v>
      </c>
      <c r="J294" s="151" t="s">
        <v>622</v>
      </c>
      <c r="K294" s="152">
        <f t="shared" si="148"/>
        <v>60.5</v>
      </c>
      <c r="L294" s="153">
        <f t="shared" si="149"/>
        <v>0.23314065510597304</v>
      </c>
      <c r="M294" s="148" t="s">
        <v>534</v>
      </c>
      <c r="N294" s="154">
        <v>44323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139</v>
      </c>
      <c r="B295" s="190">
        <v>43439</v>
      </c>
      <c r="C295" s="190"/>
      <c r="D295" s="191" t="s">
        <v>735</v>
      </c>
      <c r="E295" s="192" t="s">
        <v>564</v>
      </c>
      <c r="F295" s="192">
        <v>715</v>
      </c>
      <c r="G295" s="192"/>
      <c r="H295" s="192">
        <v>445</v>
      </c>
      <c r="I295" s="193">
        <v>840</v>
      </c>
      <c r="J295" s="161" t="s">
        <v>736</v>
      </c>
      <c r="K295" s="162">
        <f t="shared" si="148"/>
        <v>-270</v>
      </c>
      <c r="L295" s="163">
        <f t="shared" si="149"/>
        <v>-0.3776223776223776</v>
      </c>
      <c r="M295" s="159" t="s">
        <v>546</v>
      </c>
      <c r="N295" s="156">
        <v>43800</v>
      </c>
      <c r="O295" s="1"/>
      <c r="P295" s="1"/>
      <c r="Q295" s="1"/>
      <c r="R295" s="6" t="s">
        <v>721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140</v>
      </c>
      <c r="B296" s="177">
        <v>43469</v>
      </c>
      <c r="C296" s="177"/>
      <c r="D296" s="178" t="s">
        <v>156</v>
      </c>
      <c r="E296" s="179" t="s">
        <v>564</v>
      </c>
      <c r="F296" s="179">
        <v>875</v>
      </c>
      <c r="G296" s="179"/>
      <c r="H296" s="179">
        <v>1165</v>
      </c>
      <c r="I296" s="181">
        <v>1185</v>
      </c>
      <c r="J296" s="151" t="s">
        <v>737</v>
      </c>
      <c r="K296" s="152">
        <f t="shared" si="148"/>
        <v>290</v>
      </c>
      <c r="L296" s="153">
        <f t="shared" si="149"/>
        <v>0.33142857142857141</v>
      </c>
      <c r="M296" s="148" t="s">
        <v>534</v>
      </c>
      <c r="N296" s="154">
        <v>43847</v>
      </c>
      <c r="O296" s="1"/>
      <c r="P296" s="1"/>
      <c r="Q296" s="1"/>
      <c r="R296" s="6" t="s">
        <v>721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141</v>
      </c>
      <c r="B297" s="177">
        <v>43559</v>
      </c>
      <c r="C297" s="177"/>
      <c r="D297" s="178" t="s">
        <v>329</v>
      </c>
      <c r="E297" s="179" t="s">
        <v>564</v>
      </c>
      <c r="F297" s="179">
        <f>387-14.63</f>
        <v>372.37</v>
      </c>
      <c r="G297" s="179"/>
      <c r="H297" s="179">
        <v>490</v>
      </c>
      <c r="I297" s="181">
        <v>490</v>
      </c>
      <c r="J297" s="151" t="s">
        <v>622</v>
      </c>
      <c r="K297" s="152">
        <f t="shared" si="148"/>
        <v>117.63</v>
      </c>
      <c r="L297" s="153">
        <f t="shared" si="149"/>
        <v>0.31589548030185027</v>
      </c>
      <c r="M297" s="148" t="s">
        <v>534</v>
      </c>
      <c r="N297" s="154">
        <v>43850</v>
      </c>
      <c r="O297" s="1"/>
      <c r="P297" s="1"/>
      <c r="Q297" s="1"/>
      <c r="R297" s="6" t="s">
        <v>721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142</v>
      </c>
      <c r="B298" s="190">
        <v>43578</v>
      </c>
      <c r="C298" s="190"/>
      <c r="D298" s="191" t="s">
        <v>738</v>
      </c>
      <c r="E298" s="192" t="s">
        <v>536</v>
      </c>
      <c r="F298" s="192">
        <v>220</v>
      </c>
      <c r="G298" s="192"/>
      <c r="H298" s="192">
        <v>127.5</v>
      </c>
      <c r="I298" s="193">
        <v>284</v>
      </c>
      <c r="J298" s="161" t="s">
        <v>739</v>
      </c>
      <c r="K298" s="162">
        <f t="shared" si="148"/>
        <v>-92.5</v>
      </c>
      <c r="L298" s="163">
        <f t="shared" si="149"/>
        <v>-0.42045454545454547</v>
      </c>
      <c r="M298" s="159" t="s">
        <v>546</v>
      </c>
      <c r="N298" s="156">
        <v>43896</v>
      </c>
      <c r="O298" s="1"/>
      <c r="P298" s="1"/>
      <c r="Q298" s="1"/>
      <c r="R298" s="6" t="s">
        <v>721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143</v>
      </c>
      <c r="B299" s="177">
        <v>43622</v>
      </c>
      <c r="C299" s="177"/>
      <c r="D299" s="178" t="s">
        <v>445</v>
      </c>
      <c r="E299" s="179" t="s">
        <v>536</v>
      </c>
      <c r="F299" s="179">
        <v>332.8</v>
      </c>
      <c r="G299" s="179"/>
      <c r="H299" s="179">
        <v>405</v>
      </c>
      <c r="I299" s="181">
        <v>419</v>
      </c>
      <c r="J299" s="151" t="s">
        <v>740</v>
      </c>
      <c r="K299" s="152">
        <f t="shared" si="148"/>
        <v>72.199999999999989</v>
      </c>
      <c r="L299" s="153">
        <f t="shared" si="149"/>
        <v>0.21694711538461534</v>
      </c>
      <c r="M299" s="148" t="s">
        <v>534</v>
      </c>
      <c r="N299" s="154">
        <v>43860</v>
      </c>
      <c r="O299" s="1"/>
      <c r="P299" s="1"/>
      <c r="Q299" s="1"/>
      <c r="R299" s="6" t="s">
        <v>725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0">
        <v>144</v>
      </c>
      <c r="B300" s="169">
        <v>43641</v>
      </c>
      <c r="C300" s="169"/>
      <c r="D300" s="170" t="s">
        <v>149</v>
      </c>
      <c r="E300" s="171" t="s">
        <v>564</v>
      </c>
      <c r="F300" s="171">
        <v>386</v>
      </c>
      <c r="G300" s="172"/>
      <c r="H300" s="172">
        <v>395</v>
      </c>
      <c r="I300" s="172">
        <v>452</v>
      </c>
      <c r="J300" s="173" t="s">
        <v>741</v>
      </c>
      <c r="K300" s="174">
        <f t="shared" si="148"/>
        <v>9</v>
      </c>
      <c r="L300" s="175">
        <f t="shared" si="149"/>
        <v>2.3316062176165803E-2</v>
      </c>
      <c r="M300" s="171" t="s">
        <v>655</v>
      </c>
      <c r="N300" s="169">
        <v>43868</v>
      </c>
      <c r="O300" s="1"/>
      <c r="P300" s="1"/>
      <c r="Q300" s="1"/>
      <c r="R300" s="6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0">
        <v>145</v>
      </c>
      <c r="B301" s="169">
        <v>43707</v>
      </c>
      <c r="C301" s="169"/>
      <c r="D301" s="170" t="s">
        <v>130</v>
      </c>
      <c r="E301" s="171" t="s">
        <v>564</v>
      </c>
      <c r="F301" s="171">
        <v>137.5</v>
      </c>
      <c r="G301" s="172"/>
      <c r="H301" s="172">
        <v>138.5</v>
      </c>
      <c r="I301" s="172">
        <v>190</v>
      </c>
      <c r="J301" s="173" t="s">
        <v>759</v>
      </c>
      <c r="K301" s="174">
        <f t="shared" si="148"/>
        <v>1</v>
      </c>
      <c r="L301" s="175">
        <f t="shared" si="149"/>
        <v>7.2727272727272727E-3</v>
      </c>
      <c r="M301" s="171" t="s">
        <v>655</v>
      </c>
      <c r="N301" s="169">
        <v>44432</v>
      </c>
      <c r="O301" s="1"/>
      <c r="P301" s="1"/>
      <c r="Q301" s="1"/>
      <c r="R301" s="6" t="s">
        <v>721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146</v>
      </c>
      <c r="B302" s="177">
        <v>43731</v>
      </c>
      <c r="C302" s="177"/>
      <c r="D302" s="178" t="s">
        <v>401</v>
      </c>
      <c r="E302" s="179" t="s">
        <v>564</v>
      </c>
      <c r="F302" s="179">
        <v>235</v>
      </c>
      <c r="G302" s="179"/>
      <c r="H302" s="179">
        <v>295</v>
      </c>
      <c r="I302" s="181">
        <v>296</v>
      </c>
      <c r="J302" s="151" t="s">
        <v>742</v>
      </c>
      <c r="K302" s="152">
        <f t="shared" si="148"/>
        <v>60</v>
      </c>
      <c r="L302" s="153">
        <f t="shared" si="149"/>
        <v>0.25531914893617019</v>
      </c>
      <c r="M302" s="148" t="s">
        <v>534</v>
      </c>
      <c r="N302" s="154">
        <v>43844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147</v>
      </c>
      <c r="B303" s="177">
        <v>43752</v>
      </c>
      <c r="C303" s="177"/>
      <c r="D303" s="178" t="s">
        <v>743</v>
      </c>
      <c r="E303" s="179" t="s">
        <v>564</v>
      </c>
      <c r="F303" s="179">
        <v>277.5</v>
      </c>
      <c r="G303" s="179"/>
      <c r="H303" s="179">
        <v>333</v>
      </c>
      <c r="I303" s="181">
        <v>333</v>
      </c>
      <c r="J303" s="151" t="s">
        <v>744</v>
      </c>
      <c r="K303" s="152">
        <f t="shared" si="148"/>
        <v>55.5</v>
      </c>
      <c r="L303" s="153">
        <f t="shared" si="149"/>
        <v>0.2</v>
      </c>
      <c r="M303" s="148" t="s">
        <v>534</v>
      </c>
      <c r="N303" s="154">
        <v>43846</v>
      </c>
      <c r="O303" s="1"/>
      <c r="P303" s="1"/>
      <c r="Q303" s="1"/>
      <c r="R303" s="6" t="s">
        <v>721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76">
        <v>148</v>
      </c>
      <c r="B304" s="177">
        <v>43752</v>
      </c>
      <c r="C304" s="177"/>
      <c r="D304" s="178" t="s">
        <v>745</v>
      </c>
      <c r="E304" s="179" t="s">
        <v>564</v>
      </c>
      <c r="F304" s="179">
        <v>930</v>
      </c>
      <c r="G304" s="179"/>
      <c r="H304" s="179">
        <v>1165</v>
      </c>
      <c r="I304" s="181">
        <v>1200</v>
      </c>
      <c r="J304" s="151" t="s">
        <v>746</v>
      </c>
      <c r="K304" s="152">
        <f t="shared" si="148"/>
        <v>235</v>
      </c>
      <c r="L304" s="153">
        <f t="shared" si="149"/>
        <v>0.25268817204301075</v>
      </c>
      <c r="M304" s="148" t="s">
        <v>534</v>
      </c>
      <c r="N304" s="154">
        <v>43847</v>
      </c>
      <c r="O304" s="1"/>
      <c r="P304" s="1"/>
      <c r="Q304" s="1"/>
      <c r="R304" s="6" t="s">
        <v>725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149</v>
      </c>
      <c r="B305" s="177">
        <v>43753</v>
      </c>
      <c r="C305" s="177"/>
      <c r="D305" s="178" t="s">
        <v>747</v>
      </c>
      <c r="E305" s="179" t="s">
        <v>564</v>
      </c>
      <c r="F305" s="149">
        <v>111</v>
      </c>
      <c r="G305" s="179"/>
      <c r="H305" s="179">
        <v>141</v>
      </c>
      <c r="I305" s="181">
        <v>141</v>
      </c>
      <c r="J305" s="151" t="s">
        <v>549</v>
      </c>
      <c r="K305" s="152">
        <f t="shared" si="148"/>
        <v>30</v>
      </c>
      <c r="L305" s="153">
        <f t="shared" si="149"/>
        <v>0.27027027027027029</v>
      </c>
      <c r="M305" s="148" t="s">
        <v>534</v>
      </c>
      <c r="N305" s="154">
        <v>44328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150</v>
      </c>
      <c r="B306" s="177">
        <v>43753</v>
      </c>
      <c r="C306" s="177"/>
      <c r="D306" s="178" t="s">
        <v>748</v>
      </c>
      <c r="E306" s="179" t="s">
        <v>564</v>
      </c>
      <c r="F306" s="149">
        <v>296</v>
      </c>
      <c r="G306" s="179"/>
      <c r="H306" s="179">
        <v>370</v>
      </c>
      <c r="I306" s="181">
        <v>370</v>
      </c>
      <c r="J306" s="151" t="s">
        <v>622</v>
      </c>
      <c r="K306" s="152">
        <f t="shared" ref="K306:K325" si="150">H306-F306</f>
        <v>74</v>
      </c>
      <c r="L306" s="153">
        <f t="shared" ref="L306:L325" si="151">K306/F306</f>
        <v>0.25</v>
      </c>
      <c r="M306" s="148" t="s">
        <v>534</v>
      </c>
      <c r="N306" s="154">
        <v>43853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6">
        <v>151</v>
      </c>
      <c r="B307" s="177">
        <v>43754</v>
      </c>
      <c r="C307" s="177"/>
      <c r="D307" s="178" t="s">
        <v>749</v>
      </c>
      <c r="E307" s="179" t="s">
        <v>564</v>
      </c>
      <c r="F307" s="149">
        <v>300</v>
      </c>
      <c r="G307" s="179"/>
      <c r="H307" s="179">
        <v>382.5</v>
      </c>
      <c r="I307" s="181">
        <v>344</v>
      </c>
      <c r="J307" s="151" t="s">
        <v>790</v>
      </c>
      <c r="K307" s="152">
        <f t="shared" si="150"/>
        <v>82.5</v>
      </c>
      <c r="L307" s="153">
        <f t="shared" si="151"/>
        <v>0.27500000000000002</v>
      </c>
      <c r="M307" s="148" t="s">
        <v>534</v>
      </c>
      <c r="N307" s="154">
        <v>44238</v>
      </c>
      <c r="O307" s="1"/>
      <c r="P307" s="1"/>
      <c r="Q307" s="1"/>
      <c r="R307" s="6" t="s">
        <v>725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152</v>
      </c>
      <c r="B308" s="177">
        <v>43832</v>
      </c>
      <c r="C308" s="177"/>
      <c r="D308" s="178" t="s">
        <v>750</v>
      </c>
      <c r="E308" s="179" t="s">
        <v>564</v>
      </c>
      <c r="F308" s="149">
        <v>495</v>
      </c>
      <c r="G308" s="179"/>
      <c r="H308" s="179">
        <v>595</v>
      </c>
      <c r="I308" s="181">
        <v>590</v>
      </c>
      <c r="J308" s="151" t="s">
        <v>789</v>
      </c>
      <c r="K308" s="152">
        <f t="shared" si="150"/>
        <v>100</v>
      </c>
      <c r="L308" s="153">
        <f t="shared" si="151"/>
        <v>0.20202020202020202</v>
      </c>
      <c r="M308" s="148" t="s">
        <v>534</v>
      </c>
      <c r="N308" s="154">
        <v>44589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153</v>
      </c>
      <c r="B309" s="177">
        <v>43966</v>
      </c>
      <c r="C309" s="177"/>
      <c r="D309" s="178" t="s">
        <v>71</v>
      </c>
      <c r="E309" s="179" t="s">
        <v>564</v>
      </c>
      <c r="F309" s="149">
        <v>67.5</v>
      </c>
      <c r="G309" s="179"/>
      <c r="H309" s="179">
        <v>86</v>
      </c>
      <c r="I309" s="181">
        <v>86</v>
      </c>
      <c r="J309" s="151" t="s">
        <v>751</v>
      </c>
      <c r="K309" s="152">
        <f t="shared" si="150"/>
        <v>18.5</v>
      </c>
      <c r="L309" s="153">
        <f t="shared" si="151"/>
        <v>0.27407407407407408</v>
      </c>
      <c r="M309" s="148" t="s">
        <v>534</v>
      </c>
      <c r="N309" s="154">
        <v>44008</v>
      </c>
      <c r="O309" s="1"/>
      <c r="P309" s="1"/>
      <c r="Q309" s="1"/>
      <c r="R309" s="6" t="s">
        <v>725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154</v>
      </c>
      <c r="B310" s="177">
        <v>44035</v>
      </c>
      <c r="C310" s="177"/>
      <c r="D310" s="178" t="s">
        <v>444</v>
      </c>
      <c r="E310" s="179" t="s">
        <v>564</v>
      </c>
      <c r="F310" s="149">
        <v>231</v>
      </c>
      <c r="G310" s="179"/>
      <c r="H310" s="179">
        <v>281</v>
      </c>
      <c r="I310" s="181">
        <v>281</v>
      </c>
      <c r="J310" s="151" t="s">
        <v>622</v>
      </c>
      <c r="K310" s="152">
        <f t="shared" si="150"/>
        <v>50</v>
      </c>
      <c r="L310" s="153">
        <f t="shared" si="151"/>
        <v>0.21645021645021645</v>
      </c>
      <c r="M310" s="148" t="s">
        <v>534</v>
      </c>
      <c r="N310" s="154">
        <v>44358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155</v>
      </c>
      <c r="B311" s="177">
        <v>44092</v>
      </c>
      <c r="C311" s="177"/>
      <c r="D311" s="178" t="s">
        <v>385</v>
      </c>
      <c r="E311" s="179" t="s">
        <v>564</v>
      </c>
      <c r="F311" s="179">
        <v>206</v>
      </c>
      <c r="G311" s="179"/>
      <c r="H311" s="179">
        <v>248</v>
      </c>
      <c r="I311" s="181">
        <v>248</v>
      </c>
      <c r="J311" s="151" t="s">
        <v>622</v>
      </c>
      <c r="K311" s="152">
        <f t="shared" si="150"/>
        <v>42</v>
      </c>
      <c r="L311" s="153">
        <f t="shared" si="151"/>
        <v>0.20388349514563106</v>
      </c>
      <c r="M311" s="148" t="s">
        <v>534</v>
      </c>
      <c r="N311" s="154">
        <v>44214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156</v>
      </c>
      <c r="B312" s="177">
        <v>44140</v>
      </c>
      <c r="C312" s="177"/>
      <c r="D312" s="178" t="s">
        <v>385</v>
      </c>
      <c r="E312" s="179" t="s">
        <v>564</v>
      </c>
      <c r="F312" s="179">
        <v>182.5</v>
      </c>
      <c r="G312" s="179"/>
      <c r="H312" s="179">
        <v>248</v>
      </c>
      <c r="I312" s="181">
        <v>248</v>
      </c>
      <c r="J312" s="151" t="s">
        <v>622</v>
      </c>
      <c r="K312" s="152">
        <f t="shared" si="150"/>
        <v>65.5</v>
      </c>
      <c r="L312" s="153">
        <f t="shared" si="151"/>
        <v>0.35890410958904112</v>
      </c>
      <c r="M312" s="148" t="s">
        <v>534</v>
      </c>
      <c r="N312" s="154">
        <v>44214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157</v>
      </c>
      <c r="B313" s="177">
        <v>44140</v>
      </c>
      <c r="C313" s="177"/>
      <c r="D313" s="178" t="s">
        <v>313</v>
      </c>
      <c r="E313" s="179" t="s">
        <v>564</v>
      </c>
      <c r="F313" s="179">
        <v>247.5</v>
      </c>
      <c r="G313" s="179"/>
      <c r="H313" s="179">
        <v>320</v>
      </c>
      <c r="I313" s="181">
        <v>320</v>
      </c>
      <c r="J313" s="151" t="s">
        <v>622</v>
      </c>
      <c r="K313" s="152">
        <f t="shared" si="150"/>
        <v>72.5</v>
      </c>
      <c r="L313" s="153">
        <f t="shared" si="151"/>
        <v>0.29292929292929293</v>
      </c>
      <c r="M313" s="148" t="s">
        <v>534</v>
      </c>
      <c r="N313" s="154">
        <v>44323</v>
      </c>
      <c r="O313" s="1"/>
      <c r="P313" s="1"/>
      <c r="Q313" s="1"/>
      <c r="R313" s="6" t="s">
        <v>725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158</v>
      </c>
      <c r="B314" s="177">
        <v>44140</v>
      </c>
      <c r="C314" s="177"/>
      <c r="D314" s="178" t="s">
        <v>266</v>
      </c>
      <c r="E314" s="179" t="s">
        <v>564</v>
      </c>
      <c r="F314" s="149">
        <v>925</v>
      </c>
      <c r="G314" s="179"/>
      <c r="H314" s="179">
        <v>1095</v>
      </c>
      <c r="I314" s="181">
        <v>1093</v>
      </c>
      <c r="J314" s="151" t="s">
        <v>752</v>
      </c>
      <c r="K314" s="152">
        <f t="shared" si="150"/>
        <v>170</v>
      </c>
      <c r="L314" s="153">
        <f t="shared" si="151"/>
        <v>0.18378378378378379</v>
      </c>
      <c r="M314" s="148" t="s">
        <v>534</v>
      </c>
      <c r="N314" s="154">
        <v>44201</v>
      </c>
      <c r="O314" s="1"/>
      <c r="P314" s="1"/>
      <c r="Q314" s="1"/>
      <c r="R314" s="6" t="s">
        <v>725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159</v>
      </c>
      <c r="B315" s="177">
        <v>44140</v>
      </c>
      <c r="C315" s="177"/>
      <c r="D315" s="178" t="s">
        <v>329</v>
      </c>
      <c r="E315" s="179" t="s">
        <v>564</v>
      </c>
      <c r="F315" s="149">
        <v>332.5</v>
      </c>
      <c r="G315" s="179"/>
      <c r="H315" s="179">
        <v>393</v>
      </c>
      <c r="I315" s="181">
        <v>406</v>
      </c>
      <c r="J315" s="151" t="s">
        <v>753</v>
      </c>
      <c r="K315" s="152">
        <f t="shared" si="150"/>
        <v>60.5</v>
      </c>
      <c r="L315" s="153">
        <f t="shared" si="151"/>
        <v>0.18195488721804512</v>
      </c>
      <c r="M315" s="148" t="s">
        <v>534</v>
      </c>
      <c r="N315" s="154">
        <v>44256</v>
      </c>
      <c r="O315" s="1"/>
      <c r="P315" s="1"/>
      <c r="Q315" s="1"/>
      <c r="R315" s="6" t="s">
        <v>725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160</v>
      </c>
      <c r="B316" s="177">
        <v>44141</v>
      </c>
      <c r="C316" s="177"/>
      <c r="D316" s="178" t="s">
        <v>444</v>
      </c>
      <c r="E316" s="179" t="s">
        <v>564</v>
      </c>
      <c r="F316" s="149">
        <v>231</v>
      </c>
      <c r="G316" s="179"/>
      <c r="H316" s="179">
        <v>281</v>
      </c>
      <c r="I316" s="181">
        <v>281</v>
      </c>
      <c r="J316" s="151" t="s">
        <v>622</v>
      </c>
      <c r="K316" s="152">
        <f t="shared" si="150"/>
        <v>50</v>
      </c>
      <c r="L316" s="153">
        <f t="shared" si="151"/>
        <v>0.21645021645021645</v>
      </c>
      <c r="M316" s="148" t="s">
        <v>534</v>
      </c>
      <c r="N316" s="154">
        <v>44358</v>
      </c>
      <c r="O316" s="1"/>
      <c r="P316" s="1"/>
      <c r="Q316" s="1"/>
      <c r="R316" s="6" t="s">
        <v>725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161</v>
      </c>
      <c r="B317" s="177">
        <v>44187</v>
      </c>
      <c r="C317" s="177"/>
      <c r="D317" s="178" t="s">
        <v>420</v>
      </c>
      <c r="E317" s="179" t="s">
        <v>564</v>
      </c>
      <c r="F317" s="149">
        <v>190</v>
      </c>
      <c r="G317" s="179"/>
      <c r="H317" s="179">
        <v>239</v>
      </c>
      <c r="I317" s="181">
        <v>239</v>
      </c>
      <c r="J317" s="151" t="s">
        <v>839</v>
      </c>
      <c r="K317" s="152">
        <f t="shared" si="150"/>
        <v>49</v>
      </c>
      <c r="L317" s="153">
        <f t="shared" si="151"/>
        <v>0.25789473684210529</v>
      </c>
      <c r="M317" s="148" t="s">
        <v>534</v>
      </c>
      <c r="N317" s="154">
        <v>44844</v>
      </c>
      <c r="O317" s="1"/>
      <c r="P317" s="1"/>
      <c r="Q317" s="1"/>
      <c r="R317" s="6" t="s">
        <v>725</v>
      </c>
    </row>
    <row r="318" spans="1:26" ht="12.75" customHeight="1">
      <c r="A318" s="176">
        <v>162</v>
      </c>
      <c r="B318" s="177">
        <v>44258</v>
      </c>
      <c r="C318" s="177"/>
      <c r="D318" s="178" t="s">
        <v>750</v>
      </c>
      <c r="E318" s="179" t="s">
        <v>564</v>
      </c>
      <c r="F318" s="149">
        <v>495</v>
      </c>
      <c r="G318" s="179"/>
      <c r="H318" s="179">
        <v>595</v>
      </c>
      <c r="I318" s="181">
        <v>590</v>
      </c>
      <c r="J318" s="151" t="s">
        <v>789</v>
      </c>
      <c r="K318" s="152">
        <f t="shared" si="150"/>
        <v>100</v>
      </c>
      <c r="L318" s="153">
        <f t="shared" si="151"/>
        <v>0.20202020202020202</v>
      </c>
      <c r="M318" s="148" t="s">
        <v>534</v>
      </c>
      <c r="N318" s="154">
        <v>44589</v>
      </c>
      <c r="O318" s="1"/>
      <c r="P318" s="1"/>
      <c r="R318" s="6" t="s">
        <v>725</v>
      </c>
    </row>
    <row r="319" spans="1:26" ht="12.75" customHeight="1">
      <c r="A319" s="176">
        <v>163</v>
      </c>
      <c r="B319" s="177">
        <v>44274</v>
      </c>
      <c r="C319" s="177"/>
      <c r="D319" s="178" t="s">
        <v>329</v>
      </c>
      <c r="E319" s="179" t="s">
        <v>564</v>
      </c>
      <c r="F319" s="149">
        <v>355</v>
      </c>
      <c r="G319" s="179"/>
      <c r="H319" s="179">
        <v>422.5</v>
      </c>
      <c r="I319" s="181">
        <v>420</v>
      </c>
      <c r="J319" s="151" t="s">
        <v>754</v>
      </c>
      <c r="K319" s="152">
        <f t="shared" si="150"/>
        <v>67.5</v>
      </c>
      <c r="L319" s="153">
        <f t="shared" si="151"/>
        <v>0.19014084507042253</v>
      </c>
      <c r="M319" s="148" t="s">
        <v>534</v>
      </c>
      <c r="N319" s="154">
        <v>44361</v>
      </c>
      <c r="O319" s="1"/>
      <c r="R319" s="194" t="s">
        <v>725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76">
        <v>164</v>
      </c>
      <c r="B320" s="177">
        <v>44295</v>
      </c>
      <c r="C320" s="177"/>
      <c r="D320" s="178" t="s">
        <v>755</v>
      </c>
      <c r="E320" s="179" t="s">
        <v>564</v>
      </c>
      <c r="F320" s="149">
        <v>555</v>
      </c>
      <c r="G320" s="179"/>
      <c r="H320" s="179">
        <v>663</v>
      </c>
      <c r="I320" s="181">
        <v>663</v>
      </c>
      <c r="J320" s="151" t="s">
        <v>756</v>
      </c>
      <c r="K320" s="152">
        <f t="shared" si="150"/>
        <v>108</v>
      </c>
      <c r="L320" s="153">
        <f t="shared" si="151"/>
        <v>0.19459459459459461</v>
      </c>
      <c r="M320" s="148" t="s">
        <v>534</v>
      </c>
      <c r="N320" s="154">
        <v>44321</v>
      </c>
      <c r="O320" s="1"/>
      <c r="P320" s="1"/>
      <c r="Q320" s="1"/>
      <c r="R320" s="194" t="s">
        <v>725</v>
      </c>
    </row>
    <row r="321" spans="1:18" ht="12.75" customHeight="1">
      <c r="A321" s="176">
        <v>165</v>
      </c>
      <c r="B321" s="177">
        <v>44308</v>
      </c>
      <c r="C321" s="177"/>
      <c r="D321" s="178" t="s">
        <v>357</v>
      </c>
      <c r="E321" s="179" t="s">
        <v>564</v>
      </c>
      <c r="F321" s="149">
        <v>126.5</v>
      </c>
      <c r="G321" s="179"/>
      <c r="H321" s="179">
        <v>155</v>
      </c>
      <c r="I321" s="181">
        <v>155</v>
      </c>
      <c r="J321" s="151" t="s">
        <v>622</v>
      </c>
      <c r="K321" s="152">
        <f t="shared" si="150"/>
        <v>28.5</v>
      </c>
      <c r="L321" s="153">
        <f t="shared" si="151"/>
        <v>0.22529644268774704</v>
      </c>
      <c r="M321" s="148" t="s">
        <v>534</v>
      </c>
      <c r="N321" s="154">
        <v>44362</v>
      </c>
      <c r="O321" s="1"/>
      <c r="R321" s="194" t="s">
        <v>725</v>
      </c>
    </row>
    <row r="322" spans="1:18" ht="12.75" customHeight="1">
      <c r="A322" s="219">
        <v>166</v>
      </c>
      <c r="B322" s="220">
        <v>44368</v>
      </c>
      <c r="C322" s="220"/>
      <c r="D322" s="221" t="s">
        <v>374</v>
      </c>
      <c r="E322" s="222" t="s">
        <v>564</v>
      </c>
      <c r="F322" s="223">
        <v>287.5</v>
      </c>
      <c r="G322" s="222"/>
      <c r="H322" s="222">
        <v>245</v>
      </c>
      <c r="I322" s="224">
        <v>344</v>
      </c>
      <c r="J322" s="161" t="s">
        <v>785</v>
      </c>
      <c r="K322" s="162">
        <f t="shared" si="150"/>
        <v>-42.5</v>
      </c>
      <c r="L322" s="163">
        <f t="shared" si="151"/>
        <v>-0.14782608695652175</v>
      </c>
      <c r="M322" s="159" t="s">
        <v>546</v>
      </c>
      <c r="N322" s="156">
        <v>44508</v>
      </c>
      <c r="O322" s="1"/>
      <c r="R322" s="194" t="s">
        <v>725</v>
      </c>
    </row>
    <row r="323" spans="1:18" ht="12.75" customHeight="1">
      <c r="A323" s="176">
        <v>167</v>
      </c>
      <c r="B323" s="177">
        <v>44368</v>
      </c>
      <c r="C323" s="177"/>
      <c r="D323" s="178" t="s">
        <v>444</v>
      </c>
      <c r="E323" s="179" t="s">
        <v>564</v>
      </c>
      <c r="F323" s="149">
        <v>241</v>
      </c>
      <c r="G323" s="179"/>
      <c r="H323" s="179">
        <v>298</v>
      </c>
      <c r="I323" s="181">
        <v>320</v>
      </c>
      <c r="J323" s="151" t="s">
        <v>622</v>
      </c>
      <c r="K323" s="152">
        <f t="shared" si="150"/>
        <v>57</v>
      </c>
      <c r="L323" s="153">
        <f t="shared" si="151"/>
        <v>0.23651452282157676</v>
      </c>
      <c r="M323" s="148" t="s">
        <v>534</v>
      </c>
      <c r="N323" s="154">
        <v>44802</v>
      </c>
      <c r="O323" s="41"/>
      <c r="R323" s="194" t="s">
        <v>725</v>
      </c>
    </row>
    <row r="324" spans="1:18" ht="12.75" customHeight="1">
      <c r="A324" s="176">
        <v>168</v>
      </c>
      <c r="B324" s="177">
        <v>44406</v>
      </c>
      <c r="C324" s="177"/>
      <c r="D324" s="178" t="s">
        <v>357</v>
      </c>
      <c r="E324" s="179" t="s">
        <v>564</v>
      </c>
      <c r="F324" s="149">
        <v>162.5</v>
      </c>
      <c r="G324" s="179"/>
      <c r="H324" s="179">
        <v>200</v>
      </c>
      <c r="I324" s="181">
        <v>200</v>
      </c>
      <c r="J324" s="151" t="s">
        <v>622</v>
      </c>
      <c r="K324" s="152">
        <f t="shared" si="150"/>
        <v>37.5</v>
      </c>
      <c r="L324" s="153">
        <f t="shared" si="151"/>
        <v>0.23076923076923078</v>
      </c>
      <c r="M324" s="148" t="s">
        <v>534</v>
      </c>
      <c r="N324" s="154">
        <v>44802</v>
      </c>
      <c r="O324" s="1"/>
      <c r="R324" s="194" t="s">
        <v>725</v>
      </c>
    </row>
    <row r="325" spans="1:18" ht="12.75" customHeight="1">
      <c r="A325" s="176">
        <v>169</v>
      </c>
      <c r="B325" s="177">
        <v>44462</v>
      </c>
      <c r="C325" s="177"/>
      <c r="D325" s="178" t="s">
        <v>761</v>
      </c>
      <c r="E325" s="179" t="s">
        <v>564</v>
      </c>
      <c r="F325" s="149">
        <v>1235</v>
      </c>
      <c r="G325" s="179"/>
      <c r="H325" s="179">
        <v>1505</v>
      </c>
      <c r="I325" s="181">
        <v>1500</v>
      </c>
      <c r="J325" s="151" t="s">
        <v>622</v>
      </c>
      <c r="K325" s="152">
        <f t="shared" si="150"/>
        <v>270</v>
      </c>
      <c r="L325" s="153">
        <f t="shared" si="151"/>
        <v>0.21862348178137653</v>
      </c>
      <c r="M325" s="148" t="s">
        <v>534</v>
      </c>
      <c r="N325" s="154">
        <v>44564</v>
      </c>
      <c r="O325" s="1"/>
      <c r="R325" s="194" t="s">
        <v>725</v>
      </c>
    </row>
    <row r="326" spans="1:18" ht="12.75" customHeight="1">
      <c r="A326" s="206">
        <v>170</v>
      </c>
      <c r="B326" s="207">
        <v>44480</v>
      </c>
      <c r="C326" s="207"/>
      <c r="D326" s="208" t="s">
        <v>763</v>
      </c>
      <c r="E326" s="209" t="s">
        <v>564</v>
      </c>
      <c r="F326" s="54">
        <v>58.75</v>
      </c>
      <c r="G326" s="209"/>
      <c r="H326" s="306"/>
      <c r="I326" s="213"/>
      <c r="J326" s="307" t="s">
        <v>537</v>
      </c>
      <c r="K326" s="206"/>
      <c r="L326" s="207"/>
      <c r="M326" s="207"/>
      <c r="N326" s="208"/>
      <c r="O326" s="41"/>
      <c r="R326" s="194" t="s">
        <v>725</v>
      </c>
    </row>
    <row r="327" spans="1:18" ht="12.75" customHeight="1">
      <c r="A327" s="210">
        <v>171</v>
      </c>
      <c r="B327" s="211">
        <v>44481</v>
      </c>
      <c r="C327" s="211"/>
      <c r="D327" s="212" t="s">
        <v>255</v>
      </c>
      <c r="E327" s="213" t="s">
        <v>564</v>
      </c>
      <c r="F327" s="214" t="s">
        <v>765</v>
      </c>
      <c r="G327" s="213"/>
      <c r="H327" s="213"/>
      <c r="I327" s="213">
        <v>380</v>
      </c>
      <c r="J327" s="215" t="s">
        <v>537</v>
      </c>
      <c r="K327" s="210"/>
      <c r="L327" s="211"/>
      <c r="M327" s="211"/>
      <c r="N327" s="212"/>
      <c r="O327" s="41"/>
      <c r="R327" s="194" t="s">
        <v>725</v>
      </c>
    </row>
    <row r="328" spans="1:18" ht="12.75" customHeight="1">
      <c r="A328" s="176">
        <v>172</v>
      </c>
      <c r="B328" s="177">
        <v>44481</v>
      </c>
      <c r="C328" s="177"/>
      <c r="D328" s="178" t="s">
        <v>380</v>
      </c>
      <c r="E328" s="179" t="s">
        <v>564</v>
      </c>
      <c r="F328" s="149">
        <v>45.5</v>
      </c>
      <c r="G328" s="179"/>
      <c r="H328" s="179">
        <v>56.5</v>
      </c>
      <c r="I328" s="181">
        <v>56</v>
      </c>
      <c r="J328" s="151" t="s">
        <v>862</v>
      </c>
      <c r="K328" s="152">
        <f>H328-F328</f>
        <v>11</v>
      </c>
      <c r="L328" s="153">
        <f>K328/F328</f>
        <v>0.24175824175824176</v>
      </c>
      <c r="M328" s="148" t="s">
        <v>534</v>
      </c>
      <c r="N328" s="154">
        <v>44881</v>
      </c>
      <c r="O328" s="41"/>
      <c r="R328" s="194"/>
    </row>
    <row r="329" spans="1:18" ht="12.75" customHeight="1">
      <c r="A329" s="176">
        <v>173</v>
      </c>
      <c r="B329" s="177">
        <v>44551</v>
      </c>
      <c r="C329" s="177"/>
      <c r="D329" s="178" t="s">
        <v>118</v>
      </c>
      <c r="E329" s="179" t="s">
        <v>564</v>
      </c>
      <c r="F329" s="149">
        <v>2300</v>
      </c>
      <c r="G329" s="179"/>
      <c r="H329" s="179">
        <f>(2820+2200)/2</f>
        <v>2510</v>
      </c>
      <c r="I329" s="181">
        <v>3000</v>
      </c>
      <c r="J329" s="151" t="s">
        <v>797</v>
      </c>
      <c r="K329" s="152">
        <f>H329-F329</f>
        <v>210</v>
      </c>
      <c r="L329" s="153">
        <f>K329/F329</f>
        <v>9.1304347826086957E-2</v>
      </c>
      <c r="M329" s="148" t="s">
        <v>534</v>
      </c>
      <c r="N329" s="154">
        <v>44649</v>
      </c>
      <c r="O329" s="1"/>
      <c r="R329" s="194"/>
    </row>
    <row r="330" spans="1:18" ht="12.75" customHeight="1">
      <c r="A330" s="216">
        <v>174</v>
      </c>
      <c r="B330" s="211">
        <v>44606</v>
      </c>
      <c r="C330" s="216"/>
      <c r="D330" s="216" t="s">
        <v>399</v>
      </c>
      <c r="E330" s="213" t="s">
        <v>564</v>
      </c>
      <c r="F330" s="213" t="s">
        <v>792</v>
      </c>
      <c r="G330" s="213"/>
      <c r="H330" s="213"/>
      <c r="I330" s="213">
        <v>764</v>
      </c>
      <c r="J330" s="213" t="s">
        <v>537</v>
      </c>
      <c r="K330" s="213"/>
      <c r="L330" s="213"/>
      <c r="M330" s="213"/>
      <c r="N330" s="216"/>
      <c r="O330" s="41"/>
      <c r="R330" s="194"/>
    </row>
    <row r="331" spans="1:18" ht="12.75" customHeight="1">
      <c r="A331" s="176">
        <v>175</v>
      </c>
      <c r="B331" s="177">
        <v>44613</v>
      </c>
      <c r="C331" s="177"/>
      <c r="D331" s="178" t="s">
        <v>761</v>
      </c>
      <c r="E331" s="179" t="s">
        <v>564</v>
      </c>
      <c r="F331" s="149">
        <v>1255</v>
      </c>
      <c r="G331" s="179"/>
      <c r="H331" s="179">
        <v>1515</v>
      </c>
      <c r="I331" s="181">
        <v>1510</v>
      </c>
      <c r="J331" s="151" t="s">
        <v>622</v>
      </c>
      <c r="K331" s="152">
        <f>H331-F331</f>
        <v>260</v>
      </c>
      <c r="L331" s="153">
        <f>K331/F331</f>
        <v>0.20717131474103587</v>
      </c>
      <c r="M331" s="148" t="s">
        <v>534</v>
      </c>
      <c r="N331" s="154">
        <v>44834</v>
      </c>
      <c r="O331" s="41"/>
      <c r="R331" s="194"/>
    </row>
    <row r="332" spans="1:18" ht="12.75" customHeight="1">
      <c r="A332">
        <v>176</v>
      </c>
      <c r="B332" s="211">
        <v>44670</v>
      </c>
      <c r="C332" s="211"/>
      <c r="D332" s="216" t="s">
        <v>499</v>
      </c>
      <c r="E332" s="241" t="s">
        <v>564</v>
      </c>
      <c r="F332" s="213" t="s">
        <v>799</v>
      </c>
      <c r="G332" s="213"/>
      <c r="H332" s="213"/>
      <c r="I332" s="213">
        <v>553</v>
      </c>
      <c r="J332" s="213" t="s">
        <v>537</v>
      </c>
      <c r="K332" s="213"/>
      <c r="L332" s="213"/>
      <c r="M332" s="213"/>
      <c r="N332" s="213"/>
      <c r="O332" s="41"/>
      <c r="R332" s="194"/>
    </row>
    <row r="333" spans="1:18" ht="12.75" customHeight="1">
      <c r="A333" s="176">
        <v>177</v>
      </c>
      <c r="B333" s="177">
        <v>44746</v>
      </c>
      <c r="C333" s="177"/>
      <c r="D333" s="178" t="s">
        <v>832</v>
      </c>
      <c r="E333" s="179" t="s">
        <v>564</v>
      </c>
      <c r="F333" s="149">
        <v>207.5</v>
      </c>
      <c r="G333" s="179"/>
      <c r="H333" s="179">
        <v>254</v>
      </c>
      <c r="I333" s="181">
        <v>254</v>
      </c>
      <c r="J333" s="151" t="s">
        <v>622</v>
      </c>
      <c r="K333" s="152">
        <f>H333-F333</f>
        <v>46.5</v>
      </c>
      <c r="L333" s="153">
        <f>K333/F333</f>
        <v>0.22409638554216868</v>
      </c>
      <c r="M333" s="148" t="s">
        <v>534</v>
      </c>
      <c r="N333" s="154">
        <v>44792</v>
      </c>
      <c r="O333" s="1"/>
      <c r="R333" s="194"/>
    </row>
    <row r="334" spans="1:18" ht="12.75" customHeight="1">
      <c r="A334" s="176">
        <v>178</v>
      </c>
      <c r="B334" s="177">
        <v>44775</v>
      </c>
      <c r="C334" s="177"/>
      <c r="D334" s="178" t="s">
        <v>446</v>
      </c>
      <c r="E334" s="179" t="s">
        <v>564</v>
      </c>
      <c r="F334" s="149">
        <v>31.25</v>
      </c>
      <c r="G334" s="179"/>
      <c r="H334" s="179">
        <v>38.75</v>
      </c>
      <c r="I334" s="181">
        <v>38</v>
      </c>
      <c r="J334" s="151" t="s">
        <v>622</v>
      </c>
      <c r="K334" s="152">
        <f>H334-F334</f>
        <v>7.5</v>
      </c>
      <c r="L334" s="153">
        <f>K334/F334</f>
        <v>0.24</v>
      </c>
      <c r="M334" s="148" t="s">
        <v>534</v>
      </c>
      <c r="N334" s="154">
        <v>44844</v>
      </c>
      <c r="O334" s="41"/>
      <c r="R334" s="54"/>
    </row>
    <row r="335" spans="1:18" ht="12.75" customHeight="1">
      <c r="A335" s="210">
        <v>179</v>
      </c>
      <c r="B335" s="211">
        <v>44841</v>
      </c>
      <c r="C335" s="216"/>
      <c r="D335" s="216" t="s">
        <v>837</v>
      </c>
      <c r="E335" s="241" t="s">
        <v>564</v>
      </c>
      <c r="F335" s="213" t="s">
        <v>838</v>
      </c>
      <c r="G335" s="213"/>
      <c r="H335" s="213"/>
      <c r="I335" s="213">
        <v>840</v>
      </c>
      <c r="J335" s="213" t="s">
        <v>537</v>
      </c>
      <c r="K335" s="213"/>
      <c r="L335" s="213"/>
      <c r="M335" s="213"/>
      <c r="N335" s="213"/>
      <c r="O335" s="41"/>
      <c r="Q335" s="197"/>
      <c r="R335" s="54"/>
    </row>
    <row r="336" spans="1:18" ht="12.75" customHeight="1">
      <c r="A336" s="210">
        <v>180</v>
      </c>
      <c r="B336" s="211">
        <v>44844</v>
      </c>
      <c r="C336" s="216"/>
      <c r="D336" s="216" t="s">
        <v>401</v>
      </c>
      <c r="E336" s="241" t="s">
        <v>564</v>
      </c>
      <c r="F336" s="213" t="s">
        <v>840</v>
      </c>
      <c r="G336" s="213"/>
      <c r="H336" s="213"/>
      <c r="I336" s="213">
        <v>291</v>
      </c>
      <c r="J336" s="213" t="s">
        <v>537</v>
      </c>
      <c r="K336" s="213"/>
      <c r="L336" s="213"/>
      <c r="M336" s="213"/>
      <c r="N336" s="213"/>
      <c r="O336" s="41"/>
      <c r="Q336" s="197"/>
      <c r="R336" s="54"/>
    </row>
    <row r="337" spans="1:18" ht="12.75" customHeight="1">
      <c r="A337" s="210">
        <v>181</v>
      </c>
      <c r="B337" s="211">
        <v>44845</v>
      </c>
      <c r="C337" s="216"/>
      <c r="D337" s="216" t="s">
        <v>399</v>
      </c>
      <c r="E337" s="241" t="s">
        <v>564</v>
      </c>
      <c r="F337" s="213" t="s">
        <v>861</v>
      </c>
      <c r="G337" s="213"/>
      <c r="H337" s="213"/>
      <c r="I337" s="213">
        <v>765</v>
      </c>
      <c r="J337" s="213" t="s">
        <v>537</v>
      </c>
      <c r="K337" s="213"/>
      <c r="L337" s="213"/>
      <c r="M337" s="213"/>
      <c r="N337" s="213"/>
      <c r="O337" s="41"/>
      <c r="Q337" s="197"/>
      <c r="R337" s="54"/>
    </row>
    <row r="338" spans="1:18" ht="12.75" customHeight="1">
      <c r="A338" s="285">
        <v>182</v>
      </c>
      <c r="B338" s="211">
        <v>44981</v>
      </c>
      <c r="C338" s="211"/>
      <c r="D338" s="216" t="s">
        <v>818</v>
      </c>
      <c r="E338" s="241" t="s">
        <v>564</v>
      </c>
      <c r="F338" s="241" t="s">
        <v>867</v>
      </c>
      <c r="G338" s="213"/>
      <c r="H338" s="213"/>
      <c r="I338" s="213">
        <v>2080</v>
      </c>
      <c r="J338" s="213" t="s">
        <v>537</v>
      </c>
      <c r="K338" s="213"/>
      <c r="L338" s="213"/>
      <c r="M338" s="213"/>
      <c r="N338" s="213"/>
      <c r="O338" s="41"/>
      <c r="R338" s="54"/>
    </row>
    <row r="339" spans="1:18" ht="12.75" customHeight="1">
      <c r="A339" s="176">
        <v>183</v>
      </c>
      <c r="B339" s="177">
        <v>44986</v>
      </c>
      <c r="C339" s="177"/>
      <c r="D339" s="178" t="s">
        <v>446</v>
      </c>
      <c r="E339" s="179" t="s">
        <v>564</v>
      </c>
      <c r="F339" s="149">
        <v>57.5</v>
      </c>
      <c r="G339" s="179"/>
      <c r="H339" s="179">
        <v>120</v>
      </c>
      <c r="I339" s="181">
        <v>120</v>
      </c>
      <c r="J339" s="151" t="s">
        <v>622</v>
      </c>
      <c r="K339" s="152">
        <f>H339-F339</f>
        <v>62.5</v>
      </c>
      <c r="L339" s="153">
        <f>K339/F339</f>
        <v>1.0869565217391304</v>
      </c>
      <c r="M339" s="148" t="s">
        <v>534</v>
      </c>
      <c r="N339" s="154">
        <v>45415</v>
      </c>
      <c r="O339" s="41"/>
      <c r="R339" s="54"/>
    </row>
    <row r="340" spans="1:18" ht="12.75" customHeight="1">
      <c r="A340" s="285">
        <v>184</v>
      </c>
      <c r="B340" s="211">
        <v>45008</v>
      </c>
      <c r="C340" s="211"/>
      <c r="D340" s="216" t="s">
        <v>459</v>
      </c>
      <c r="E340" s="241" t="s">
        <v>564</v>
      </c>
      <c r="F340" s="241" t="s">
        <v>875</v>
      </c>
      <c r="G340" s="213"/>
      <c r="H340" s="213"/>
      <c r="I340" s="213">
        <v>3523</v>
      </c>
      <c r="J340" s="213" t="s">
        <v>537</v>
      </c>
      <c r="K340" s="213"/>
      <c r="L340" s="213"/>
      <c r="M340" s="213"/>
      <c r="N340" s="213"/>
      <c r="O340" s="41"/>
      <c r="R340" s="54"/>
    </row>
    <row r="341" spans="1:18" ht="12.75" customHeight="1">
      <c r="A341" s="210">
        <v>185</v>
      </c>
      <c r="B341" s="211">
        <v>45027</v>
      </c>
      <c r="C341" s="216"/>
      <c r="D341" s="216" t="s">
        <v>879</v>
      </c>
      <c r="E341" s="241" t="s">
        <v>564</v>
      </c>
      <c r="F341" s="213" t="s">
        <v>880</v>
      </c>
      <c r="G341" s="213"/>
      <c r="H341" s="213"/>
      <c r="I341" s="213">
        <v>810</v>
      </c>
      <c r="J341" s="213" t="s">
        <v>537</v>
      </c>
      <c r="K341" s="213"/>
      <c r="L341" s="213"/>
      <c r="M341" s="213"/>
      <c r="N341" s="213"/>
      <c r="O341" s="41"/>
      <c r="R341" s="54"/>
    </row>
    <row r="342" spans="1:18" ht="12.75" customHeight="1">
      <c r="A342" s="210">
        <v>186</v>
      </c>
      <c r="B342" s="211">
        <v>45050</v>
      </c>
      <c r="C342" s="216"/>
      <c r="D342" s="216" t="s">
        <v>284</v>
      </c>
      <c r="E342" s="241" t="s">
        <v>564</v>
      </c>
      <c r="F342" s="213" t="s">
        <v>925</v>
      </c>
      <c r="G342" s="213"/>
      <c r="H342" s="213"/>
      <c r="I342" s="213">
        <v>5040</v>
      </c>
      <c r="J342" s="213" t="s">
        <v>537</v>
      </c>
      <c r="K342" s="213"/>
      <c r="L342" s="213"/>
      <c r="M342" s="213"/>
      <c r="N342" s="213"/>
      <c r="O342" s="41"/>
      <c r="R342" s="54"/>
    </row>
    <row r="343" spans="1:18" ht="12.75" customHeight="1">
      <c r="A343" s="210">
        <v>187</v>
      </c>
      <c r="B343" s="211">
        <v>45075</v>
      </c>
      <c r="C343" s="216"/>
      <c r="D343" s="216" t="s">
        <v>1086</v>
      </c>
      <c r="E343" s="241" t="s">
        <v>564</v>
      </c>
      <c r="F343" s="213" t="s">
        <v>954</v>
      </c>
      <c r="G343" s="213"/>
      <c r="H343" s="213"/>
      <c r="I343" s="213">
        <v>732</v>
      </c>
      <c r="J343" s="213" t="s">
        <v>537</v>
      </c>
      <c r="K343" s="213"/>
      <c r="L343" s="213"/>
      <c r="M343" s="213"/>
      <c r="N343" s="213"/>
      <c r="O343" s="41"/>
      <c r="R343" s="54"/>
    </row>
    <row r="344" spans="1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1:18" ht="12.75" customHeight="1">
      <c r="B345" s="195" t="s">
        <v>757</v>
      </c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1:18" ht="12.75" customHeight="1">
      <c r="A346" s="196"/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1:18" ht="12.75" customHeight="1">
      <c r="A347" s="196"/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1:18" ht="12.75" customHeight="1">
      <c r="A348" s="53"/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1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</sheetData>
  <autoFilter ref="R1:R344"/>
  <mergeCells count="11">
    <mergeCell ref="M100:M101"/>
    <mergeCell ref="O100:O101"/>
    <mergeCell ref="P100:P101"/>
    <mergeCell ref="A94:A95"/>
    <mergeCell ref="B94:B95"/>
    <mergeCell ref="J94:J95"/>
    <mergeCell ref="B100:B101"/>
    <mergeCell ref="A100:A101"/>
    <mergeCell ref="J100:J101"/>
    <mergeCell ref="O94:O95"/>
    <mergeCell ref="P94:P95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2023-05-31T02:39:19Z</dcterms:modified>
</cp:coreProperties>
</file>