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F&amp;O)'!$R$1:$R$419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204" i="6"/>
  <c r="M204" s="1"/>
  <c r="M203"/>
  <c r="K203"/>
  <c r="K202"/>
  <c r="M202" s="1"/>
  <c r="L69"/>
  <c r="K69"/>
  <c r="L150"/>
  <c r="K150"/>
  <c r="L71"/>
  <c r="K71"/>
  <c r="L72"/>
  <c r="K72"/>
  <c r="L147"/>
  <c r="K147"/>
  <c r="L149"/>
  <c r="K149"/>
  <c r="L148"/>
  <c r="K148"/>
  <c r="L27"/>
  <c r="K27"/>
  <c r="M27" s="1"/>
  <c r="H407"/>
  <c r="K201"/>
  <c r="M201" s="1"/>
  <c r="L139"/>
  <c r="K139"/>
  <c r="L146"/>
  <c r="K146"/>
  <c r="M146" s="1"/>
  <c r="L145"/>
  <c r="K145"/>
  <c r="L28"/>
  <c r="K28"/>
  <c r="M28" s="1"/>
  <c r="L29"/>
  <c r="K29"/>
  <c r="K200"/>
  <c r="M200" s="1"/>
  <c r="M199"/>
  <c r="K199"/>
  <c r="L138"/>
  <c r="K138"/>
  <c r="L137"/>
  <c r="K137"/>
  <c r="L143"/>
  <c r="M143" s="1"/>
  <c r="K143"/>
  <c r="M198"/>
  <c r="K198"/>
  <c r="L66"/>
  <c r="M66" s="1"/>
  <c r="K66"/>
  <c r="L25"/>
  <c r="M25" s="1"/>
  <c r="K25"/>
  <c r="P24"/>
  <c r="P23"/>
  <c r="L141"/>
  <c r="K141"/>
  <c r="L140"/>
  <c r="K140"/>
  <c r="K190"/>
  <c r="M190" s="1"/>
  <c r="K197"/>
  <c r="M197" s="1"/>
  <c r="K196"/>
  <c r="M196" s="1"/>
  <c r="K195"/>
  <c r="M195" s="1"/>
  <c r="K194"/>
  <c r="M194" s="1"/>
  <c r="K192"/>
  <c r="M192" s="1"/>
  <c r="L135"/>
  <c r="K135"/>
  <c r="L134"/>
  <c r="K134"/>
  <c r="L136"/>
  <c r="K136"/>
  <c r="L67"/>
  <c r="L62"/>
  <c r="K67"/>
  <c r="K62"/>
  <c r="L26"/>
  <c r="K26"/>
  <c r="K191"/>
  <c r="M191" s="1"/>
  <c r="K183"/>
  <c r="M183" s="1"/>
  <c r="K189"/>
  <c r="M189" s="1"/>
  <c r="K188"/>
  <c r="M188" s="1"/>
  <c r="K187"/>
  <c r="M187" s="1"/>
  <c r="K185"/>
  <c r="M185" s="1"/>
  <c r="K184"/>
  <c r="M184" s="1"/>
  <c r="K186"/>
  <c r="M186" s="1"/>
  <c r="K182"/>
  <c r="M182" s="1"/>
  <c r="L131"/>
  <c r="M131" s="1"/>
  <c r="K131"/>
  <c r="L130"/>
  <c r="K130"/>
  <c r="L129"/>
  <c r="K129"/>
  <c r="L132"/>
  <c r="K132"/>
  <c r="L128"/>
  <c r="K128"/>
  <c r="L60"/>
  <c r="L64"/>
  <c r="K64"/>
  <c r="K178"/>
  <c r="M178" s="1"/>
  <c r="K177"/>
  <c r="M177" s="1"/>
  <c r="K176"/>
  <c r="M176" s="1"/>
  <c r="K181"/>
  <c r="M181" s="1"/>
  <c r="K180"/>
  <c r="M180" s="1"/>
  <c r="K179"/>
  <c r="M179" s="1"/>
  <c r="L127"/>
  <c r="K127"/>
  <c r="L63"/>
  <c r="K63"/>
  <c r="L126"/>
  <c r="K126"/>
  <c r="K169"/>
  <c r="M169" s="1"/>
  <c r="K60"/>
  <c r="L56"/>
  <c r="K56"/>
  <c r="L120"/>
  <c r="K120"/>
  <c r="K174"/>
  <c r="M174" s="1"/>
  <c r="K175"/>
  <c r="M175" s="1"/>
  <c r="K173"/>
  <c r="M173" s="1"/>
  <c r="K171"/>
  <c r="M171" s="1"/>
  <c r="K172"/>
  <c r="M172" s="1"/>
  <c r="L125"/>
  <c r="K125"/>
  <c r="L114"/>
  <c r="K114"/>
  <c r="L122"/>
  <c r="K122"/>
  <c r="L57"/>
  <c r="K57"/>
  <c r="L18"/>
  <c r="K18"/>
  <c r="K170"/>
  <c r="M170" s="1"/>
  <c r="L117"/>
  <c r="K117"/>
  <c r="L124"/>
  <c r="K124"/>
  <c r="L123"/>
  <c r="K123"/>
  <c r="L121"/>
  <c r="K121"/>
  <c r="L110"/>
  <c r="K110"/>
  <c r="L112"/>
  <c r="K112"/>
  <c r="M118"/>
  <c r="L118"/>
  <c r="K119"/>
  <c r="K118"/>
  <c r="L115"/>
  <c r="K115"/>
  <c r="L113"/>
  <c r="K113"/>
  <c r="L116"/>
  <c r="K116"/>
  <c r="L10"/>
  <c r="K10"/>
  <c r="K168"/>
  <c r="M168" s="1"/>
  <c r="L108"/>
  <c r="K108"/>
  <c r="L109"/>
  <c r="K109"/>
  <c r="L59"/>
  <c r="K59"/>
  <c r="K58"/>
  <c r="L58"/>
  <c r="P20"/>
  <c r="L111"/>
  <c r="K111"/>
  <c r="L22"/>
  <c r="K22"/>
  <c r="L21"/>
  <c r="K21"/>
  <c r="L20"/>
  <c r="K20"/>
  <c r="L51"/>
  <c r="K51"/>
  <c r="L50"/>
  <c r="K50"/>
  <c r="L49"/>
  <c r="K49"/>
  <c r="K167"/>
  <c r="M167" s="1"/>
  <c r="K166"/>
  <c r="M166" s="1"/>
  <c r="K165"/>
  <c r="M165" s="1"/>
  <c r="L107"/>
  <c r="K107"/>
  <c r="L106"/>
  <c r="K106"/>
  <c r="L17"/>
  <c r="K17"/>
  <c r="L19"/>
  <c r="K19"/>
  <c r="L55"/>
  <c r="K55"/>
  <c r="L54"/>
  <c r="K54"/>
  <c r="L53"/>
  <c r="K53"/>
  <c r="L52"/>
  <c r="K52"/>
  <c r="L105"/>
  <c r="K105"/>
  <c r="L104"/>
  <c r="K104"/>
  <c r="L103"/>
  <c r="K103"/>
  <c r="L99"/>
  <c r="K99"/>
  <c r="L101"/>
  <c r="K101"/>
  <c r="L102"/>
  <c r="K102"/>
  <c r="L98"/>
  <c r="K98"/>
  <c r="K100"/>
  <c r="L100"/>
  <c r="K164"/>
  <c r="M164" s="1"/>
  <c r="L97"/>
  <c r="K97"/>
  <c r="L39"/>
  <c r="K39"/>
  <c r="L15"/>
  <c r="H15"/>
  <c r="M148" l="1"/>
  <c r="M147"/>
  <c r="M71"/>
  <c r="M69"/>
  <c r="M72"/>
  <c r="M150"/>
  <c r="M149"/>
  <c r="M145"/>
  <c r="M139"/>
  <c r="M29"/>
  <c r="M138"/>
  <c r="M137"/>
  <c r="M135"/>
  <c r="M141"/>
  <c r="M129"/>
  <c r="M26"/>
  <c r="M136"/>
  <c r="M67"/>
  <c r="M140"/>
  <c r="M134"/>
  <c r="M62"/>
  <c r="M130"/>
  <c r="M132"/>
  <c r="M64"/>
  <c r="M128"/>
  <c r="M59"/>
  <c r="M121"/>
  <c r="M60"/>
  <c r="M51"/>
  <c r="M123"/>
  <c r="M127"/>
  <c r="M63"/>
  <c r="M126"/>
  <c r="M56"/>
  <c r="M57"/>
  <c r="M108"/>
  <c r="M115"/>
  <c r="M122"/>
  <c r="M120"/>
  <c r="M125"/>
  <c r="M114"/>
  <c r="M109"/>
  <c r="M55"/>
  <c r="M112"/>
  <c r="M18"/>
  <c r="M117"/>
  <c r="M124"/>
  <c r="M110"/>
  <c r="M10"/>
  <c r="M50"/>
  <c r="M20"/>
  <c r="M22"/>
  <c r="M102"/>
  <c r="M113"/>
  <c r="M116"/>
  <c r="M58"/>
  <c r="M99"/>
  <c r="M21"/>
  <c r="M17"/>
  <c r="M107"/>
  <c r="M52"/>
  <c r="M54"/>
  <c r="M49"/>
  <c r="M111"/>
  <c r="M53"/>
  <c r="M101"/>
  <c r="M19"/>
  <c r="M104"/>
  <c r="M106"/>
  <c r="M105"/>
  <c r="M103"/>
  <c r="M100"/>
  <c r="M98"/>
  <c r="M97"/>
  <c r="L47"/>
  <c r="K47"/>
  <c r="L46"/>
  <c r="K46"/>
  <c r="L42"/>
  <c r="K42"/>
  <c r="L48"/>
  <c r="K48"/>
  <c r="K163"/>
  <c r="M163" s="1"/>
  <c r="K161"/>
  <c r="M161" s="1"/>
  <c r="L95"/>
  <c r="K95"/>
  <c r="L96"/>
  <c r="K96"/>
  <c r="M48" l="1"/>
  <c r="M42"/>
  <c r="M47"/>
  <c r="M46"/>
  <c r="M95"/>
  <c r="M96"/>
  <c r="K160"/>
  <c r="M160" s="1"/>
  <c r="L94"/>
  <c r="K94"/>
  <c r="L93"/>
  <c r="K93"/>
  <c r="L92"/>
  <c r="K92"/>
  <c r="L89"/>
  <c r="K89"/>
  <c r="L90"/>
  <c r="K90"/>
  <c r="L43"/>
  <c r="K43"/>
  <c r="L41"/>
  <c r="K41"/>
  <c r="L44"/>
  <c r="K44"/>
  <c r="L45"/>
  <c r="K45"/>
  <c r="L16"/>
  <c r="K16"/>
  <c r="L14"/>
  <c r="K14"/>
  <c r="L91"/>
  <c r="K91"/>
  <c r="M16" l="1"/>
  <c r="M43"/>
  <c r="M44"/>
  <c r="M45"/>
  <c r="M94"/>
  <c r="M41"/>
  <c r="M14"/>
  <c r="M93"/>
  <c r="M89"/>
  <c r="M90"/>
  <c r="M92"/>
  <c r="M91"/>
  <c r="K159" l="1"/>
  <c r="M159" s="1"/>
  <c r="L40" l="1"/>
  <c r="L12"/>
  <c r="K12"/>
  <c r="L13"/>
  <c r="K40"/>
  <c r="L85"/>
  <c r="K85"/>
  <c r="L88"/>
  <c r="K88"/>
  <c r="L87"/>
  <c r="K87"/>
  <c r="L86"/>
  <c r="K86"/>
  <c r="K158"/>
  <c r="M158" s="1"/>
  <c r="K162"/>
  <c r="M162" s="1"/>
  <c r="L214"/>
  <c r="L84"/>
  <c r="K84"/>
  <c r="L83"/>
  <c r="K83"/>
  <c r="K214"/>
  <c r="L11"/>
  <c r="K11"/>
  <c r="K15"/>
  <c r="K13"/>
  <c r="K157"/>
  <c r="M157" s="1"/>
  <c r="M12" l="1"/>
  <c r="M40"/>
  <c r="M84"/>
  <c r="M85"/>
  <c r="M83"/>
  <c r="M86"/>
  <c r="M87"/>
  <c r="M88"/>
  <c r="M214"/>
  <c r="M11"/>
  <c r="M15"/>
  <c r="M13"/>
  <c r="K407" l="1"/>
  <c r="L407" s="1"/>
  <c r="K396"/>
  <c r="L396" s="1"/>
  <c r="K386"/>
  <c r="L386" s="1"/>
  <c r="K402" l="1"/>
  <c r="L402" s="1"/>
  <c r="K403" l="1"/>
  <c r="L403" s="1"/>
  <c r="K400" l="1"/>
  <c r="L400" s="1"/>
  <c r="K379"/>
  <c r="L379" s="1"/>
  <c r="K399"/>
  <c r="L399" s="1"/>
  <c r="K398"/>
  <c r="L398" s="1"/>
  <c r="K397"/>
  <c r="L397" s="1"/>
  <c r="K394"/>
  <c r="L394" s="1"/>
  <c r="K393"/>
  <c r="L393" s="1"/>
  <c r="K392"/>
  <c r="L392" s="1"/>
  <c r="K391"/>
  <c r="L391" s="1"/>
  <c r="K390"/>
  <c r="L390" s="1"/>
  <c r="K389"/>
  <c r="L389" s="1"/>
  <c r="K388"/>
  <c r="L388" s="1"/>
  <c r="K387"/>
  <c r="L387" s="1"/>
  <c r="K385"/>
  <c r="L385" s="1"/>
  <c r="K384"/>
  <c r="L384" s="1"/>
  <c r="K383"/>
  <c r="L383" s="1"/>
  <c r="K382"/>
  <c r="L382" s="1"/>
  <c r="K381"/>
  <c r="L381" s="1"/>
  <c r="K380"/>
  <c r="L380" s="1"/>
  <c r="K378"/>
  <c r="L378" s="1"/>
  <c r="K377"/>
  <c r="L377" s="1"/>
  <c r="K376"/>
  <c r="L376" s="1"/>
  <c r="F375"/>
  <c r="K375" s="1"/>
  <c r="L375" s="1"/>
  <c r="K374"/>
  <c r="L374" s="1"/>
  <c r="K373"/>
  <c r="L373" s="1"/>
  <c r="K372"/>
  <c r="L372" s="1"/>
  <c r="K371"/>
  <c r="L371" s="1"/>
  <c r="K370"/>
  <c r="L370" s="1"/>
  <c r="F369"/>
  <c r="K369" s="1"/>
  <c r="L369" s="1"/>
  <c r="F368"/>
  <c r="K368" s="1"/>
  <c r="L368" s="1"/>
  <c r="K367"/>
  <c r="L367" s="1"/>
  <c r="F366"/>
  <c r="K366" s="1"/>
  <c r="L366" s="1"/>
  <c r="K365"/>
  <c r="L365" s="1"/>
  <c r="K364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0"/>
  <c r="L350" s="1"/>
  <c r="K348"/>
  <c r="L348" s="1"/>
  <c r="K347"/>
  <c r="L347" s="1"/>
  <c r="F346"/>
  <c r="K346" s="1"/>
  <c r="L346" s="1"/>
  <c r="K345"/>
  <c r="L345" s="1"/>
  <c r="K342"/>
  <c r="L342" s="1"/>
  <c r="K341"/>
  <c r="L341" s="1"/>
  <c r="K340"/>
  <c r="L340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8"/>
  <c r="L318" s="1"/>
  <c r="K316"/>
  <c r="L316" s="1"/>
  <c r="K314"/>
  <c r="L314" s="1"/>
  <c r="K313"/>
  <c r="L313" s="1"/>
  <c r="K312"/>
  <c r="L312" s="1"/>
  <c r="K310"/>
  <c r="L310" s="1"/>
  <c r="K309"/>
  <c r="L309" s="1"/>
  <c r="K308"/>
  <c r="L308" s="1"/>
  <c r="K307"/>
  <c r="K306"/>
  <c r="L306" s="1"/>
  <c r="K305"/>
  <c r="L305" s="1"/>
  <c r="K303"/>
  <c r="L303" s="1"/>
  <c r="K302"/>
  <c r="L302" s="1"/>
  <c r="K301"/>
  <c r="L301" s="1"/>
  <c r="K300"/>
  <c r="L300" s="1"/>
  <c r="K299"/>
  <c r="L299" s="1"/>
  <c r="F298"/>
  <c r="K298" s="1"/>
  <c r="L298" s="1"/>
  <c r="H297"/>
  <c r="K297" s="1"/>
  <c r="L297" s="1"/>
  <c r="K294"/>
  <c r="L294" s="1"/>
  <c r="K293"/>
  <c r="L293" s="1"/>
  <c r="K292"/>
  <c r="L292" s="1"/>
  <c r="K291"/>
  <c r="L291" s="1"/>
  <c r="K290"/>
  <c r="L290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H263"/>
  <c r="K263" s="1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M7"/>
  <c r="D7" i="5"/>
  <c r="K6" i="4"/>
  <c r="K6" i="3"/>
  <c r="L6" i="2"/>
</calcChain>
</file>

<file path=xl/sharedStrings.xml><?xml version="1.0" encoding="utf-8"?>
<sst xmlns="http://schemas.openxmlformats.org/spreadsheetml/2006/main" count="3921" uniqueCount="1418">
  <si>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</si>
  <si>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</si>
  <si>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</si>
  <si>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</si>
  <si>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</si>
  <si>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</si>
  <si>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</si>
  <si>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</si>
  <si>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</si>
  <si>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</si>
  <si>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</si>
  <si>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</si>
  <si>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</si>
  <si>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</si>
  <si>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</si>
  <si>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</si>
  <si>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</si>
  <si>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</si>
  <si>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</si>
  <si>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</si>
  <si>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</si>
  <si>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</si>
  <si>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</si>
  <si>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</si>
  <si>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</si>
  <si>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</si>
  <si>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</si>
  <si>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</si>
  <si>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</si>
  <si>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</si>
  <si>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</si>
  <si>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</si>
  <si>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</si>
  <si>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</si>
  <si>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</si>
  <si>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</si>
  <si>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</si>
  <si>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</si>
  <si>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</si>
  <si>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</si>
  <si>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</si>
  <si>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</si>
  <si>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</si>
  <si>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</si>
  <si>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</si>
  <si>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</si>
  <si>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</si>
  <si>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</si>
  <si>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</si>
  <si>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</si>
  <si>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</si>
  <si>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</si>
  <si>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</si>
  <si>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</si>
  <si>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</si>
  <si>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</si>
  <si>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</si>
  <si>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</si>
  <si>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</si>
  <si>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</si>
  <si>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</si>
  <si>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</si>
  <si>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</si>
  <si>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</si>
  <si>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</si>
  <si>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</si>
  <si>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</si>
  <si>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</si>
  <si>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</si>
  <si>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</si>
  <si>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</si>
  <si>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</si>
  <si>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</si>
  <si>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</si>
  <si>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</si>
  <si>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</si>
  <si>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</si>
  <si>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</si>
  <si>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</si>
  <si>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</si>
  <si>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</si>
  <si>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</si>
  <si>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</si>
  <si>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</si>
  <si>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</si>
  <si>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</si>
  <si>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</si>
  <si>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</si>
  <si>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</si>
  <si>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</si>
  <si>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</si>
  <si>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</si>
  <si>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</si>
  <si>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</si>
  <si>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</si>
  <si>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</si>
  <si>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</si>
  <si>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</si>
  <si>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</si>
  <si>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</si>
  <si>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</si>
  <si>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</si>
  <si>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</si>
  <si>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</si>
  <si>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</si>
  <si>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</si>
  <si>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</si>
  <si>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</si>
  <si>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</si>
  <si>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</si>
  <si>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</si>
  <si>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</si>
  <si>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</si>
  <si>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</si>
  <si>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</si>
  <si>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</si>
  <si>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</si>
  <si>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</si>
  <si>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</si>
  <si>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</si>
  <si>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</si>
  <si>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</si>
  <si>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</si>
  <si>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</si>
  <si>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</si>
  <si>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</si>
  <si>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</si>
  <si>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</si>
  <si>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</si>
  <si>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</si>
  <si>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</si>
  <si>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</si>
  <si>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</si>
  <si>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</si>
  <si>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</si>
  <si>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</si>
  <si>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</si>
  <si>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</si>
  <si>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</si>
  <si>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</si>
  <si>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</si>
  <si>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</si>
  <si>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</si>
  <si>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</si>
  <si>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</si>
  <si>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</si>
  <si>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</si>
  <si>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</si>
  <si>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</si>
  <si>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</si>
  <si>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</si>
  <si>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</si>
  <si>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</si>
  <si>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</si>
  <si>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</si>
  <si>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</si>
  <si>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</si>
  <si>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</si>
  <si>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</si>
  <si>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</si>
  <si>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</si>
  <si>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</si>
  <si>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</si>
  <si>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</si>
  <si>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</si>
  <si>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</si>
  <si>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</si>
  <si>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</si>
  <si>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</si>
  <si>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</si>
  <si>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</si>
  <si>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</si>
  <si>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</si>
  <si>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</si>
  <si>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</si>
  <si>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</si>
  <si>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</si>
  <si>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</si>
  <si>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</si>
  <si>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</si>
  <si>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</si>
  <si>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</si>
  <si>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</si>
  <si>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</si>
  <si>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</si>
  <si>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</si>
  <si>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</si>
  <si>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</si>
  <si>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</si>
  <si>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</si>
  <si>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</si>
  <si>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</si>
  <si>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</si>
  <si>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</si>
  <si>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</si>
  <si>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</si>
  <si>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</si>
  <si>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</si>
  <si>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</si>
  <si>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</si>
  <si>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</si>
  <si>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</si>
  <si>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</si>
  <si>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</si>
  <si>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</si>
  <si>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</si>
  <si>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</si>
  <si>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</si>
  <si>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</si>
  <si>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</si>
  <si>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</si>
  <si>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</si>
  <si>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</si>
  <si>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</si>
  <si>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</si>
  <si>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</si>
  <si>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</si>
  <si>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</si>
  <si>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</si>
  <si>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</si>
  <si>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</si>
  <si>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</si>
  <si>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</si>
  <si>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</si>
  <si>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</si>
  <si>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</si>
  <si>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</si>
  <si>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</si>
  <si>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</si>
  <si>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</si>
  <si>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</si>
  <si>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</si>
  <si>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</si>
  <si>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</si>
  <si>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</si>
  <si>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</si>
  <si>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</si>
  <si>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</si>
  <si>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</si>
  <si>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</si>
  <si>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</si>
  <si>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</si>
  <si>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</si>
  <si>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</si>
  <si>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</si>
  <si>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</si>
  <si>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</si>
  <si>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</si>
  <si>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</si>
  <si>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</si>
  <si>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</si>
  <si>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</si>
  <si>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</si>
  <si>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</si>
  <si>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</si>
  <si>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</si>
  <si>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</si>
  <si>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</si>
  <si>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</si>
  <si>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</si>
  <si>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</si>
  <si>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</si>
  <si>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</si>
  <si>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</si>
  <si>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</si>
  <si>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</si>
  <si>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</si>
  <si>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</si>
  <si>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</si>
  <si>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</si>
  <si>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</si>
  <si>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</si>
  <si>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</si>
  <si>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</si>
  <si>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</si>
  <si>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</si>
  <si>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</si>
  <si>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</si>
  <si>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</si>
  <si>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</si>
  <si>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</si>
  <si>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</si>
  <si>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</si>
  <si>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</si>
  <si>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</si>
  <si>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</si>
  <si>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</si>
  <si>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</si>
  <si>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</si>
  <si>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</si>
  <si>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</si>
  <si>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</si>
  <si>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</si>
  <si>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</si>
  <si>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</si>
  <si>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</si>
  <si>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</si>
  <si>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</si>
  <si>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</si>
  <si>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</si>
  <si>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</si>
  <si>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</si>
  <si>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</si>
  <si>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</si>
  <si>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</si>
  <si>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</si>
  <si>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</si>
  <si>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</si>
  <si>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</si>
  <si>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</si>
  <si>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</si>
  <si>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</si>
  <si>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</si>
  <si>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</si>
  <si>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</si>
  <si>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</si>
  <si>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</si>
  <si>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</si>
  <si>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</si>
  <si>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</si>
  <si>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</si>
  <si>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</si>
  <si>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</si>
  <si>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</si>
  <si>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</si>
  <si>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</si>
  <si>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</si>
  <si>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</si>
  <si>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</si>
  <si>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</si>
  <si>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</si>
  <si>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</si>
  <si>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</si>
  <si>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</si>
  <si>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</si>
  <si>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</si>
  <si>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</si>
  <si>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</si>
  <si>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</si>
  <si>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</si>
  <si>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</si>
  <si>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</si>
  <si>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</si>
  <si>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</si>
  <si>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</si>
  <si>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</si>
  <si>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</si>
  <si>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</si>
  <si>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</si>
  <si>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</si>
  <si>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</si>
  <si>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</si>
  <si>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</si>
  <si>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</si>
  <si>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</si>
  <si>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</si>
  <si>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</si>
  <si>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</si>
  <si>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</si>
  <si>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</si>
  <si>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</si>
  <si>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</si>
  <si>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</si>
  <si>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</si>
  <si>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</si>
  <si>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</si>
  <si>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</si>
  <si>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</si>
  <si>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</si>
  <si>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</si>
  <si>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</si>
  <si>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</si>
  <si>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</si>
  <si>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</si>
  <si>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</si>
  <si>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</si>
  <si>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</si>
  <si>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</si>
  <si>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</si>
  <si>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</si>
  <si>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</si>
  <si>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</si>
  <si>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</si>
  <si>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</si>
  <si>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</si>
  <si>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</si>
  <si>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</si>
  <si>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</si>
  <si>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</si>
  <si>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</si>
  <si>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</si>
  <si>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</si>
  <si>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</si>
  <si>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</si>
  <si>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</si>
  <si>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</si>
  <si>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</si>
  <si>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</si>
  <si>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</si>
  <si>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</si>
  <si>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</si>
  <si>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</si>
  <si>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</si>
  <si>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</si>
  <si>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</si>
  <si>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</si>
  <si>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</si>
  <si>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</si>
  <si>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</si>
  <si>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</si>
  <si>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</si>
  <si>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</si>
  <si>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</si>
  <si>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</si>
  <si>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</si>
  <si>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</si>
  <si>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</si>
  <si>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</si>
  <si>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</si>
  <si>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</si>
  <si>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</si>
  <si>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</si>
  <si>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</si>
  <si>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</si>
  <si>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</si>
  <si>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</si>
  <si>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</si>
  <si>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</si>
  <si>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</si>
  <si>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</si>
  <si>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</si>
  <si>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</si>
  <si>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</si>
  <si>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</si>
  <si>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</si>
  <si>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</si>
  <si>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</si>
  <si>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</si>
  <si>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</si>
  <si>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</si>
  <si>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</si>
  <si>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</si>
  <si>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</si>
  <si>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</si>
  <si>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</si>
  <si>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</si>
  <si>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</si>
  <si>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</si>
  <si>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</si>
  <si>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</si>
  <si>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</si>
  <si>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</si>
  <si>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</si>
  <si>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</si>
  <si>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</si>
  <si>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</si>
  <si>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</si>
  <si>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</si>
  <si>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</si>
  <si>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</si>
  <si>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</si>
  <si>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</si>
  <si>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</si>
  <si>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</si>
  <si>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</si>
  <si>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</si>
  <si>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</si>
  <si>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</si>
  <si>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</si>
  <si>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</si>
  <si>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</si>
  <si>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</si>
  <si>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</si>
  <si>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</si>
  <si>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</si>
  <si>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</si>
  <si>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</si>
  <si>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</si>
  <si>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</si>
  <si>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</si>
  <si>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</si>
  <si>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</si>
  <si>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</si>
  <si>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</si>
  <si>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</si>
  <si>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</si>
  <si>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</si>
  <si>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</si>
  <si>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</si>
  <si>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</si>
  <si>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</si>
  <si>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</si>
  <si>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</si>
  <si>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</si>
  <si>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</si>
  <si>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</si>
  <si>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</si>
  <si>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</si>
  <si>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</si>
  <si>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</si>
  <si>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</si>
  <si>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</si>
  <si>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</si>
  <si>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</si>
  <si>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</si>
  <si>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</si>
  <si>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</si>
  <si>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</si>
  <si>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</si>
  <si>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</si>
  <si>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</si>
  <si>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</si>
  <si>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</si>
  <si>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</si>
  <si>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</si>
  <si>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</si>
  <si>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</si>
  <si>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</si>
  <si>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</si>
  <si>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</si>
  <si>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</si>
  <si>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</si>
  <si>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</si>
  <si>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</si>
  <si>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</si>
  <si>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</si>
  <si>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</si>
  <si>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</si>
  <si>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</si>
  <si>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</si>
  <si>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</si>
  <si>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</si>
  <si>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</si>
  <si>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</si>
  <si>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</si>
  <si>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</si>
  <si>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</si>
  <si>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</si>
  <si>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</si>
  <si>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</si>
  <si>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</si>
  <si>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</si>
  <si>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</si>
  <si>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</si>
  <si>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</si>
  <si>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</si>
  <si>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</si>
  <si>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</si>
  <si>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</si>
  <si>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</si>
  <si>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</si>
  <si>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</si>
  <si>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</si>
  <si>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</si>
  <si>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</si>
  <si>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</si>
  <si>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</si>
  <si>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</si>
  <si>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</si>
  <si>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</si>
  <si>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</si>
  <si>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</si>
  <si>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</si>
  <si>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</si>
  <si>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</si>
  <si>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</si>
  <si>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</si>
  <si>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</si>
  <si>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</si>
  <si>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</si>
  <si>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</si>
  <si>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</si>
  <si>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</si>
  <si>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</si>
  <si>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</si>
  <si>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</si>
  <si>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</si>
  <si>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</si>
  <si>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</si>
  <si>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</si>
  <si>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</si>
  <si>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</si>
  <si>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</si>
  <si>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</si>
  <si>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</si>
  <si>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</si>
  <si>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</si>
  <si>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</si>
  <si>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</si>
  <si>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</si>
  <si>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</si>
  <si>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</si>
  <si>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</si>
  <si>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</si>
  <si>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</si>
  <si>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</si>
  <si>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</si>
  <si>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</si>
  <si>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</si>
  <si>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</si>
  <si>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</si>
  <si>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</si>
  <si>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</si>
  <si>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</si>
  <si>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</si>
  <si>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</si>
  <si>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</si>
  <si>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</si>
  <si>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</si>
  <si>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</si>
  <si>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</si>
  <si>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</si>
  <si>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</si>
  <si>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</si>
  <si>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</si>
  <si>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</si>
  <si>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</si>
  <si>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</si>
  <si>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</si>
  <si>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</si>
  <si>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</si>
  <si>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</si>
  <si>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</si>
  <si>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</si>
  <si>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</si>
  <si>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</si>
  <si>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</si>
  <si>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</si>
  <si>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</si>
  <si>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</si>
  <si>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</si>
  <si>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</si>
  <si>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</si>
  <si>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</si>
  <si>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</si>
  <si>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</si>
  <si>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</si>
  <si>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</si>
  <si>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</si>
  <si>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</si>
  <si>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</si>
  <si>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</si>
  <si>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</si>
  <si>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</si>
  <si>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</si>
  <si>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</si>
  <si>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</si>
  <si>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</si>
  <si>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</si>
  <si>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</si>
  <si>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</si>
  <si>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</si>
  <si>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</si>
  <si>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</si>
  <si>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</si>
  <si>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</si>
  <si>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</si>
  <si>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</si>
  <si>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</si>
  <si>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</si>
  <si>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</si>
  <si>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</si>
  <si>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</si>
  <si>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</si>
  <si>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</si>
  <si>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</si>
  <si>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</si>
  <si>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</si>
  <si>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</si>
  <si>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</si>
  <si>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</si>
  <si>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</si>
  <si>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</si>
  <si>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</si>
  <si>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</si>
  <si>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</si>
  <si>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</si>
  <si>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</si>
  <si>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</si>
  <si>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</si>
  <si>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</si>
  <si>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</si>
  <si>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</si>
  <si>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</si>
  <si>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</si>
  <si>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</si>
  <si>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</si>
  <si>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</si>
  <si>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</si>
  <si>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</si>
  <si>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</si>
  <si>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</si>
  <si>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</si>
  <si>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</si>
  <si>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</si>
  <si>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</si>
  <si>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</si>
  <si>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</si>
  <si>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</si>
  <si>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</si>
  <si>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</si>
  <si>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</si>
  <si>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</si>
  <si>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</si>
  <si>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</si>
  <si>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</si>
  <si>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</si>
  <si>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</si>
  <si>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</si>
  <si>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</si>
  <si>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</si>
  <si>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</si>
  <si>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</si>
  <si>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</si>
  <si>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</si>
  <si>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</si>
  <si>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</si>
  <si>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</si>
  <si>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</si>
  <si>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</si>
  <si>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</si>
  <si>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</si>
  <si>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</si>
  <si>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</si>
  <si>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</si>
  <si>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</si>
  <si>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</si>
  <si>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</si>
  <si>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</si>
  <si>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</si>
  <si>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</si>
  <si>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</si>
  <si>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</si>
  <si>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</si>
  <si>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</si>
  <si>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</si>
  <si>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</si>
  <si>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</si>
  <si>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</si>
  <si>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</si>
  <si>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</si>
  <si>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</si>
  <si>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</si>
  <si>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</si>
  <si>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</si>
  <si>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</si>
  <si>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</si>
  <si>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</si>
  <si>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</si>
  <si>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</si>
  <si>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</si>
  <si>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</si>
  <si>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</si>
  <si>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</si>
  <si>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</si>
  <si>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</si>
  <si>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</si>
  <si>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</si>
  <si>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</si>
  <si>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</si>
  <si>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</si>
  <si>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</si>
  <si>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</si>
  <si>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</si>
  <si>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</si>
  <si>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</si>
  <si>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</si>
  <si>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</si>
  <si>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</si>
  <si>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</si>
  <si>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</si>
  <si>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</si>
  <si>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</si>
  <si>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</si>
  <si>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</si>
  <si>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</si>
  <si>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</si>
  <si>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</si>
  <si>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</si>
  <si>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</si>
  <si>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</si>
  <si>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</si>
  <si>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</si>
  <si>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</si>
  <si>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</si>
  <si>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</si>
  <si>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</si>
  <si>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</si>
  <si>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</si>
  <si>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</si>
  <si>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</si>
  <si>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</si>
  <si>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</si>
  <si>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</si>
  <si>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</si>
  <si>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</si>
  <si>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</si>
  <si>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</si>
  <si>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</si>
  <si>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</si>
  <si>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</si>
  <si>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</si>
  <si>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</si>
  <si>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</si>
  <si>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</si>
  <si>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</si>
  <si>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</si>
  <si>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</si>
  <si>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</si>
  <si>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</si>
  <si>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</si>
  <si>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</si>
  <si>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</si>
  <si>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</si>
  <si>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</si>
  <si>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</si>
  <si>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</si>
  <si>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</si>
  <si>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</si>
  <si>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</si>
  <si>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</si>
  <si>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</si>
  <si>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</si>
  <si>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</si>
  <si>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</si>
  <si>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</si>
  <si>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</si>
  <si>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</si>
  <si>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</si>
  <si>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</si>
  <si>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</si>
  <si>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</si>
  <si>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</si>
  <si>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</si>
  <si>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</si>
  <si>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</si>
  <si>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</si>
  <si>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</si>
  <si>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</si>
  <si>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</si>
  <si>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</si>
  <si>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</si>
  <si>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</si>
  <si>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</si>
  <si>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</si>
  <si>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</si>
  <si>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</si>
  <si>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</si>
  <si>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</si>
  <si>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</si>
  <si>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</si>
  <si>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</si>
  <si>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</si>
  <si>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</si>
  <si>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</si>
  <si>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</si>
  <si>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</si>
  <si>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</si>
  <si>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</si>
  <si>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</si>
  <si>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</si>
  <si>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</si>
  <si>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</si>
  <si>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</si>
  <si>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</si>
  <si>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</si>
  <si>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</si>
  <si>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</si>
  <si>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</si>
  <si>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</si>
  <si>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</si>
  <si>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</si>
  <si>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</si>
  <si>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</si>
  <si>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</si>
  <si>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</si>
  <si>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</si>
  <si>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</si>
  <si>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</si>
  <si>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</si>
  <si>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</si>
  <si>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</si>
  <si>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</si>
  <si>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</si>
  <si>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</si>
  <si>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</si>
  <si>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</si>
  <si>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</si>
  <si>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</si>
  <si>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</si>
  <si>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</si>
  <si>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</si>
  <si>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</si>
  <si>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</si>
  <si>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</si>
  <si>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</si>
  <si>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</si>
  <si>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</si>
  <si>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</si>
  <si>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</si>
  <si>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</si>
  <si>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</si>
  <si>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</si>
  <si>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</si>
  <si>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</si>
  <si>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</si>
  <si>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</si>
  <si>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</si>
  <si>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</si>
  <si>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</si>
  <si>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</si>
  <si>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</si>
  <si>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</si>
  <si>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</si>
  <si>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</si>
  <si>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</si>
  <si>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</si>
  <si>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</si>
  <si>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</si>
  <si>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</si>
  <si>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</si>
  <si>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</si>
  <si>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</si>
  <si>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</si>
  <si>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</si>
  <si>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</si>
  <si>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</si>
  <si>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</si>
  <si>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</si>
  <si>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</si>
  <si>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</si>
  <si>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</si>
  <si>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</si>
  <si>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</si>
  <si>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</si>
  <si>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</si>
  <si>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</si>
  <si>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</si>
  <si>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</si>
  <si>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</si>
  <si>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</si>
  <si>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</si>
  <si>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</si>
  <si>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</si>
  <si>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</si>
  <si>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</si>
  <si>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</si>
  <si>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</si>
  <si>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</si>
  <si>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</si>
  <si>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</si>
  <si>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</si>
  <si>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</si>
  <si>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</si>
  <si>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</si>
  <si>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</si>
  <si>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</si>
  <si>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</si>
  <si>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</si>
  <si>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</si>
  <si>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</si>
  <si>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</si>
  <si>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</si>
  <si>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</si>
  <si>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</si>
  <si>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</si>
  <si>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</si>
  <si>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</si>
  <si>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</si>
  <si>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</si>
  <si>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</si>
  <si>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</si>
  <si>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</si>
  <si>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</si>
  <si>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</si>
  <si>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</si>
  <si>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</si>
  <si>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</si>
  <si>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</si>
  <si>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</si>
  <si>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</si>
  <si>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</si>
  <si>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</si>
  <si>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</si>
  <si>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</si>
  <si>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</si>
  <si>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</si>
  <si>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</si>
  <si>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</si>
  <si>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</si>
  <si>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</si>
  <si>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</si>
  <si>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</si>
  <si>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</si>
  <si>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</si>
  <si>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</si>
  <si>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</si>
  <si>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</si>
  <si>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</si>
  <si>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</si>
  <si>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</si>
  <si>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</si>
  <si>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</si>
  <si>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</si>
  <si>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</si>
  <si>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</si>
  <si>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</si>
  <si>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</si>
  <si>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</si>
  <si>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</si>
  <si>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</si>
  <si>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</si>
  <si>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</si>
  <si>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</si>
  <si>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</si>
  <si>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</si>
  <si>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</si>
  <si>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</si>
  <si>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</si>
  <si>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</si>
  <si>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</si>
  <si>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</si>
  <si>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</si>
  <si>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</si>
  <si>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</si>
  <si>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</si>
  <si>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</si>
  <si>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</si>
  <si>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</si>
  <si>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</si>
  <si>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</si>
  <si>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</si>
  <si>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</si>
  <si>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</si>
  <si>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</si>
  <si>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</si>
  <si>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</si>
  <si>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</si>
  <si>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</si>
  <si>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</si>
  <si>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</si>
  <si>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</si>
  <si>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</si>
  <si>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</si>
  <si>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</si>
  <si>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</si>
  <si>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</si>
  <si>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</si>
  <si>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</si>
  <si>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</si>
  <si>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</si>
  <si>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</si>
  <si>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</si>
  <si>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</si>
  <si>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</si>
  <si>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</si>
  <si>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</si>
  <si>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</si>
  <si>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</si>
  <si>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</si>
  <si>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</si>
  <si>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</si>
  <si>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</si>
  <si>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</si>
  <si>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</si>
  <si>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</si>
  <si>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</si>
  <si>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</si>
  <si>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</si>
  <si>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</si>
  <si>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</si>
  <si>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</si>
  <si>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</si>
  <si>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</si>
  <si>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</si>
  <si>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</si>
  <si>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</si>
  <si>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</si>
  <si>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</si>
  <si>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</si>
  <si>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</si>
  <si>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</si>
  <si>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</si>
  <si>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</si>
  <si>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</si>
  <si>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</si>
  <si>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</si>
  <si>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</si>
  <si>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</si>
  <si>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</si>
  <si>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</si>
  <si>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</si>
  <si>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</si>
  <si>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</si>
  <si>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</si>
  <si>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</si>
  <si>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</si>
  <si>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</si>
  <si>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</si>
  <si>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</si>
  <si>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</si>
  <si>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</si>
  <si>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</si>
  <si>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</si>
  <si>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</si>
  <si>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</si>
  <si>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</si>
  <si>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</si>
  <si>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</si>
  <si>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</si>
  <si>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</si>
  <si>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</si>
  <si>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</si>
  <si>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</si>
  <si>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</si>
  <si>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</si>
  <si>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</si>
  <si>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</si>
  <si>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</si>
  <si>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</si>
  <si>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</si>
  <si>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</si>
  <si>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</si>
  <si>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12.0-14.0</t>
  </si>
  <si>
    <t>MANISH NITIN THAKUR</t>
  </si>
  <si>
    <t>SECURCRED</t>
  </si>
  <si>
    <t>SecUR Credentials Limited</t>
  </si>
  <si>
    <t>Profit of Rs.15.5/-</t>
  </si>
  <si>
    <t>Loss of Rs.15.5/-</t>
  </si>
  <si>
    <t>Profit of Rs.24.5/-</t>
  </si>
  <si>
    <t>LUPIN  MAR FUT</t>
  </si>
  <si>
    <t>780-790</t>
  </si>
  <si>
    <t>CUB 120 PE MAR</t>
  </si>
  <si>
    <t>1-1.20</t>
  </si>
  <si>
    <t>2.0-3.0</t>
  </si>
  <si>
    <t xml:space="preserve">JSWSTEEL  MAR FUT </t>
  </si>
  <si>
    <t>725-730</t>
  </si>
  <si>
    <t>ANANT WEALTH CONSULTANTS PRIVATE LIMITED</t>
  </si>
  <si>
    <t>Loss of Rs.20.5/-</t>
  </si>
  <si>
    <t>Profit of Rs.10/-</t>
  </si>
  <si>
    <t xml:space="preserve">HDFCAMC MAR FUT 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</si>
  <si>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</si>
  <si>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</si>
  <si>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</si>
  <si>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</si>
  <si>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</si>
  <si>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</si>
  <si>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</si>
  <si>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</si>
  <si>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Rs.105/-</t>
  </si>
  <si>
    <t>ASIANPAINT 3020 CE MAR</t>
  </si>
  <si>
    <t>Loss of Rs.3.70/-</t>
  </si>
  <si>
    <t>2360-2400</t>
  </si>
  <si>
    <t>300-308</t>
  </si>
  <si>
    <t xml:space="preserve">SBIN </t>
  </si>
  <si>
    <t>490-493</t>
  </si>
  <si>
    <t>510-520</t>
  </si>
  <si>
    <t>1300-1330</t>
  </si>
  <si>
    <t>150-160</t>
  </si>
  <si>
    <t>1540-1570</t>
  </si>
  <si>
    <t>17350-17450</t>
  </si>
  <si>
    <t>1178-1180</t>
  </si>
  <si>
    <t>2300-2400</t>
  </si>
  <si>
    <t>RELIANCE 2580 CE MAR</t>
  </si>
  <si>
    <t>NIFTY 16800 CE 17-MAR</t>
  </si>
  <si>
    <t>RLFL</t>
  </si>
  <si>
    <t>ATALREAL</t>
  </si>
  <si>
    <t>Atal Realtech Limited</t>
  </si>
  <si>
    <t>COOLCAPS</t>
  </si>
  <si>
    <t>Cool Caps Industries Ltd</t>
  </si>
  <si>
    <t>GRAVITON RESEARCH CAPITAL LLP</t>
  </si>
  <si>
    <t>QE SECURITIES</t>
  </si>
  <si>
    <t>ANUSTUP TRADING  PRIVATE LIMITED</t>
  </si>
  <si>
    <t>Loss of Rs.100/-</t>
  </si>
  <si>
    <t>Profit of Rs.80/-</t>
  </si>
  <si>
    <t>259.5-260.5</t>
  </si>
  <si>
    <t>270-275</t>
  </si>
  <si>
    <t>LT APR FUT</t>
  </si>
  <si>
    <t>1770-1790</t>
  </si>
  <si>
    <t>AARTIIND APR FUT</t>
  </si>
  <si>
    <t>932-935</t>
  </si>
  <si>
    <t>1980-1990</t>
  </si>
  <si>
    <t>2050-2100</t>
  </si>
  <si>
    <t>2030-2070</t>
  </si>
  <si>
    <t>NIFTY 17200 CE MAR</t>
  </si>
  <si>
    <t>130-160</t>
  </si>
  <si>
    <t>BANKNIFTY 35500 CE MAR</t>
  </si>
  <si>
    <t>500-550</t>
  </si>
  <si>
    <t>Profit of Rs.22/-</t>
  </si>
  <si>
    <t>ARCFIN</t>
  </si>
  <si>
    <t>GHANSHYAMBHAI MANSUKHBHAI KHAMBHAYATA</t>
  </si>
  <si>
    <t>DML</t>
  </si>
  <si>
    <t>IFL</t>
  </si>
  <si>
    <t>KOCL</t>
  </si>
  <si>
    <t>NAYAN MAHENDRABHAI THAKKAR</t>
  </si>
  <si>
    <t>SUJALA</t>
  </si>
  <si>
    <t>GLASSEYE TRADERS PRIVATE LIMITED</t>
  </si>
  <si>
    <t>XTX MARKETS LLP</t>
  </si>
  <si>
    <t>SUPREMEENG</t>
  </si>
  <si>
    <t>Supreme Engineering Ltd</t>
  </si>
  <si>
    <t>Loss of Rs.70/-</t>
  </si>
  <si>
    <t>Loss of Rs.38/-</t>
  </si>
  <si>
    <t>460-500</t>
  </si>
  <si>
    <t>Profit of Rs.23.5/-</t>
  </si>
  <si>
    <t xml:space="preserve"> VTL</t>
  </si>
  <si>
    <t>520-530</t>
  </si>
  <si>
    <t>SIEMENS  APR FUT</t>
  </si>
  <si>
    <t>2370-2400</t>
  </si>
  <si>
    <t>RAMCOCEM APR FUT</t>
  </si>
  <si>
    <t>760-770</t>
  </si>
  <si>
    <t>Profiit of Rs.210/-</t>
  </si>
  <si>
    <t>7NR</t>
  </si>
  <si>
    <t>AGRAWAL NIKUNJ</t>
  </si>
  <si>
    <t>ANKIN</t>
  </si>
  <si>
    <t>RAMAN RAKESHKUMAR TRIKHA</t>
  </si>
  <si>
    <t>SHANTABEN DAYASAKAR DAVE</t>
  </si>
  <si>
    <t>ZUBER TRADING LLP</t>
  </si>
  <si>
    <t>GIRIRAJ STOCK BROKING PRIVATE LIMITED</t>
  </si>
  <si>
    <t>EARUM</t>
  </si>
  <si>
    <t>B.W.TRADERS</t>
  </si>
  <si>
    <t>HARSHADBHAI NARAYANBHAI DANTANI</t>
  </si>
  <si>
    <t>MCLEODRUSS</t>
  </si>
  <si>
    <t>PATRONUS SOFTWARE LLP</t>
  </si>
  <si>
    <t>PRAGYA MERCANTILE PVT LTD</t>
  </si>
  <si>
    <t>SANJAY KUMAR CHOUBISA</t>
  </si>
  <si>
    <t>RCRL</t>
  </si>
  <si>
    <t>REKHA M JAIN*</t>
  </si>
  <si>
    <t>GAURAV S DARDA</t>
  </si>
  <si>
    <t>SELLWIN</t>
  </si>
  <si>
    <t>STARHFL</t>
  </si>
  <si>
    <t>STCORP</t>
  </si>
  <si>
    <t>SWORDEDGE</t>
  </si>
  <si>
    <t>TARINI</t>
  </si>
  <si>
    <t>SHAGUN BARTER PRIVATE LIMITED</t>
  </si>
  <si>
    <t>VISAGAR</t>
  </si>
  <si>
    <t>TIMELY FINANCIAL CONSULTANTS PRIVATE LIMITED</t>
  </si>
  <si>
    <t>Future Consumer Ltd</t>
  </si>
  <si>
    <t>GREENPOWER</t>
  </si>
  <si>
    <t>Orient Green Power Co Ltd</t>
  </si>
  <si>
    <t>HSCL</t>
  </si>
  <si>
    <t>Himadri Speciality Chem L</t>
  </si>
  <si>
    <t>KHADIM</t>
  </si>
  <si>
    <t>Khadim India Limited</t>
  </si>
  <si>
    <t>Mcleod Russel India Limit</t>
  </si>
  <si>
    <t>Rashtriya Chem Fert Ltd.</t>
  </si>
  <si>
    <t>NIRAJ HARSUKHLAL SANGHAVI</t>
  </si>
  <si>
    <t>ENAM FINANCE PVT LTD.</t>
  </si>
  <si>
    <t>JANATI BIO POWER PRIVATE LIMITED</t>
  </si>
  <si>
    <t>Part profit of Rs.6/-</t>
  </si>
  <si>
    <t>Part profit of Rs.120/-</t>
  </si>
  <si>
    <t>Profit of Rs.26/-</t>
  </si>
  <si>
    <t>Profit of Rs.11/-</t>
  </si>
  <si>
    <t>Profit of Rs.62/-</t>
  </si>
  <si>
    <t>PIIND APR FUT</t>
  </si>
  <si>
    <t>2900-2920</t>
  </si>
  <si>
    <t>NIFTY 17500 PE MAR</t>
  </si>
  <si>
    <t>100-120</t>
  </si>
  <si>
    <t>BANKNIFTY 35800 CE MAR</t>
  </si>
  <si>
    <t>BANKNIFTY 36200 PE MAR</t>
  </si>
  <si>
    <t>300-400</t>
  </si>
  <si>
    <t>NIFTY 17500 CE MAR</t>
  </si>
  <si>
    <t xml:space="preserve">BANKNIFTY 36400 CE MAR </t>
  </si>
  <si>
    <t>185-195</t>
  </si>
  <si>
    <t>68-72</t>
  </si>
  <si>
    <t>120-150</t>
  </si>
  <si>
    <t>484-486</t>
  </si>
  <si>
    <t>510-530</t>
  </si>
  <si>
    <t>ACHYUT</t>
  </si>
  <si>
    <t>SKSE SECURITIES LIMITED CORP CM/TM PROP A/C</t>
  </si>
  <si>
    <t>TEJAS DILIPKUMAR RAYCHA</t>
  </si>
  <si>
    <t>PIYUSHJAGDISHBHAIMADHWANI</t>
  </si>
  <si>
    <t>RAVI MADHAVANI</t>
  </si>
  <si>
    <t>ACML</t>
  </si>
  <si>
    <t>SAMYAK CORPORATION LIMITED</t>
  </si>
  <si>
    <t>ADVIKCA</t>
  </si>
  <si>
    <t>MORAMREDDY NARASA REDDY</t>
  </si>
  <si>
    <t>VISHESH GUPTA</t>
  </si>
  <si>
    <t>ASHISH KUMAR PANDEY</t>
  </si>
  <si>
    <t>SHIVAM ANAND</t>
  </si>
  <si>
    <t>ASPIRA</t>
  </si>
  <si>
    <t>VINCENT COMMERCIAL COMPANY LIMITED</t>
  </si>
  <si>
    <t>ATHCON</t>
  </si>
  <si>
    <t>RAJASHRI GIRISH AMONKER</t>
  </si>
  <si>
    <t>SACHIN NARAYAN KARUNDIA</t>
  </si>
  <si>
    <t>BRANDBUCKT</t>
  </si>
  <si>
    <t>ESPEON CONSULTING PRIVATE LIMITED.</t>
  </si>
  <si>
    <t>PRASHANTRAJESHKUMARYADAV</t>
  </si>
  <si>
    <t>BRIDGESE</t>
  </si>
  <si>
    <t>ROBIN MATHARU</t>
  </si>
  <si>
    <t>DEEPENR</t>
  </si>
  <si>
    <t>HORN OK PLEASE TRANSPORT PRIVATE LIMITED</t>
  </si>
  <si>
    <t>MONIT EXIM LLP</t>
  </si>
  <si>
    <t>B B COMMERCIAL LTD</t>
  </si>
  <si>
    <t>VISHNU SHANTIBHAI PARMAR</t>
  </si>
  <si>
    <t>PRADEEPKUMARTANA JANKIRAMULU NAIDU</t>
  </si>
  <si>
    <t>PAYAL BHUMISHTH PATEL</t>
  </si>
  <si>
    <t>ESARIND</t>
  </si>
  <si>
    <t>VISHWAMANI MATAMANI TIWARI</t>
  </si>
  <si>
    <t>RUPAL BHAVIN SHAH</t>
  </si>
  <si>
    <t>EVOQ</t>
  </si>
  <si>
    <t>KALPESH JAVERILAL OSWAL</t>
  </si>
  <si>
    <t>SWASTIKA FINLEASE LIMITED</t>
  </si>
  <si>
    <t>FRANKLIN</t>
  </si>
  <si>
    <t>GOODPOINT COMMODEAL PRIVATE LIMITED</t>
  </si>
  <si>
    <t>VEEPRA REALESTATE CONSULTANTS PRIVATE LIMITED</t>
  </si>
  <si>
    <t>K.K. AGRO TRADE VENTURES PRIVATE LIMITED .</t>
  </si>
  <si>
    <t>GANHOLD</t>
  </si>
  <si>
    <t>SHREE AMBAJI WEAVES PRIVATE LIMITED</t>
  </si>
  <si>
    <t>HIRWANI JAYANTIBHAI VAGHELA</t>
  </si>
  <si>
    <t>KHOOBSURAT</t>
  </si>
  <si>
    <t>BP EQUITIES PVT. LTD.</t>
  </si>
  <si>
    <t>ANKIT AJITBHAI PANCHAL</t>
  </si>
  <si>
    <t>RATHOD MAHENDRKUMAR</t>
  </si>
  <si>
    <t>HARDIK HIMMATBHAI MUNJPARA</t>
  </si>
  <si>
    <t>LAXMIPATI</t>
  </si>
  <si>
    <t>MANGESH KRISHNAKANT KANGUTKAR</t>
  </si>
  <si>
    <t>PRITEE AGARWALA</t>
  </si>
  <si>
    <t>LELAVOIR</t>
  </si>
  <si>
    <t>GOPAL ROY CHOUDHURY</t>
  </si>
  <si>
    <t>MEFCOMCAP</t>
  </si>
  <si>
    <t>J V SHAH</t>
  </si>
  <si>
    <t>RADHIKA TOSHNIWAL</t>
  </si>
  <si>
    <t>MFLINDIA</t>
  </si>
  <si>
    <t>TOPGAIN FINANCE PRIVATE LIMITED</t>
  </si>
  <si>
    <t>NEWLIGHT</t>
  </si>
  <si>
    <t>KEYUR VINODCHANDRA PARMAR</t>
  </si>
  <si>
    <t>NITINBHAI DALSUKHBHAI CHAUHAN</t>
  </si>
  <si>
    <t>KINJAL RONAK VORA</t>
  </si>
  <si>
    <t>ANUPAMPATHAK</t>
  </si>
  <si>
    <t>DHAVAL VINODBHAI GADANI</t>
  </si>
  <si>
    <t>HARSHADBHAI PANCHAL</t>
  </si>
  <si>
    <t>SANJEEV KUMAR JAIN</t>
  </si>
  <si>
    <t>RONAK HASMUKHBHAI VORA</t>
  </si>
  <si>
    <t>NIKSTECH</t>
  </si>
  <si>
    <t>SATYAMSONI</t>
  </si>
  <si>
    <t>NAVINSHUKLA</t>
  </si>
  <si>
    <t>RAJRAYON</t>
  </si>
  <si>
    <t>PURSHOTTAM AGARWAL</t>
  </si>
  <si>
    <t>XCESS SECURITIES PRIVATE LIMITED</t>
  </si>
  <si>
    <t>HITESH KUMAR</t>
  </si>
  <si>
    <t>SAKSOFT</t>
  </si>
  <si>
    <t>KAMADGIRI EXPORTS PRIVATE LIMITED</t>
  </si>
  <si>
    <t>KRG POLYCHEM PRIVATE LIMITED</t>
  </si>
  <si>
    <t>SAWABUSI</t>
  </si>
  <si>
    <t>VAISHALI SANDEEP SOMWANSHI</t>
  </si>
  <si>
    <t>SHASHIJIT</t>
  </si>
  <si>
    <t>CHIRAGRAMESHMODIHUF</t>
  </si>
  <si>
    <t>JAIPRAKASH HUKMICHAND SHETHIYA</t>
  </si>
  <si>
    <t>KAVISH JAIN</t>
  </si>
  <si>
    <t>KALU LAL JAIN</t>
  </si>
  <si>
    <t>TRISHNA AJAY SAVAI</t>
  </si>
  <si>
    <t>STYLAMIND</t>
  </si>
  <si>
    <t>ABAKKUS GROWTH FUND-2</t>
  </si>
  <si>
    <t>LIGHTHOUSE EMERGING INDIA INVESTORS, LIMITED</t>
  </si>
  <si>
    <t>NIMISH PANDE</t>
  </si>
  <si>
    <t>TOYAMIND</t>
  </si>
  <si>
    <t>ANILKUMAR .</t>
  </si>
  <si>
    <t>UHZAVERI</t>
  </si>
  <si>
    <t>RO JEWELS LIMITED .</t>
  </si>
  <si>
    <t>VASINFRA</t>
  </si>
  <si>
    <t>VIRINCHI</t>
  </si>
  <si>
    <t>ANILKUMAR</t>
  </si>
  <si>
    <t>NOVARATHANMAL PRAVEENKUMAR</t>
  </si>
  <si>
    <t>AGRITECH</t>
  </si>
  <si>
    <t>Agri-Tech (India) Limited</t>
  </si>
  <si>
    <t>ANTGRAPHIC</t>
  </si>
  <si>
    <t>Antarctica Graphics Ltd</t>
  </si>
  <si>
    <t>NOPEA CAPITAL SERVICES PRIVATE LIMITED</t>
  </si>
  <si>
    <t>YATHART JALAN</t>
  </si>
  <si>
    <t>DEEP ENE RESOURCES LTD</t>
  </si>
  <si>
    <t>MANOJ SHANTILAL SAVLA</t>
  </si>
  <si>
    <t>PARASBHAI SHANTILAL SAVLA</t>
  </si>
  <si>
    <t>DHAREN SHANTILAL SAVLA</t>
  </si>
  <si>
    <t>GANGAFORGE</t>
  </si>
  <si>
    <t>Ganga Forging Limited</t>
  </si>
  <si>
    <t>GUJAPOLLO</t>
  </si>
  <si>
    <t>Gujarat Apollo Equip Ltd.</t>
  </si>
  <si>
    <t>PATEL ANILKUMAR TRIBHOVANDAS HUF</t>
  </si>
  <si>
    <t>SUMANGAL BUSINESS PRIVATE LIMITED</t>
  </si>
  <si>
    <t>MAHESHWARI</t>
  </si>
  <si>
    <t>Maheshwari Logistics Limi</t>
  </si>
  <si>
    <t>MEGASOFT</t>
  </si>
  <si>
    <t>Megasoft Limited</t>
  </si>
  <si>
    <t>LAKSHMI GUTTIKONDA VARA</t>
  </si>
  <si>
    <t>ORBTEXP</t>
  </si>
  <si>
    <t>Orbit Exports Limited</t>
  </si>
  <si>
    <t>SPS FINQUEST LIMITED</t>
  </si>
  <si>
    <t>RAYMOND</t>
  </si>
  <si>
    <t>Raymond Ltd.</t>
  </si>
  <si>
    <t>RBL Bank Limited</t>
  </si>
  <si>
    <t>INTEGRATED CORE STRATEGIES (ASIA) PTE. LTD.</t>
  </si>
  <si>
    <t>RIIL</t>
  </si>
  <si>
    <t>Reliance Indl Infra Ltd</t>
  </si>
  <si>
    <t>SRPL</t>
  </si>
  <si>
    <t>Shree Ram Proteins Ltd.</t>
  </si>
  <si>
    <t>KATTEGOUDAR RAJASHEKHARAGOUDA</t>
  </si>
  <si>
    <t>SEEMA AGGARWAL</t>
  </si>
  <si>
    <t>SANTOSH ATMARAM SANKHE</t>
  </si>
  <si>
    <t>Tata Coffee Limited</t>
  </si>
  <si>
    <t>TIMESCAN</t>
  </si>
  <si>
    <t>Timescan Logistics Ind L</t>
  </si>
  <si>
    <t>ADROIT FINANCIAL SERVICES PVT LTD</t>
  </si>
  <si>
    <t>ROHIT KUTHARI</t>
  </si>
  <si>
    <t>PAWANKUMAR SUBHASHCHANDRA ATAL</t>
  </si>
  <si>
    <t>BMETRICS</t>
  </si>
  <si>
    <t>Bombay Metrics S C Ltd</t>
  </si>
  <si>
    <t>ANSHUL AGARWAL</t>
  </si>
  <si>
    <t>PARTH RASHMIKANT PATEL</t>
  </si>
  <si>
    <t>SANJAY AGARWAL</t>
  </si>
  <si>
    <t>SANTOSH INDUSTRIES LTD</t>
  </si>
  <si>
    <t>GUTTIKONDA ANURADHA</t>
  </si>
  <si>
    <t>RVB ENTERPRISES LLP</t>
  </si>
  <si>
    <t>NIPPON INDIA MUTUAL FUND</t>
  </si>
  <si>
    <t>MAHIPATSINH NATVARSINH CHUDASAMA</t>
  </si>
  <si>
    <t>SANJAY  CHOWDHRI</t>
  </si>
  <si>
    <t>VIRESCENT</t>
  </si>
  <si>
    <t>Virescent Renewable Energ</t>
  </si>
  <si>
    <t>LARSEN &amp; TOUBRO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</si>
</sst>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1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42" fillId="22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3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15" fontId="3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1" xfId="0" applyNumberFormat="1" applyFont="1" applyFill="1" applyBorder="1" applyAlignment="1">
      <alignment horizontal="center" vertical="center" wrapText="1"/>
    </xf>
    <xf numFmtId="16" fontId="32" fillId="25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21" borderId="2" xfId="0" applyFont="1" applyFill="1" applyBorder="1" applyAlignment="1">
      <alignment horizontal="center" vertical="center"/>
    </xf>
    <xf numFmtId="2" fontId="32" fillId="21" borderId="2" xfId="0" applyNumberFormat="1" applyFont="1" applyFill="1" applyBorder="1" applyAlignment="1">
      <alignment horizontal="center" vertical="center"/>
    </xf>
    <xf numFmtId="10" fontId="32" fillId="21" borderId="2" xfId="0" applyNumberFormat="1" applyFont="1" applyFill="1" applyBorder="1" applyAlignment="1">
      <alignment horizontal="center" vertical="center" wrapText="1"/>
    </xf>
    <xf numFmtId="16" fontId="32" fillId="21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1" fontId="31" fillId="16" borderId="23" xfId="0" applyNumberFormat="1" applyFont="1" applyFill="1" applyBorder="1" applyAlignment="1">
      <alignment horizontal="center" vertical="center"/>
    </xf>
    <xf numFmtId="16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left"/>
    </xf>
    <xf numFmtId="0" fontId="32" fillId="15" borderId="2" xfId="0" applyFont="1" applyFill="1" applyBorder="1" applyAlignment="1">
      <alignment horizontal="center" vertical="center"/>
    </xf>
    <xf numFmtId="10" fontId="32" fillId="15" borderId="2" xfId="0" applyNumberFormat="1" applyFont="1" applyFill="1" applyBorder="1" applyAlignment="1">
      <alignment horizontal="center" vertical="center" wrapText="1"/>
    </xf>
    <xf numFmtId="16" fontId="32" fillId="15" borderId="2" xfId="0" applyNumberFormat="1" applyFont="1" applyFill="1" applyBorder="1" applyAlignment="1">
      <alignment horizontal="center" vertical="center"/>
    </xf>
    <xf numFmtId="16" fontId="32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/>
    <xf numFmtId="0" fontId="31" fillId="0" borderId="21" xfId="0" applyFont="1" applyFill="1" applyBorder="1" applyAlignment="1">
      <alignment horizontal="left" vertical="center"/>
    </xf>
    <xf numFmtId="17" fontId="32" fillId="0" borderId="21" xfId="0" applyNumberFormat="1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2" fontId="32" fillId="13" borderId="21" xfId="0" applyNumberFormat="1" applyFont="1" applyFill="1" applyBorder="1" applyAlignment="1">
      <alignment horizontal="center" vertical="center"/>
    </xf>
    <xf numFmtId="166" fontId="32" fillId="13" borderId="21" xfId="0" applyNumberFormat="1" applyFont="1" applyFill="1" applyBorder="1" applyAlignment="1">
      <alignment horizontal="center" vertical="center"/>
    </xf>
    <xf numFmtId="43" fontId="32" fillId="13" borderId="21" xfId="0" applyNumberFormat="1" applyFont="1" applyFill="1" applyBorder="1" applyAlignment="1">
      <alignment horizontal="center" vertical="center"/>
    </xf>
    <xf numFmtId="16" fontId="32" fillId="1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5" sqref="D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4" t="s">
        <v>16</v>
      </c>
      <c r="B9" s="496" t="s">
        <v>17</v>
      </c>
      <c r="C9" s="496" t="s">
        <v>18</v>
      </c>
      <c r="D9" s="496" t="s">
        <v>19</v>
      </c>
      <c r="E9" s="23" t="s">
        <v>20</v>
      </c>
      <c r="F9" s="23" t="s">
        <v>21</v>
      </c>
      <c r="G9" s="491" t="s">
        <v>22</v>
      </c>
      <c r="H9" s="492"/>
      <c r="I9" s="493"/>
      <c r="J9" s="491" t="s">
        <v>23</v>
      </c>
      <c r="K9" s="492"/>
      <c r="L9" s="493"/>
      <c r="M9" s="23"/>
      <c r="N9" s="24"/>
      <c r="O9" s="24"/>
      <c r="P9" s="24"/>
    </row>
    <row r="10" spans="1:16" ht="59.25" customHeight="1">
      <c r="A10" s="495"/>
      <c r="B10" s="497"/>
      <c r="C10" s="497"/>
      <c r="D10" s="49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17515.400000000001</v>
      </c>
      <c r="F11" s="32">
        <v>17493.45</v>
      </c>
      <c r="G11" s="33">
        <v>17446.95</v>
      </c>
      <c r="H11" s="33">
        <v>17378.5</v>
      </c>
      <c r="I11" s="33">
        <v>17332</v>
      </c>
      <c r="J11" s="33">
        <v>17561.900000000001</v>
      </c>
      <c r="K11" s="33">
        <v>17608.400000000001</v>
      </c>
      <c r="L11" s="33">
        <v>17676.850000000002</v>
      </c>
      <c r="M11" s="34">
        <v>17539.95</v>
      </c>
      <c r="N11" s="34">
        <v>17425</v>
      </c>
      <c r="O11" s="35">
        <v>17994050</v>
      </c>
      <c r="P11" s="36">
        <v>4.7316528045352163E-2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36347.85</v>
      </c>
      <c r="F12" s="37">
        <v>36288.35</v>
      </c>
      <c r="G12" s="38">
        <v>36143.5</v>
      </c>
      <c r="H12" s="38">
        <v>35939.15</v>
      </c>
      <c r="I12" s="38">
        <v>35794.300000000003</v>
      </c>
      <c r="J12" s="38">
        <v>36492.699999999997</v>
      </c>
      <c r="K12" s="38">
        <v>36637.549999999988</v>
      </c>
      <c r="L12" s="38">
        <v>36841.899999999994</v>
      </c>
      <c r="M12" s="28">
        <v>36433.199999999997</v>
      </c>
      <c r="N12" s="28">
        <v>36084</v>
      </c>
      <c r="O12" s="39">
        <v>6587325</v>
      </c>
      <c r="P12" s="40">
        <v>-1.4607384470398169E-2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44677</v>
      </c>
      <c r="E13" s="37">
        <v>17256.849999999999</v>
      </c>
      <c r="F13" s="37">
        <v>17193.183333333334</v>
      </c>
      <c r="G13" s="38">
        <v>17087.416666666668</v>
      </c>
      <c r="H13" s="38">
        <v>16917.983333333334</v>
      </c>
      <c r="I13" s="38">
        <v>16812.216666666667</v>
      </c>
      <c r="J13" s="38">
        <v>17362.616666666669</v>
      </c>
      <c r="K13" s="38">
        <v>17468.383333333331</v>
      </c>
      <c r="L13" s="38">
        <v>17637.816666666669</v>
      </c>
      <c r="M13" s="28">
        <v>17298.95</v>
      </c>
      <c r="N13" s="28">
        <v>17023.75</v>
      </c>
      <c r="O13" s="39">
        <v>1600</v>
      </c>
      <c r="P13" s="40">
        <v>-0.66666666666666663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44677</v>
      </c>
      <c r="E14" s="37">
        <v>7366.1</v>
      </c>
      <c r="F14" s="37">
        <v>7359.1833333333343</v>
      </c>
      <c r="G14" s="38">
        <v>7268.5166666666682</v>
      </c>
      <c r="H14" s="38">
        <v>7170.9333333333343</v>
      </c>
      <c r="I14" s="38">
        <v>7080.2666666666682</v>
      </c>
      <c r="J14" s="38">
        <v>7456.7666666666682</v>
      </c>
      <c r="K14" s="38">
        <v>7547.4333333333343</v>
      </c>
      <c r="L14" s="38">
        <v>7645.0166666666682</v>
      </c>
      <c r="M14" s="28">
        <v>7449.85</v>
      </c>
      <c r="N14" s="28">
        <v>7261.6</v>
      </c>
      <c r="O14" s="39">
        <v>1575</v>
      </c>
      <c r="P14" s="40">
        <v>-0.34375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942</v>
      </c>
      <c r="F15" s="37">
        <v>939.33333333333337</v>
      </c>
      <c r="G15" s="38">
        <v>927.81666666666672</v>
      </c>
      <c r="H15" s="38">
        <v>913.63333333333333</v>
      </c>
      <c r="I15" s="38">
        <v>902.11666666666667</v>
      </c>
      <c r="J15" s="38">
        <v>953.51666666666677</v>
      </c>
      <c r="K15" s="38">
        <v>965.03333333333342</v>
      </c>
      <c r="L15" s="38">
        <v>979.21666666666681</v>
      </c>
      <c r="M15" s="28">
        <v>950.85</v>
      </c>
      <c r="N15" s="28">
        <v>925.15</v>
      </c>
      <c r="O15" s="39">
        <v>2334950</v>
      </c>
      <c r="P15" s="40">
        <v>-6.8813559322033896E-2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2077.3000000000002</v>
      </c>
      <c r="F16" s="37">
        <v>2069.9</v>
      </c>
      <c r="G16" s="38">
        <v>2044.8000000000002</v>
      </c>
      <c r="H16" s="38">
        <v>2012.3000000000002</v>
      </c>
      <c r="I16" s="38">
        <v>1987.2000000000003</v>
      </c>
      <c r="J16" s="38">
        <v>2102.4</v>
      </c>
      <c r="K16" s="38">
        <v>2127.4999999999995</v>
      </c>
      <c r="L16" s="38">
        <v>2160</v>
      </c>
      <c r="M16" s="28">
        <v>2095</v>
      </c>
      <c r="N16" s="28">
        <v>2037.4</v>
      </c>
      <c r="O16" s="39">
        <v>202750</v>
      </c>
      <c r="P16" s="40">
        <v>-0.16391752577319588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17243.400000000001</v>
      </c>
      <c r="F17" s="37">
        <v>17351.816666666666</v>
      </c>
      <c r="G17" s="38">
        <v>16593.633333333331</v>
      </c>
      <c r="H17" s="38">
        <v>15943.866666666665</v>
      </c>
      <c r="I17" s="38">
        <v>15185.683333333331</v>
      </c>
      <c r="J17" s="38">
        <v>18001.583333333332</v>
      </c>
      <c r="K17" s="38">
        <v>18759.766666666666</v>
      </c>
      <c r="L17" s="38">
        <v>19409.533333333333</v>
      </c>
      <c r="M17" s="28">
        <v>18110</v>
      </c>
      <c r="N17" s="28">
        <v>16702.05</v>
      </c>
      <c r="O17" s="39">
        <v>33600</v>
      </c>
      <c r="P17" s="40">
        <v>-5.1517290049400144E-2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108.65</v>
      </c>
      <c r="F18" s="37">
        <v>109.06666666666666</v>
      </c>
      <c r="G18" s="38">
        <v>107.83333333333333</v>
      </c>
      <c r="H18" s="38">
        <v>107.01666666666667</v>
      </c>
      <c r="I18" s="38">
        <v>105.78333333333333</v>
      </c>
      <c r="J18" s="38">
        <v>109.88333333333333</v>
      </c>
      <c r="K18" s="38">
        <v>111.11666666666667</v>
      </c>
      <c r="L18" s="38">
        <v>111.93333333333332</v>
      </c>
      <c r="M18" s="28">
        <v>110.3</v>
      </c>
      <c r="N18" s="28">
        <v>108.25</v>
      </c>
      <c r="O18" s="39">
        <v>18092800</v>
      </c>
      <c r="P18" s="40">
        <v>-1.2013455069678039E-2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299.25</v>
      </c>
      <c r="F19" s="37">
        <v>300.71666666666664</v>
      </c>
      <c r="G19" s="38">
        <v>295.18333333333328</v>
      </c>
      <c r="H19" s="38">
        <v>291.11666666666662</v>
      </c>
      <c r="I19" s="38">
        <v>285.58333333333326</v>
      </c>
      <c r="J19" s="38">
        <v>304.7833333333333</v>
      </c>
      <c r="K19" s="38">
        <v>310.31666666666672</v>
      </c>
      <c r="L19" s="38">
        <v>314.38333333333333</v>
      </c>
      <c r="M19" s="28">
        <v>306.25</v>
      </c>
      <c r="N19" s="28">
        <v>296.64999999999998</v>
      </c>
      <c r="O19" s="39">
        <v>11702600</v>
      </c>
      <c r="P19" s="40">
        <v>-1.2722088177231848E-2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2157.35</v>
      </c>
      <c r="F20" s="37">
        <v>2158.85</v>
      </c>
      <c r="G20" s="38">
        <v>2139.5</v>
      </c>
      <c r="H20" s="38">
        <v>2121.65</v>
      </c>
      <c r="I20" s="38">
        <v>2102.3000000000002</v>
      </c>
      <c r="J20" s="38">
        <v>2176.6999999999998</v>
      </c>
      <c r="K20" s="38">
        <v>2196.0499999999993</v>
      </c>
      <c r="L20" s="38">
        <v>2213.8999999999996</v>
      </c>
      <c r="M20" s="28">
        <v>2178.1999999999998</v>
      </c>
      <c r="N20" s="28">
        <v>2141</v>
      </c>
      <c r="O20" s="39">
        <v>2769250</v>
      </c>
      <c r="P20" s="40">
        <v>1.2654795263490916E-3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1995.3</v>
      </c>
      <c r="F21" s="37">
        <v>1977.2666666666664</v>
      </c>
      <c r="G21" s="38">
        <v>1936.1833333333329</v>
      </c>
      <c r="H21" s="38">
        <v>1877.0666666666666</v>
      </c>
      <c r="I21" s="38">
        <v>1835.9833333333331</v>
      </c>
      <c r="J21" s="38">
        <v>2036.3833333333328</v>
      </c>
      <c r="K21" s="38">
        <v>2077.4666666666662</v>
      </c>
      <c r="L21" s="38">
        <v>2136.5833333333326</v>
      </c>
      <c r="M21" s="28">
        <v>2018.35</v>
      </c>
      <c r="N21" s="28">
        <v>1918.15</v>
      </c>
      <c r="O21" s="39">
        <v>20173500</v>
      </c>
      <c r="P21" s="40">
        <v>-2.1297756215888416E-2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767.9</v>
      </c>
      <c r="F22" s="37">
        <v>768.75</v>
      </c>
      <c r="G22" s="38">
        <v>761.5</v>
      </c>
      <c r="H22" s="38">
        <v>755.1</v>
      </c>
      <c r="I22" s="38">
        <v>747.85</v>
      </c>
      <c r="J22" s="38">
        <v>775.15</v>
      </c>
      <c r="K22" s="38">
        <v>782.4</v>
      </c>
      <c r="L22" s="38">
        <v>788.8</v>
      </c>
      <c r="M22" s="28">
        <v>776</v>
      </c>
      <c r="N22" s="28">
        <v>762.35</v>
      </c>
      <c r="O22" s="39">
        <v>87166250</v>
      </c>
      <c r="P22" s="40">
        <v>-5.5191100969766115E-3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3621.9</v>
      </c>
      <c r="F23" s="37">
        <v>3617.9333333333329</v>
      </c>
      <c r="G23" s="38">
        <v>3579.6166666666659</v>
      </c>
      <c r="H23" s="38">
        <v>3537.333333333333</v>
      </c>
      <c r="I23" s="38">
        <v>3499.016666666666</v>
      </c>
      <c r="J23" s="38">
        <v>3660.2166666666658</v>
      </c>
      <c r="K23" s="38">
        <v>3698.5333333333324</v>
      </c>
      <c r="L23" s="38">
        <v>3740.8166666666657</v>
      </c>
      <c r="M23" s="28">
        <v>3656.25</v>
      </c>
      <c r="N23" s="28">
        <v>3575.65</v>
      </c>
      <c r="O23" s="39">
        <v>171400</v>
      </c>
      <c r="P23" s="40">
        <v>4.7677261613691929E-2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538.5</v>
      </c>
      <c r="F24" s="37">
        <v>540.7166666666667</v>
      </c>
      <c r="G24" s="38">
        <v>535.63333333333344</v>
      </c>
      <c r="H24" s="38">
        <v>532.76666666666677</v>
      </c>
      <c r="I24" s="38">
        <v>527.68333333333351</v>
      </c>
      <c r="J24" s="38">
        <v>543.58333333333337</v>
      </c>
      <c r="K24" s="38">
        <v>548.66666666666663</v>
      </c>
      <c r="L24" s="38">
        <v>551.5333333333333</v>
      </c>
      <c r="M24" s="28">
        <v>545.79999999999995</v>
      </c>
      <c r="N24" s="28">
        <v>537.85</v>
      </c>
      <c r="O24" s="39">
        <v>7786000</v>
      </c>
      <c r="P24" s="40">
        <v>3.0439385918475385E-2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302.95</v>
      </c>
      <c r="F25" s="37">
        <v>302.35000000000002</v>
      </c>
      <c r="G25" s="38">
        <v>299.70000000000005</v>
      </c>
      <c r="H25" s="38">
        <v>296.45000000000005</v>
      </c>
      <c r="I25" s="38">
        <v>293.80000000000007</v>
      </c>
      <c r="J25" s="38">
        <v>305.60000000000002</v>
      </c>
      <c r="K25" s="38">
        <v>308.25</v>
      </c>
      <c r="L25" s="38">
        <v>311.5</v>
      </c>
      <c r="M25" s="28">
        <v>305</v>
      </c>
      <c r="N25" s="28">
        <v>299.10000000000002</v>
      </c>
      <c r="O25" s="39">
        <v>29146500</v>
      </c>
      <c r="P25" s="40">
        <v>-3.5778086542278681E-2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753.1</v>
      </c>
      <c r="F26" s="37">
        <v>757</v>
      </c>
      <c r="G26" s="38">
        <v>745</v>
      </c>
      <c r="H26" s="38">
        <v>736.9</v>
      </c>
      <c r="I26" s="38">
        <v>724.9</v>
      </c>
      <c r="J26" s="38">
        <v>765.1</v>
      </c>
      <c r="K26" s="38">
        <v>777.1</v>
      </c>
      <c r="L26" s="38">
        <v>785.2</v>
      </c>
      <c r="M26" s="28">
        <v>769</v>
      </c>
      <c r="N26" s="28">
        <v>748.9</v>
      </c>
      <c r="O26" s="39">
        <v>1936200</v>
      </c>
      <c r="P26" s="40">
        <v>-0.20334101382488479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4614.7</v>
      </c>
      <c r="F27" s="37">
        <v>4628.9000000000005</v>
      </c>
      <c r="G27" s="38">
        <v>4567.8000000000011</v>
      </c>
      <c r="H27" s="38">
        <v>4520.9000000000005</v>
      </c>
      <c r="I27" s="38">
        <v>4459.8000000000011</v>
      </c>
      <c r="J27" s="38">
        <v>4675.8000000000011</v>
      </c>
      <c r="K27" s="38">
        <v>4736.9000000000015</v>
      </c>
      <c r="L27" s="38">
        <v>4783.8000000000011</v>
      </c>
      <c r="M27" s="28">
        <v>4690</v>
      </c>
      <c r="N27" s="28">
        <v>4582</v>
      </c>
      <c r="O27" s="39">
        <v>2330750</v>
      </c>
      <c r="P27" s="40">
        <v>4.4418305046770849E-2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188.35</v>
      </c>
      <c r="F28" s="37">
        <v>188.95000000000002</v>
      </c>
      <c r="G28" s="38">
        <v>184.15000000000003</v>
      </c>
      <c r="H28" s="38">
        <v>179.95000000000002</v>
      </c>
      <c r="I28" s="38">
        <v>175.15000000000003</v>
      </c>
      <c r="J28" s="38">
        <v>193.15000000000003</v>
      </c>
      <c r="K28" s="38">
        <v>197.95000000000005</v>
      </c>
      <c r="L28" s="38">
        <v>202.15000000000003</v>
      </c>
      <c r="M28" s="28">
        <v>193.75</v>
      </c>
      <c r="N28" s="28">
        <v>184.75</v>
      </c>
      <c r="O28" s="39">
        <v>13887500</v>
      </c>
      <c r="P28" s="40">
        <v>-2.3725834797891036E-2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115.3</v>
      </c>
      <c r="F29" s="37">
        <v>115.73333333333333</v>
      </c>
      <c r="G29" s="38">
        <v>114.61666666666667</v>
      </c>
      <c r="H29" s="38">
        <v>113.93333333333334</v>
      </c>
      <c r="I29" s="38">
        <v>112.81666666666668</v>
      </c>
      <c r="J29" s="38">
        <v>116.41666666666667</v>
      </c>
      <c r="K29" s="38">
        <v>117.53333333333332</v>
      </c>
      <c r="L29" s="38">
        <v>118.21666666666667</v>
      </c>
      <c r="M29" s="28">
        <v>116.85</v>
      </c>
      <c r="N29" s="28">
        <v>115.05</v>
      </c>
      <c r="O29" s="39">
        <v>43047000</v>
      </c>
      <c r="P29" s="40">
        <v>2.935625917383099E-3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3081.1</v>
      </c>
      <c r="F30" s="37">
        <v>3077.6666666666665</v>
      </c>
      <c r="G30" s="38">
        <v>3060.7833333333328</v>
      </c>
      <c r="H30" s="38">
        <v>3040.4666666666662</v>
      </c>
      <c r="I30" s="38">
        <v>3023.5833333333326</v>
      </c>
      <c r="J30" s="38">
        <v>3097.9833333333331</v>
      </c>
      <c r="K30" s="38">
        <v>3114.8666666666672</v>
      </c>
      <c r="L30" s="38">
        <v>3135.1833333333334</v>
      </c>
      <c r="M30" s="28">
        <v>3094.55</v>
      </c>
      <c r="N30" s="28">
        <v>3057.35</v>
      </c>
      <c r="O30" s="39">
        <v>5458500</v>
      </c>
      <c r="P30" s="40">
        <v>-1.3446836198015507E-2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2017.45</v>
      </c>
      <c r="F31" s="37">
        <v>2013</v>
      </c>
      <c r="G31" s="38">
        <v>2001.7</v>
      </c>
      <c r="H31" s="38">
        <v>1985.95</v>
      </c>
      <c r="I31" s="38">
        <v>1974.65</v>
      </c>
      <c r="J31" s="38">
        <v>2028.75</v>
      </c>
      <c r="K31" s="38">
        <v>2040.0500000000002</v>
      </c>
      <c r="L31" s="38">
        <v>2055.8000000000002</v>
      </c>
      <c r="M31" s="28">
        <v>2024.3</v>
      </c>
      <c r="N31" s="28">
        <v>1997.25</v>
      </c>
      <c r="O31" s="39">
        <v>719675</v>
      </c>
      <c r="P31" s="40">
        <v>-1.7642642642642644E-2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10330.65</v>
      </c>
      <c r="F32" s="37">
        <v>10375.933333333332</v>
      </c>
      <c r="G32" s="38">
        <v>10210.716666666665</v>
      </c>
      <c r="H32" s="38">
        <v>10090.783333333333</v>
      </c>
      <c r="I32" s="38">
        <v>9925.5666666666657</v>
      </c>
      <c r="J32" s="38">
        <v>10495.866666666665</v>
      </c>
      <c r="K32" s="38">
        <v>10661.083333333332</v>
      </c>
      <c r="L32" s="38">
        <v>10781.016666666665</v>
      </c>
      <c r="M32" s="28">
        <v>10541.15</v>
      </c>
      <c r="N32" s="28">
        <v>10256</v>
      </c>
      <c r="O32" s="39">
        <v>189675</v>
      </c>
      <c r="P32" s="40">
        <v>-1.5570260801868432E-2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1205.5999999999999</v>
      </c>
      <c r="F33" s="37">
        <v>1213.6166666666666</v>
      </c>
      <c r="G33" s="38">
        <v>1188.9833333333331</v>
      </c>
      <c r="H33" s="38">
        <v>1172.3666666666666</v>
      </c>
      <c r="I33" s="38">
        <v>1147.7333333333331</v>
      </c>
      <c r="J33" s="38">
        <v>1230.2333333333331</v>
      </c>
      <c r="K33" s="38">
        <v>1254.8666666666668</v>
      </c>
      <c r="L33" s="38">
        <v>1271.4833333333331</v>
      </c>
      <c r="M33" s="28">
        <v>1238.25</v>
      </c>
      <c r="N33" s="28">
        <v>1197</v>
      </c>
      <c r="O33" s="39">
        <v>2463500</v>
      </c>
      <c r="P33" s="40">
        <v>-2.300218124132461E-2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677.95</v>
      </c>
      <c r="F34" s="37">
        <v>683.7833333333333</v>
      </c>
      <c r="G34" s="38">
        <v>667.56666666666661</v>
      </c>
      <c r="H34" s="38">
        <v>657.18333333333328</v>
      </c>
      <c r="I34" s="38">
        <v>640.96666666666658</v>
      </c>
      <c r="J34" s="38">
        <v>694.16666666666663</v>
      </c>
      <c r="K34" s="38">
        <v>710.38333333333333</v>
      </c>
      <c r="L34" s="38">
        <v>720.76666666666665</v>
      </c>
      <c r="M34" s="28">
        <v>700</v>
      </c>
      <c r="N34" s="28">
        <v>673.4</v>
      </c>
      <c r="O34" s="39">
        <v>14528250</v>
      </c>
      <c r="P34" s="40">
        <v>-2.6925202190184357E-2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752.6</v>
      </c>
      <c r="F35" s="37">
        <v>753.83333333333337</v>
      </c>
      <c r="G35" s="38">
        <v>740.81666666666672</v>
      </c>
      <c r="H35" s="38">
        <v>729.0333333333333</v>
      </c>
      <c r="I35" s="38">
        <v>716.01666666666665</v>
      </c>
      <c r="J35" s="38">
        <v>765.61666666666679</v>
      </c>
      <c r="K35" s="38">
        <v>778.63333333333344</v>
      </c>
      <c r="L35" s="38">
        <v>790.41666666666686</v>
      </c>
      <c r="M35" s="28">
        <v>766.85</v>
      </c>
      <c r="N35" s="28">
        <v>742.05</v>
      </c>
      <c r="O35" s="39">
        <v>52152000</v>
      </c>
      <c r="P35" s="40">
        <v>6.81544473664807E-2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3677.05</v>
      </c>
      <c r="F36" s="37">
        <v>3687.5166666666669</v>
      </c>
      <c r="G36" s="38">
        <v>3655.8833333333337</v>
      </c>
      <c r="H36" s="38">
        <v>3634.7166666666667</v>
      </c>
      <c r="I36" s="38">
        <v>3603.0833333333335</v>
      </c>
      <c r="J36" s="38">
        <v>3708.6833333333338</v>
      </c>
      <c r="K36" s="38">
        <v>3740.3166666666671</v>
      </c>
      <c r="L36" s="38">
        <v>3761.483333333334</v>
      </c>
      <c r="M36" s="28">
        <v>3719.15</v>
      </c>
      <c r="N36" s="28">
        <v>3666.35</v>
      </c>
      <c r="O36" s="39">
        <v>2005000</v>
      </c>
      <c r="P36" s="40">
        <v>-5.4245283018867926E-2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17115.900000000001</v>
      </c>
      <c r="F37" s="37">
        <v>16973.283333333336</v>
      </c>
      <c r="G37" s="38">
        <v>16689.416666666672</v>
      </c>
      <c r="H37" s="38">
        <v>16262.933333333334</v>
      </c>
      <c r="I37" s="38">
        <v>15979.066666666669</v>
      </c>
      <c r="J37" s="38">
        <v>17399.766666666674</v>
      </c>
      <c r="K37" s="38">
        <v>17683.633333333335</v>
      </c>
      <c r="L37" s="38">
        <v>18110.116666666676</v>
      </c>
      <c r="M37" s="28">
        <v>17257.150000000001</v>
      </c>
      <c r="N37" s="28">
        <v>16546.8</v>
      </c>
      <c r="O37" s="39">
        <v>639350</v>
      </c>
      <c r="P37" s="40">
        <v>6.0194013763369539E-2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7254.1</v>
      </c>
      <c r="F38" s="37">
        <v>7217.7833333333328</v>
      </c>
      <c r="G38" s="38">
        <v>7143.7166666666653</v>
      </c>
      <c r="H38" s="38">
        <v>7033.3333333333321</v>
      </c>
      <c r="I38" s="38">
        <v>6959.2666666666646</v>
      </c>
      <c r="J38" s="38">
        <v>7328.1666666666661</v>
      </c>
      <c r="K38" s="38">
        <v>7402.2333333333336</v>
      </c>
      <c r="L38" s="38">
        <v>7512.6166666666668</v>
      </c>
      <c r="M38" s="28">
        <v>7291.85</v>
      </c>
      <c r="N38" s="28">
        <v>7107.4</v>
      </c>
      <c r="O38" s="39">
        <v>4276375</v>
      </c>
      <c r="P38" s="40">
        <v>-1.9798292361469256E-2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2104.75</v>
      </c>
      <c r="F39" s="37">
        <v>2107.0666666666671</v>
      </c>
      <c r="G39" s="38">
        <v>2090.8333333333339</v>
      </c>
      <c r="H39" s="38">
        <v>2076.916666666667</v>
      </c>
      <c r="I39" s="38">
        <v>2060.6833333333338</v>
      </c>
      <c r="J39" s="38">
        <v>2120.983333333334</v>
      </c>
      <c r="K39" s="38">
        <v>2137.2166666666667</v>
      </c>
      <c r="L39" s="38">
        <v>2151.1333333333341</v>
      </c>
      <c r="M39" s="28">
        <v>2123.3000000000002</v>
      </c>
      <c r="N39" s="28">
        <v>2093.15</v>
      </c>
      <c r="O39" s="39">
        <v>1240000</v>
      </c>
      <c r="P39" s="40">
        <v>-3.5358405657344907E-3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481.5</v>
      </c>
      <c r="F40" s="37">
        <v>480.16666666666669</v>
      </c>
      <c r="G40" s="38">
        <v>472.33333333333337</v>
      </c>
      <c r="H40" s="38">
        <v>463.16666666666669</v>
      </c>
      <c r="I40" s="38">
        <v>455.33333333333337</v>
      </c>
      <c r="J40" s="38">
        <v>489.33333333333337</v>
      </c>
      <c r="K40" s="38">
        <v>497.16666666666674</v>
      </c>
      <c r="L40" s="38">
        <v>506.33333333333337</v>
      </c>
      <c r="M40" s="28">
        <v>488</v>
      </c>
      <c r="N40" s="28">
        <v>471</v>
      </c>
      <c r="O40" s="39">
        <v>6336000</v>
      </c>
      <c r="P40" s="40">
        <v>-2.7027027027027029E-2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301.10000000000002</v>
      </c>
      <c r="F41" s="37">
        <v>302.56666666666666</v>
      </c>
      <c r="G41" s="38">
        <v>295.63333333333333</v>
      </c>
      <c r="H41" s="38">
        <v>290.16666666666669</v>
      </c>
      <c r="I41" s="38">
        <v>283.23333333333335</v>
      </c>
      <c r="J41" s="38">
        <v>308.0333333333333</v>
      </c>
      <c r="K41" s="38">
        <v>314.96666666666658</v>
      </c>
      <c r="L41" s="38">
        <v>320.43333333333328</v>
      </c>
      <c r="M41" s="28">
        <v>309.5</v>
      </c>
      <c r="N41" s="28">
        <v>297.10000000000002</v>
      </c>
      <c r="O41" s="39">
        <v>30216600</v>
      </c>
      <c r="P41" s="40">
        <v>9.3193843193843193E-3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113.8</v>
      </c>
      <c r="F42" s="37">
        <v>113.55</v>
      </c>
      <c r="G42" s="38">
        <v>112.35</v>
      </c>
      <c r="H42" s="38">
        <v>110.89999999999999</v>
      </c>
      <c r="I42" s="38">
        <v>109.69999999999999</v>
      </c>
      <c r="J42" s="38">
        <v>115</v>
      </c>
      <c r="K42" s="38">
        <v>116.20000000000002</v>
      </c>
      <c r="L42" s="38">
        <v>117.65</v>
      </c>
      <c r="M42" s="28">
        <v>114.75</v>
      </c>
      <c r="N42" s="28">
        <v>112.1</v>
      </c>
      <c r="O42" s="39">
        <v>122826600</v>
      </c>
      <c r="P42" s="40">
        <v>-2.4705435195743063E-3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1955.85</v>
      </c>
      <c r="F43" s="37">
        <v>1958.9833333333333</v>
      </c>
      <c r="G43" s="38">
        <v>1942.9666666666667</v>
      </c>
      <c r="H43" s="38">
        <v>1930.0833333333333</v>
      </c>
      <c r="I43" s="38">
        <v>1914.0666666666666</v>
      </c>
      <c r="J43" s="38">
        <v>1971.8666666666668</v>
      </c>
      <c r="K43" s="38">
        <v>1987.8833333333337</v>
      </c>
      <c r="L43" s="38">
        <v>2000.7666666666669</v>
      </c>
      <c r="M43" s="28">
        <v>1975</v>
      </c>
      <c r="N43" s="28">
        <v>1946.1</v>
      </c>
      <c r="O43" s="39">
        <v>1510300</v>
      </c>
      <c r="P43" s="40">
        <v>-4.4869565217391306E-2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208.8</v>
      </c>
      <c r="F44" s="37">
        <v>209.65</v>
      </c>
      <c r="G44" s="38">
        <v>207.3</v>
      </c>
      <c r="H44" s="38">
        <v>205.8</v>
      </c>
      <c r="I44" s="38">
        <v>203.45000000000002</v>
      </c>
      <c r="J44" s="38">
        <v>211.15</v>
      </c>
      <c r="K44" s="38">
        <v>213.49999999999997</v>
      </c>
      <c r="L44" s="38">
        <v>215</v>
      </c>
      <c r="M44" s="28">
        <v>212</v>
      </c>
      <c r="N44" s="28">
        <v>208.15</v>
      </c>
      <c r="O44" s="39">
        <v>32775000</v>
      </c>
      <c r="P44" s="40">
        <v>-2.310567448182127E-2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693.15</v>
      </c>
      <c r="F45" s="37">
        <v>691.94999999999993</v>
      </c>
      <c r="G45" s="38">
        <v>687.24999999999989</v>
      </c>
      <c r="H45" s="38">
        <v>681.34999999999991</v>
      </c>
      <c r="I45" s="38">
        <v>676.64999999999986</v>
      </c>
      <c r="J45" s="38">
        <v>697.84999999999991</v>
      </c>
      <c r="K45" s="38">
        <v>702.55</v>
      </c>
      <c r="L45" s="38">
        <v>708.44999999999993</v>
      </c>
      <c r="M45" s="28">
        <v>696.65</v>
      </c>
      <c r="N45" s="28">
        <v>686.05</v>
      </c>
      <c r="O45" s="39">
        <v>4265800</v>
      </c>
      <c r="P45" s="40">
        <v>-5.3453746643885768E-2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704.6</v>
      </c>
      <c r="F46" s="37">
        <v>711.73333333333323</v>
      </c>
      <c r="G46" s="38">
        <v>695.81666666666649</v>
      </c>
      <c r="H46" s="38">
        <v>687.0333333333333</v>
      </c>
      <c r="I46" s="38">
        <v>671.11666666666656</v>
      </c>
      <c r="J46" s="38">
        <v>720.51666666666642</v>
      </c>
      <c r="K46" s="38">
        <v>736.43333333333317</v>
      </c>
      <c r="L46" s="38">
        <v>745.21666666666636</v>
      </c>
      <c r="M46" s="28">
        <v>727.65</v>
      </c>
      <c r="N46" s="28">
        <v>702.95</v>
      </c>
      <c r="O46" s="39">
        <v>5442750</v>
      </c>
      <c r="P46" s="40">
        <v>-6.009584250744722E-2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750.65</v>
      </c>
      <c r="F47" s="37">
        <v>754.98333333333323</v>
      </c>
      <c r="G47" s="38">
        <v>741.31666666666649</v>
      </c>
      <c r="H47" s="38">
        <v>731.98333333333323</v>
      </c>
      <c r="I47" s="38">
        <v>718.31666666666649</v>
      </c>
      <c r="J47" s="38">
        <v>764.31666666666649</v>
      </c>
      <c r="K47" s="38">
        <v>777.98333333333323</v>
      </c>
      <c r="L47" s="38">
        <v>787.31666666666649</v>
      </c>
      <c r="M47" s="28">
        <v>768.65</v>
      </c>
      <c r="N47" s="28">
        <v>745.65</v>
      </c>
      <c r="O47" s="39">
        <v>58887650</v>
      </c>
      <c r="P47" s="40">
        <v>-1.5623993299400812E-3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50.35</v>
      </c>
      <c r="F48" s="37">
        <v>50.233333333333327</v>
      </c>
      <c r="G48" s="38">
        <v>49.616666666666653</v>
      </c>
      <c r="H48" s="38">
        <v>48.883333333333326</v>
      </c>
      <c r="I48" s="38">
        <v>48.266666666666652</v>
      </c>
      <c r="J48" s="38">
        <v>50.966666666666654</v>
      </c>
      <c r="K48" s="38">
        <v>51.583333333333329</v>
      </c>
      <c r="L48" s="38">
        <v>52.316666666666656</v>
      </c>
      <c r="M48" s="28">
        <v>50.85</v>
      </c>
      <c r="N48" s="28">
        <v>49.5</v>
      </c>
      <c r="O48" s="39">
        <v>121653000</v>
      </c>
      <c r="P48" s="40">
        <v>-2.6958931720836483E-2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341.4</v>
      </c>
      <c r="F49" s="37">
        <v>343.2166666666667</v>
      </c>
      <c r="G49" s="38">
        <v>338.43333333333339</v>
      </c>
      <c r="H49" s="38">
        <v>335.4666666666667</v>
      </c>
      <c r="I49" s="38">
        <v>330.68333333333339</v>
      </c>
      <c r="J49" s="38">
        <v>346.18333333333339</v>
      </c>
      <c r="K49" s="38">
        <v>350.9666666666667</v>
      </c>
      <c r="L49" s="38">
        <v>353.93333333333339</v>
      </c>
      <c r="M49" s="28">
        <v>348</v>
      </c>
      <c r="N49" s="28">
        <v>340.25</v>
      </c>
      <c r="O49" s="39">
        <v>16997000</v>
      </c>
      <c r="P49" s="40">
        <v>-4.780311815487695E-2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14435.2</v>
      </c>
      <c r="F50" s="37">
        <v>14364.333333333334</v>
      </c>
      <c r="G50" s="38">
        <v>14253.666666666668</v>
      </c>
      <c r="H50" s="38">
        <v>14072.133333333333</v>
      </c>
      <c r="I50" s="38">
        <v>13961.466666666667</v>
      </c>
      <c r="J50" s="38">
        <v>14545.866666666669</v>
      </c>
      <c r="K50" s="38">
        <v>14656.533333333336</v>
      </c>
      <c r="L50" s="38">
        <v>14838.066666666669</v>
      </c>
      <c r="M50" s="28">
        <v>14475</v>
      </c>
      <c r="N50" s="28">
        <v>14182.8</v>
      </c>
      <c r="O50" s="39">
        <v>174850</v>
      </c>
      <c r="P50" s="40">
        <v>-9.3571798859512695E-2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359.75</v>
      </c>
      <c r="F51" s="37">
        <v>360.41666666666669</v>
      </c>
      <c r="G51" s="38">
        <v>358.63333333333338</v>
      </c>
      <c r="H51" s="38">
        <v>357.51666666666671</v>
      </c>
      <c r="I51" s="38">
        <v>355.73333333333341</v>
      </c>
      <c r="J51" s="38">
        <v>361.53333333333336</v>
      </c>
      <c r="K51" s="38">
        <v>363.31666666666666</v>
      </c>
      <c r="L51" s="38">
        <v>364.43333333333334</v>
      </c>
      <c r="M51" s="28">
        <v>362.2</v>
      </c>
      <c r="N51" s="28">
        <v>359.3</v>
      </c>
      <c r="O51" s="39">
        <v>22435200</v>
      </c>
      <c r="P51" s="40">
        <v>-1.858267716535433E-2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3150.55</v>
      </c>
      <c r="F52" s="37">
        <v>3147.7666666666664</v>
      </c>
      <c r="G52" s="38">
        <v>3130.5333333333328</v>
      </c>
      <c r="H52" s="38">
        <v>3110.5166666666664</v>
      </c>
      <c r="I52" s="38">
        <v>3093.2833333333328</v>
      </c>
      <c r="J52" s="38">
        <v>3167.7833333333328</v>
      </c>
      <c r="K52" s="38">
        <v>3185.0166666666664</v>
      </c>
      <c r="L52" s="38">
        <v>3205.0333333333328</v>
      </c>
      <c r="M52" s="28">
        <v>3165</v>
      </c>
      <c r="N52" s="28">
        <v>3127.75</v>
      </c>
      <c r="O52" s="39">
        <v>1647200</v>
      </c>
      <c r="P52" s="40">
        <v>-0.10720867208672087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455.15</v>
      </c>
      <c r="F53" s="37">
        <v>456.11666666666662</v>
      </c>
      <c r="G53" s="38">
        <v>448.88333333333321</v>
      </c>
      <c r="H53" s="38">
        <v>442.61666666666662</v>
      </c>
      <c r="I53" s="38">
        <v>435.38333333333321</v>
      </c>
      <c r="J53" s="38">
        <v>462.38333333333321</v>
      </c>
      <c r="K53" s="38">
        <v>469.61666666666667</v>
      </c>
      <c r="L53" s="38">
        <v>475.88333333333321</v>
      </c>
      <c r="M53" s="28">
        <v>463.35</v>
      </c>
      <c r="N53" s="28">
        <v>449.85</v>
      </c>
      <c r="O53" s="39">
        <v>4642300</v>
      </c>
      <c r="P53" s="40">
        <v>1.1901388495324454E-2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228.85</v>
      </c>
      <c r="F54" s="37">
        <v>229.53333333333333</v>
      </c>
      <c r="G54" s="38">
        <v>227.06666666666666</v>
      </c>
      <c r="H54" s="38">
        <v>225.28333333333333</v>
      </c>
      <c r="I54" s="38">
        <v>222.81666666666666</v>
      </c>
      <c r="J54" s="38">
        <v>231.31666666666666</v>
      </c>
      <c r="K54" s="38">
        <v>233.7833333333333</v>
      </c>
      <c r="L54" s="38">
        <v>235.56666666666666</v>
      </c>
      <c r="M54" s="28">
        <v>232</v>
      </c>
      <c r="N54" s="28">
        <v>227.75</v>
      </c>
      <c r="O54" s="39">
        <v>44317800</v>
      </c>
      <c r="P54" s="40">
        <v>-2.4485914655889694E-2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612.54999999999995</v>
      </c>
      <c r="F55" s="37">
        <v>610.36666666666667</v>
      </c>
      <c r="G55" s="38">
        <v>603.38333333333333</v>
      </c>
      <c r="H55" s="38">
        <v>594.2166666666667</v>
      </c>
      <c r="I55" s="38">
        <v>587.23333333333335</v>
      </c>
      <c r="J55" s="38">
        <v>619.5333333333333</v>
      </c>
      <c r="K55" s="38">
        <v>626.51666666666665</v>
      </c>
      <c r="L55" s="38">
        <v>635.68333333333328</v>
      </c>
      <c r="M55" s="28">
        <v>617.35</v>
      </c>
      <c r="N55" s="28">
        <v>601.20000000000005</v>
      </c>
      <c r="O55" s="39">
        <v>3312075</v>
      </c>
      <c r="P55" s="40">
        <v>5.1702786377708976E-2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422.85</v>
      </c>
      <c r="F56" s="37">
        <v>425.01666666666671</v>
      </c>
      <c r="G56" s="38">
        <v>417.93333333333339</v>
      </c>
      <c r="H56" s="38">
        <v>413.01666666666671</v>
      </c>
      <c r="I56" s="38">
        <v>405.93333333333339</v>
      </c>
      <c r="J56" s="38">
        <v>429.93333333333339</v>
      </c>
      <c r="K56" s="38">
        <v>437.01666666666677</v>
      </c>
      <c r="L56" s="38">
        <v>441.93333333333339</v>
      </c>
      <c r="M56" s="28">
        <v>432.1</v>
      </c>
      <c r="N56" s="28">
        <v>420.1</v>
      </c>
      <c r="O56" s="39">
        <v>2929500</v>
      </c>
      <c r="P56" s="40">
        <v>8.7416481069042318E-2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732.95</v>
      </c>
      <c r="F57" s="37">
        <v>729.76666666666677</v>
      </c>
      <c r="G57" s="38">
        <v>723.13333333333355</v>
      </c>
      <c r="H57" s="38">
        <v>713.31666666666683</v>
      </c>
      <c r="I57" s="38">
        <v>706.68333333333362</v>
      </c>
      <c r="J57" s="38">
        <v>739.58333333333348</v>
      </c>
      <c r="K57" s="38">
        <v>746.2166666666667</v>
      </c>
      <c r="L57" s="38">
        <v>756.03333333333342</v>
      </c>
      <c r="M57" s="28">
        <v>736.4</v>
      </c>
      <c r="N57" s="28">
        <v>719.95</v>
      </c>
      <c r="O57" s="39">
        <v>8701250</v>
      </c>
      <c r="P57" s="40">
        <v>-2.3839573692329266E-2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1031.3</v>
      </c>
      <c r="F58" s="37">
        <v>1037.5833333333333</v>
      </c>
      <c r="G58" s="38">
        <v>1020.0666666666666</v>
      </c>
      <c r="H58" s="38">
        <v>1008.8333333333333</v>
      </c>
      <c r="I58" s="38">
        <v>991.31666666666661</v>
      </c>
      <c r="J58" s="38">
        <v>1048.8166666666666</v>
      </c>
      <c r="K58" s="38">
        <v>1066.3333333333335</v>
      </c>
      <c r="L58" s="38">
        <v>1077.5666666666666</v>
      </c>
      <c r="M58" s="28">
        <v>1055.0999999999999</v>
      </c>
      <c r="N58" s="28">
        <v>1026.3499999999999</v>
      </c>
      <c r="O58" s="39">
        <v>9121450</v>
      </c>
      <c r="P58" s="40">
        <v>-6.7760579286520961E-2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183.3</v>
      </c>
      <c r="F59" s="37">
        <v>184.36666666666665</v>
      </c>
      <c r="G59" s="38">
        <v>181.3833333333333</v>
      </c>
      <c r="H59" s="38">
        <v>179.46666666666664</v>
      </c>
      <c r="I59" s="38">
        <v>176.48333333333329</v>
      </c>
      <c r="J59" s="38">
        <v>186.2833333333333</v>
      </c>
      <c r="K59" s="38">
        <v>189.26666666666665</v>
      </c>
      <c r="L59" s="38">
        <v>191.18333333333331</v>
      </c>
      <c r="M59" s="28">
        <v>187.35</v>
      </c>
      <c r="N59" s="28">
        <v>182.45</v>
      </c>
      <c r="O59" s="39">
        <v>39610200</v>
      </c>
      <c r="P59" s="40">
        <v>-5.2256054667872573E-2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4511.25</v>
      </c>
      <c r="F60" s="37">
        <v>4474.1166666666668</v>
      </c>
      <c r="G60" s="38">
        <v>4423.8833333333332</v>
      </c>
      <c r="H60" s="38">
        <v>4336.5166666666664</v>
      </c>
      <c r="I60" s="38">
        <v>4286.2833333333328</v>
      </c>
      <c r="J60" s="38">
        <v>4561.4833333333336</v>
      </c>
      <c r="K60" s="38">
        <v>4611.7166666666672</v>
      </c>
      <c r="L60" s="38">
        <v>4699.0833333333339</v>
      </c>
      <c r="M60" s="28">
        <v>4524.3500000000004</v>
      </c>
      <c r="N60" s="28">
        <v>4386.75</v>
      </c>
      <c r="O60" s="39">
        <v>1225900</v>
      </c>
      <c r="P60" s="40">
        <v>-2.9758607043925602E-2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1533.45</v>
      </c>
      <c r="F61" s="37">
        <v>1532.5166666666664</v>
      </c>
      <c r="G61" s="38">
        <v>1525.0333333333328</v>
      </c>
      <c r="H61" s="38">
        <v>1516.6166666666663</v>
      </c>
      <c r="I61" s="38">
        <v>1509.1333333333328</v>
      </c>
      <c r="J61" s="38">
        <v>1540.9333333333329</v>
      </c>
      <c r="K61" s="38">
        <v>1548.4166666666665</v>
      </c>
      <c r="L61" s="38">
        <v>1556.833333333333</v>
      </c>
      <c r="M61" s="28">
        <v>1540</v>
      </c>
      <c r="N61" s="28">
        <v>1524.1</v>
      </c>
      <c r="O61" s="39">
        <v>2532950</v>
      </c>
      <c r="P61" s="40">
        <v>2.5651927437641723E-2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651.5</v>
      </c>
      <c r="F62" s="37">
        <v>653.26666666666665</v>
      </c>
      <c r="G62" s="38">
        <v>645.0333333333333</v>
      </c>
      <c r="H62" s="38">
        <v>638.56666666666661</v>
      </c>
      <c r="I62" s="38">
        <v>630.33333333333326</v>
      </c>
      <c r="J62" s="38">
        <v>659.73333333333335</v>
      </c>
      <c r="K62" s="38">
        <v>667.9666666666667</v>
      </c>
      <c r="L62" s="38">
        <v>674.43333333333339</v>
      </c>
      <c r="M62" s="28">
        <v>661.5</v>
      </c>
      <c r="N62" s="28">
        <v>646.79999999999995</v>
      </c>
      <c r="O62" s="39">
        <v>6462400</v>
      </c>
      <c r="P62" s="40">
        <v>-6.4829821717990274E-2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795.8</v>
      </c>
      <c r="F63" s="37">
        <v>799.88333333333321</v>
      </c>
      <c r="G63" s="38">
        <v>788.96666666666647</v>
      </c>
      <c r="H63" s="38">
        <v>782.13333333333321</v>
      </c>
      <c r="I63" s="38">
        <v>771.21666666666647</v>
      </c>
      <c r="J63" s="38">
        <v>806.71666666666647</v>
      </c>
      <c r="K63" s="38">
        <v>817.63333333333321</v>
      </c>
      <c r="L63" s="38">
        <v>824.46666666666647</v>
      </c>
      <c r="M63" s="28">
        <v>810.8</v>
      </c>
      <c r="N63" s="28">
        <v>793.05</v>
      </c>
      <c r="O63" s="39">
        <v>1314375</v>
      </c>
      <c r="P63" s="40">
        <v>-5.652759084791386E-2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372.1</v>
      </c>
      <c r="F64" s="37">
        <v>373.43333333333334</v>
      </c>
      <c r="G64" s="38">
        <v>363.91666666666669</v>
      </c>
      <c r="H64" s="38">
        <v>355.73333333333335</v>
      </c>
      <c r="I64" s="38">
        <v>346.2166666666667</v>
      </c>
      <c r="J64" s="38">
        <v>381.61666666666667</v>
      </c>
      <c r="K64" s="38">
        <v>391.13333333333333</v>
      </c>
      <c r="L64" s="38">
        <v>399.31666666666666</v>
      </c>
      <c r="M64" s="28">
        <v>382.95</v>
      </c>
      <c r="N64" s="28">
        <v>365.25</v>
      </c>
      <c r="O64" s="39">
        <v>5084200</v>
      </c>
      <c r="P64" s="40">
        <v>-0.1039162466072121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126.7</v>
      </c>
      <c r="F65" s="37">
        <v>127.36666666666666</v>
      </c>
      <c r="G65" s="38">
        <v>125.28333333333333</v>
      </c>
      <c r="H65" s="38">
        <v>123.86666666666667</v>
      </c>
      <c r="I65" s="38">
        <v>121.78333333333335</v>
      </c>
      <c r="J65" s="38">
        <v>128.7833333333333</v>
      </c>
      <c r="K65" s="38">
        <v>130.86666666666667</v>
      </c>
      <c r="L65" s="38">
        <v>132.2833333333333</v>
      </c>
      <c r="M65" s="28">
        <v>129.44999999999999</v>
      </c>
      <c r="N65" s="28">
        <v>125.95</v>
      </c>
      <c r="O65" s="39">
        <v>13878800</v>
      </c>
      <c r="P65" s="40">
        <v>-8.1871345029239762E-2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1110.3499999999999</v>
      </c>
      <c r="F66" s="37">
        <v>1114.3833333333332</v>
      </c>
      <c r="G66" s="38">
        <v>1098.5166666666664</v>
      </c>
      <c r="H66" s="38">
        <v>1086.6833333333332</v>
      </c>
      <c r="I66" s="38">
        <v>1070.8166666666664</v>
      </c>
      <c r="J66" s="38">
        <v>1126.2166666666665</v>
      </c>
      <c r="K66" s="38">
        <v>1142.0833333333333</v>
      </c>
      <c r="L66" s="38">
        <v>1153.9166666666665</v>
      </c>
      <c r="M66" s="28">
        <v>1130.25</v>
      </c>
      <c r="N66" s="28">
        <v>1102.55</v>
      </c>
      <c r="O66" s="39">
        <v>2002200</v>
      </c>
      <c r="P66" s="40">
        <v>-8.1728123280132084E-2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527.9</v>
      </c>
      <c r="F67" s="37">
        <v>525.68333333333328</v>
      </c>
      <c r="G67" s="38">
        <v>522.16666666666652</v>
      </c>
      <c r="H67" s="38">
        <v>516.43333333333328</v>
      </c>
      <c r="I67" s="38">
        <v>512.91666666666652</v>
      </c>
      <c r="J67" s="38">
        <v>531.41666666666652</v>
      </c>
      <c r="K67" s="38">
        <v>534.93333333333317</v>
      </c>
      <c r="L67" s="38">
        <v>540.66666666666652</v>
      </c>
      <c r="M67" s="28">
        <v>529.20000000000005</v>
      </c>
      <c r="N67" s="28">
        <v>519.95000000000005</v>
      </c>
      <c r="O67" s="39">
        <v>13060000</v>
      </c>
      <c r="P67" s="40">
        <v>-1.7028883243955215E-2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1492.7</v>
      </c>
      <c r="F68" s="37">
        <v>1483.8499999999997</v>
      </c>
      <c r="G68" s="38">
        <v>1459.6999999999994</v>
      </c>
      <c r="H68" s="38">
        <v>1426.6999999999996</v>
      </c>
      <c r="I68" s="38">
        <v>1402.5499999999993</v>
      </c>
      <c r="J68" s="38">
        <v>1516.8499999999995</v>
      </c>
      <c r="K68" s="38">
        <v>1540.9999999999995</v>
      </c>
      <c r="L68" s="38">
        <v>1573.9999999999995</v>
      </c>
      <c r="M68" s="28">
        <v>1508</v>
      </c>
      <c r="N68" s="28">
        <v>1450.85</v>
      </c>
      <c r="O68" s="39">
        <v>1372250</v>
      </c>
      <c r="P68" s="40">
        <v>3.8796366389099168E-2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2220.4</v>
      </c>
      <c r="F69" s="37">
        <v>2227.9</v>
      </c>
      <c r="G69" s="38">
        <v>2205.8000000000002</v>
      </c>
      <c r="H69" s="38">
        <v>2191.2000000000003</v>
      </c>
      <c r="I69" s="38">
        <v>2169.1000000000004</v>
      </c>
      <c r="J69" s="38">
        <v>2242.5</v>
      </c>
      <c r="K69" s="38">
        <v>2264.5999999999995</v>
      </c>
      <c r="L69" s="38">
        <v>2279.1999999999998</v>
      </c>
      <c r="M69" s="28">
        <v>2250</v>
      </c>
      <c r="N69" s="28">
        <v>2213.3000000000002</v>
      </c>
      <c r="O69" s="39">
        <v>1774250</v>
      </c>
      <c r="P69" s="40">
        <v>-1.7580287929125138E-2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325.3</v>
      </c>
      <c r="F70" s="37">
        <v>327.34999999999997</v>
      </c>
      <c r="G70" s="38">
        <v>321.69999999999993</v>
      </c>
      <c r="H70" s="38">
        <v>318.09999999999997</v>
      </c>
      <c r="I70" s="38">
        <v>312.44999999999993</v>
      </c>
      <c r="J70" s="38">
        <v>330.94999999999993</v>
      </c>
      <c r="K70" s="38">
        <v>336.59999999999991</v>
      </c>
      <c r="L70" s="38">
        <v>340.19999999999993</v>
      </c>
      <c r="M70" s="28">
        <v>333</v>
      </c>
      <c r="N70" s="28">
        <v>323.75</v>
      </c>
      <c r="O70" s="39">
        <v>14050700</v>
      </c>
      <c r="P70" s="40">
        <v>-4.0521438668132556E-2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4549.1499999999996</v>
      </c>
      <c r="F71" s="37">
        <v>4566.3999999999996</v>
      </c>
      <c r="G71" s="38">
        <v>4507.8499999999995</v>
      </c>
      <c r="H71" s="38">
        <v>4466.55</v>
      </c>
      <c r="I71" s="38">
        <v>4408</v>
      </c>
      <c r="J71" s="38">
        <v>4607.6999999999989</v>
      </c>
      <c r="K71" s="38">
        <v>4666.2499999999982</v>
      </c>
      <c r="L71" s="38">
        <v>4707.5499999999984</v>
      </c>
      <c r="M71" s="28">
        <v>4624.95</v>
      </c>
      <c r="N71" s="28">
        <v>4525.1000000000004</v>
      </c>
      <c r="O71" s="39">
        <v>2218100</v>
      </c>
      <c r="P71" s="40">
        <v>-2.2939906441165887E-3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4375.3500000000004</v>
      </c>
      <c r="F72" s="37">
        <v>4347.3166666666666</v>
      </c>
      <c r="G72" s="38">
        <v>4300.2333333333336</v>
      </c>
      <c r="H72" s="38">
        <v>4225.1166666666668</v>
      </c>
      <c r="I72" s="38">
        <v>4178.0333333333338</v>
      </c>
      <c r="J72" s="38">
        <v>4422.4333333333334</v>
      </c>
      <c r="K72" s="38">
        <v>4469.5166666666673</v>
      </c>
      <c r="L72" s="38">
        <v>4544.6333333333332</v>
      </c>
      <c r="M72" s="28">
        <v>4394.3999999999996</v>
      </c>
      <c r="N72" s="28">
        <v>4272.2</v>
      </c>
      <c r="O72" s="39">
        <v>587750</v>
      </c>
      <c r="P72" s="40">
        <v>-0.11682945154019535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382.55</v>
      </c>
      <c r="F73" s="37">
        <v>381.48333333333335</v>
      </c>
      <c r="G73" s="38">
        <v>375.76666666666671</v>
      </c>
      <c r="H73" s="38">
        <v>368.98333333333335</v>
      </c>
      <c r="I73" s="38">
        <v>363.26666666666671</v>
      </c>
      <c r="J73" s="38">
        <v>388.26666666666671</v>
      </c>
      <c r="K73" s="38">
        <v>393.98333333333341</v>
      </c>
      <c r="L73" s="38">
        <v>400.76666666666671</v>
      </c>
      <c r="M73" s="28">
        <v>387.2</v>
      </c>
      <c r="N73" s="28">
        <v>374.7</v>
      </c>
      <c r="O73" s="39">
        <v>36331350</v>
      </c>
      <c r="P73" s="40">
        <v>-4.5267311277804277E-2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4343.75</v>
      </c>
      <c r="F74" s="37">
        <v>4329.6166666666668</v>
      </c>
      <c r="G74" s="38">
        <v>4297.2833333333338</v>
      </c>
      <c r="H74" s="38">
        <v>4250.8166666666666</v>
      </c>
      <c r="I74" s="38">
        <v>4218.4833333333336</v>
      </c>
      <c r="J74" s="38">
        <v>4376.0833333333339</v>
      </c>
      <c r="K74" s="38">
        <v>4408.4166666666661</v>
      </c>
      <c r="L74" s="38">
        <v>4454.8833333333341</v>
      </c>
      <c r="M74" s="28">
        <v>4361.95</v>
      </c>
      <c r="N74" s="28">
        <v>4283.1499999999996</v>
      </c>
      <c r="O74" s="39">
        <v>2863875</v>
      </c>
      <c r="P74" s="40">
        <v>-1.5131324420753987E-2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2486.9</v>
      </c>
      <c r="F75" s="37">
        <v>2487.1833333333329</v>
      </c>
      <c r="G75" s="38">
        <v>2449.8666666666659</v>
      </c>
      <c r="H75" s="38">
        <v>2412.833333333333</v>
      </c>
      <c r="I75" s="38">
        <v>2375.516666666666</v>
      </c>
      <c r="J75" s="38">
        <v>2524.2166666666658</v>
      </c>
      <c r="K75" s="38">
        <v>2561.5333333333324</v>
      </c>
      <c r="L75" s="38">
        <v>2598.5666666666657</v>
      </c>
      <c r="M75" s="28">
        <v>2524.5</v>
      </c>
      <c r="N75" s="28">
        <v>2450.15</v>
      </c>
      <c r="O75" s="39">
        <v>4013450</v>
      </c>
      <c r="P75" s="40">
        <v>3.5004813161809748E-3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1623.35</v>
      </c>
      <c r="F76" s="37">
        <v>1618.1166666666668</v>
      </c>
      <c r="G76" s="38">
        <v>1596.2333333333336</v>
      </c>
      <c r="H76" s="38">
        <v>1569.1166666666668</v>
      </c>
      <c r="I76" s="38">
        <v>1547.2333333333336</v>
      </c>
      <c r="J76" s="38">
        <v>1645.2333333333336</v>
      </c>
      <c r="K76" s="38">
        <v>1667.1166666666668</v>
      </c>
      <c r="L76" s="38">
        <v>1694.2333333333336</v>
      </c>
      <c r="M76" s="28">
        <v>1640</v>
      </c>
      <c r="N76" s="28">
        <v>1591</v>
      </c>
      <c r="O76" s="39">
        <v>5914700</v>
      </c>
      <c r="P76" s="40">
        <v>-1.995807892098788E-2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153</v>
      </c>
      <c r="F77" s="37">
        <v>153.18333333333334</v>
      </c>
      <c r="G77" s="38">
        <v>152.06666666666666</v>
      </c>
      <c r="H77" s="38">
        <v>151.13333333333333</v>
      </c>
      <c r="I77" s="38">
        <v>150.01666666666665</v>
      </c>
      <c r="J77" s="38">
        <v>154.11666666666667</v>
      </c>
      <c r="K77" s="38">
        <v>155.23333333333335</v>
      </c>
      <c r="L77" s="38">
        <v>156.16666666666669</v>
      </c>
      <c r="M77" s="28">
        <v>154.30000000000001</v>
      </c>
      <c r="N77" s="28">
        <v>152.25</v>
      </c>
      <c r="O77" s="39">
        <v>21445200</v>
      </c>
      <c r="P77" s="40">
        <v>-3.2640467684313092E-2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97.35</v>
      </c>
      <c r="F78" s="37">
        <v>97.65000000000002</v>
      </c>
      <c r="G78" s="38">
        <v>96.600000000000037</v>
      </c>
      <c r="H78" s="38">
        <v>95.850000000000023</v>
      </c>
      <c r="I78" s="38">
        <v>94.80000000000004</v>
      </c>
      <c r="J78" s="38">
        <v>98.400000000000034</v>
      </c>
      <c r="K78" s="38">
        <v>99.450000000000017</v>
      </c>
      <c r="L78" s="38">
        <v>100.20000000000003</v>
      </c>
      <c r="M78" s="28">
        <v>98.7</v>
      </c>
      <c r="N78" s="28">
        <v>96.9</v>
      </c>
      <c r="O78" s="39">
        <v>65790000</v>
      </c>
      <c r="P78" s="40">
        <v>-1.5856394913986539E-2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127.35</v>
      </c>
      <c r="F79" s="37">
        <v>128.16666666666666</v>
      </c>
      <c r="G79" s="38">
        <v>126.08333333333331</v>
      </c>
      <c r="H79" s="38">
        <v>124.81666666666666</v>
      </c>
      <c r="I79" s="38">
        <v>122.73333333333332</v>
      </c>
      <c r="J79" s="38">
        <v>129.43333333333331</v>
      </c>
      <c r="K79" s="38">
        <v>131.51666666666662</v>
      </c>
      <c r="L79" s="38">
        <v>132.7833333333333</v>
      </c>
      <c r="M79" s="28">
        <v>130.25</v>
      </c>
      <c r="N79" s="28">
        <v>126.9</v>
      </c>
      <c r="O79" s="39">
        <v>14869400</v>
      </c>
      <c r="P79" s="40">
        <v>-2.0938754144128424E-3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153.5</v>
      </c>
      <c r="F80" s="37">
        <v>153.28333333333333</v>
      </c>
      <c r="G80" s="38">
        <v>152.11666666666667</v>
      </c>
      <c r="H80" s="38">
        <v>150.73333333333335</v>
      </c>
      <c r="I80" s="38">
        <v>149.56666666666669</v>
      </c>
      <c r="J80" s="38">
        <v>154.66666666666666</v>
      </c>
      <c r="K80" s="38">
        <v>155.83333333333334</v>
      </c>
      <c r="L80" s="38">
        <v>157.21666666666664</v>
      </c>
      <c r="M80" s="28">
        <v>154.44999999999999</v>
      </c>
      <c r="N80" s="28">
        <v>151.9</v>
      </c>
      <c r="O80" s="39">
        <v>36905000</v>
      </c>
      <c r="P80" s="40">
        <v>-3.7543748011454027E-2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449.65</v>
      </c>
      <c r="F81" s="37">
        <v>450.81666666666661</v>
      </c>
      <c r="G81" s="38">
        <v>445.98333333333323</v>
      </c>
      <c r="H81" s="38">
        <v>442.31666666666661</v>
      </c>
      <c r="I81" s="38">
        <v>437.48333333333323</v>
      </c>
      <c r="J81" s="38">
        <v>454.48333333333323</v>
      </c>
      <c r="K81" s="38">
        <v>459.31666666666661</v>
      </c>
      <c r="L81" s="38">
        <v>462.98333333333323</v>
      </c>
      <c r="M81" s="28">
        <v>455.65</v>
      </c>
      <c r="N81" s="28">
        <v>447.15</v>
      </c>
      <c r="O81" s="39">
        <v>7625650</v>
      </c>
      <c r="P81" s="40">
        <v>-6.8418094970497334E-2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37.1</v>
      </c>
      <c r="F82" s="37">
        <v>37.150000000000006</v>
      </c>
      <c r="G82" s="38">
        <v>36.600000000000009</v>
      </c>
      <c r="H82" s="38">
        <v>36.1</v>
      </c>
      <c r="I82" s="38">
        <v>35.550000000000004</v>
      </c>
      <c r="J82" s="38">
        <v>37.650000000000013</v>
      </c>
      <c r="K82" s="38">
        <v>38.20000000000001</v>
      </c>
      <c r="L82" s="38">
        <v>38.700000000000017</v>
      </c>
      <c r="M82" s="28">
        <v>37.700000000000003</v>
      </c>
      <c r="N82" s="28">
        <v>36.65</v>
      </c>
      <c r="O82" s="39">
        <v>126045000</v>
      </c>
      <c r="P82" s="40">
        <v>-2.7936838452195037E-2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819.3</v>
      </c>
      <c r="F83" s="37">
        <v>821.36666666666679</v>
      </c>
      <c r="G83" s="38">
        <v>809.38333333333355</v>
      </c>
      <c r="H83" s="38">
        <v>799.46666666666681</v>
      </c>
      <c r="I83" s="38">
        <v>787.48333333333358</v>
      </c>
      <c r="J83" s="38">
        <v>831.28333333333353</v>
      </c>
      <c r="K83" s="38">
        <v>843.26666666666665</v>
      </c>
      <c r="L83" s="38">
        <v>853.18333333333351</v>
      </c>
      <c r="M83" s="28">
        <v>833.35</v>
      </c>
      <c r="N83" s="28">
        <v>811.45</v>
      </c>
      <c r="O83" s="39">
        <v>3581500</v>
      </c>
      <c r="P83" s="40">
        <v>-3.4011220196353435E-2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727.85</v>
      </c>
      <c r="F84" s="37">
        <v>719.83333333333337</v>
      </c>
      <c r="G84" s="38">
        <v>707.7166666666667</v>
      </c>
      <c r="H84" s="38">
        <v>687.58333333333337</v>
      </c>
      <c r="I84" s="38">
        <v>675.4666666666667</v>
      </c>
      <c r="J84" s="38">
        <v>739.9666666666667</v>
      </c>
      <c r="K84" s="38">
        <v>752.08333333333326</v>
      </c>
      <c r="L84" s="38">
        <v>772.2166666666667</v>
      </c>
      <c r="M84" s="28">
        <v>731.95</v>
      </c>
      <c r="N84" s="28">
        <v>699.7</v>
      </c>
      <c r="O84" s="39">
        <v>9176000</v>
      </c>
      <c r="P84" s="40">
        <v>-4.307018458650537E-2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1668.8</v>
      </c>
      <c r="F85" s="37">
        <v>1664.2</v>
      </c>
      <c r="G85" s="38">
        <v>1648.1000000000001</v>
      </c>
      <c r="H85" s="38">
        <v>1627.4</v>
      </c>
      <c r="I85" s="38">
        <v>1611.3000000000002</v>
      </c>
      <c r="J85" s="38">
        <v>1684.9</v>
      </c>
      <c r="K85" s="38">
        <v>1701</v>
      </c>
      <c r="L85" s="38">
        <v>1721.7</v>
      </c>
      <c r="M85" s="28">
        <v>1680.3</v>
      </c>
      <c r="N85" s="28">
        <v>1643.5</v>
      </c>
      <c r="O85" s="39">
        <v>4606225</v>
      </c>
      <c r="P85" s="40">
        <v>-3.8466757123473541E-2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310.05</v>
      </c>
      <c r="F86" s="37">
        <v>311.38333333333333</v>
      </c>
      <c r="G86" s="38">
        <v>307.56666666666666</v>
      </c>
      <c r="H86" s="38">
        <v>305.08333333333331</v>
      </c>
      <c r="I86" s="38">
        <v>301.26666666666665</v>
      </c>
      <c r="J86" s="38">
        <v>313.86666666666667</v>
      </c>
      <c r="K86" s="38">
        <v>317.68333333333328</v>
      </c>
      <c r="L86" s="38">
        <v>320.16666666666669</v>
      </c>
      <c r="M86" s="28">
        <v>315.2</v>
      </c>
      <c r="N86" s="28">
        <v>308.89999999999998</v>
      </c>
      <c r="O86" s="39">
        <v>11891600</v>
      </c>
      <c r="P86" s="40">
        <v>-3.3753148614609575E-2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1667.85</v>
      </c>
      <c r="F87" s="37">
        <v>1659.4333333333334</v>
      </c>
      <c r="G87" s="38">
        <v>1638.9666666666667</v>
      </c>
      <c r="H87" s="38">
        <v>1610.0833333333333</v>
      </c>
      <c r="I87" s="38">
        <v>1589.6166666666666</v>
      </c>
      <c r="J87" s="38">
        <v>1688.3166666666668</v>
      </c>
      <c r="K87" s="38">
        <v>1708.7833333333335</v>
      </c>
      <c r="L87" s="38">
        <v>1737.666666666667</v>
      </c>
      <c r="M87" s="28">
        <v>1679.9</v>
      </c>
      <c r="N87" s="28">
        <v>1630.55</v>
      </c>
      <c r="O87" s="39">
        <v>10407250</v>
      </c>
      <c r="P87" s="40">
        <v>-8.1035809679025766E-3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258.5</v>
      </c>
      <c r="F88" s="37">
        <v>256.25</v>
      </c>
      <c r="G88" s="38">
        <v>253.35000000000002</v>
      </c>
      <c r="H88" s="38">
        <v>248.20000000000002</v>
      </c>
      <c r="I88" s="38">
        <v>245.30000000000004</v>
      </c>
      <c r="J88" s="38">
        <v>261.39999999999998</v>
      </c>
      <c r="K88" s="38">
        <v>264.29999999999995</v>
      </c>
      <c r="L88" s="38">
        <v>269.45</v>
      </c>
      <c r="M88" s="28">
        <v>259.14999999999998</v>
      </c>
      <c r="N88" s="28">
        <v>251.1</v>
      </c>
      <c r="O88" s="39">
        <v>2745500</v>
      </c>
      <c r="P88" s="40">
        <v>-5.8857808857808856E-2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495.1</v>
      </c>
      <c r="F89" s="37">
        <v>494.15000000000003</v>
      </c>
      <c r="G89" s="38">
        <v>489.65000000000009</v>
      </c>
      <c r="H89" s="38">
        <v>484.20000000000005</v>
      </c>
      <c r="I89" s="38">
        <v>479.7000000000001</v>
      </c>
      <c r="J89" s="38">
        <v>499.60000000000008</v>
      </c>
      <c r="K89" s="38">
        <v>504.09999999999997</v>
      </c>
      <c r="L89" s="38">
        <v>509.55000000000007</v>
      </c>
      <c r="M89" s="28">
        <v>498.65</v>
      </c>
      <c r="N89" s="28">
        <v>488.7</v>
      </c>
      <c r="O89" s="39">
        <v>4473750</v>
      </c>
      <c r="P89" s="40">
        <v>-0.11695040710584752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1408.55</v>
      </c>
      <c r="F90" s="37">
        <v>1402.8500000000001</v>
      </c>
      <c r="G90" s="38">
        <v>1390.7000000000003</v>
      </c>
      <c r="H90" s="38">
        <v>1372.8500000000001</v>
      </c>
      <c r="I90" s="38">
        <v>1360.7000000000003</v>
      </c>
      <c r="J90" s="38">
        <v>1420.7000000000003</v>
      </c>
      <c r="K90" s="38">
        <v>1432.8500000000004</v>
      </c>
      <c r="L90" s="38">
        <v>1450.7000000000003</v>
      </c>
      <c r="M90" s="28">
        <v>1415</v>
      </c>
      <c r="N90" s="28">
        <v>1385</v>
      </c>
      <c r="O90" s="39">
        <v>2177875</v>
      </c>
      <c r="P90" s="40">
        <v>-7.1674428021866771E-2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1151.2</v>
      </c>
      <c r="F91" s="37">
        <v>1152.7833333333335</v>
      </c>
      <c r="G91" s="38">
        <v>1136.616666666667</v>
      </c>
      <c r="H91" s="38">
        <v>1122.0333333333335</v>
      </c>
      <c r="I91" s="38">
        <v>1105.866666666667</v>
      </c>
      <c r="J91" s="38">
        <v>1167.366666666667</v>
      </c>
      <c r="K91" s="38">
        <v>1183.5333333333335</v>
      </c>
      <c r="L91" s="38">
        <v>1198.116666666667</v>
      </c>
      <c r="M91" s="28">
        <v>1168.95</v>
      </c>
      <c r="N91" s="28">
        <v>1138.2</v>
      </c>
      <c r="O91" s="39">
        <v>4576000</v>
      </c>
      <c r="P91" s="40">
        <v>2.0289855072463767E-2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1166.55</v>
      </c>
      <c r="F92" s="37">
        <v>1170.5666666666666</v>
      </c>
      <c r="G92" s="38">
        <v>1159.4333333333332</v>
      </c>
      <c r="H92" s="38">
        <v>1152.3166666666666</v>
      </c>
      <c r="I92" s="38">
        <v>1141.1833333333332</v>
      </c>
      <c r="J92" s="38">
        <v>1177.6833333333332</v>
      </c>
      <c r="K92" s="38">
        <v>1188.8166666666664</v>
      </c>
      <c r="L92" s="38">
        <v>1195.9333333333332</v>
      </c>
      <c r="M92" s="28">
        <v>1181.7</v>
      </c>
      <c r="N92" s="28">
        <v>1163.45</v>
      </c>
      <c r="O92" s="39">
        <v>22416100</v>
      </c>
      <c r="P92" s="40">
        <v>1.1241986926453406E-2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2384.9499999999998</v>
      </c>
      <c r="F93" s="37">
        <v>2374.25</v>
      </c>
      <c r="G93" s="38">
        <v>2358.6999999999998</v>
      </c>
      <c r="H93" s="38">
        <v>2332.4499999999998</v>
      </c>
      <c r="I93" s="38">
        <v>2316.8999999999996</v>
      </c>
      <c r="J93" s="38">
        <v>2400.5</v>
      </c>
      <c r="K93" s="38">
        <v>2416.0500000000002</v>
      </c>
      <c r="L93" s="38">
        <v>2442.3000000000002</v>
      </c>
      <c r="M93" s="28">
        <v>2389.8000000000002</v>
      </c>
      <c r="N93" s="28">
        <v>2348</v>
      </c>
      <c r="O93" s="39">
        <v>24819900</v>
      </c>
      <c r="P93" s="40">
        <v>-3.6789959600898793E-2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2166.5500000000002</v>
      </c>
      <c r="F94" s="37">
        <v>2151.2333333333331</v>
      </c>
      <c r="G94" s="38">
        <v>2127.3666666666663</v>
      </c>
      <c r="H94" s="38">
        <v>2088.1833333333334</v>
      </c>
      <c r="I94" s="38">
        <v>2064.3166666666666</v>
      </c>
      <c r="J94" s="38">
        <v>2190.4166666666661</v>
      </c>
      <c r="K94" s="38">
        <v>2214.2833333333328</v>
      </c>
      <c r="L94" s="38">
        <v>2253.4666666666658</v>
      </c>
      <c r="M94" s="28">
        <v>2175.1</v>
      </c>
      <c r="N94" s="28">
        <v>2112.0500000000002</v>
      </c>
      <c r="O94" s="39">
        <v>2985800</v>
      </c>
      <c r="P94" s="40">
        <v>-1.2762862055283692E-2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1470.85</v>
      </c>
      <c r="F95" s="37">
        <v>1466.55</v>
      </c>
      <c r="G95" s="38">
        <v>1458.1</v>
      </c>
      <c r="H95" s="38">
        <v>1445.35</v>
      </c>
      <c r="I95" s="38">
        <v>1436.8999999999999</v>
      </c>
      <c r="J95" s="38">
        <v>1479.3</v>
      </c>
      <c r="K95" s="38">
        <v>1487.7500000000002</v>
      </c>
      <c r="L95" s="38">
        <v>1500.5</v>
      </c>
      <c r="M95" s="28">
        <v>1475</v>
      </c>
      <c r="N95" s="28">
        <v>1453.8</v>
      </c>
      <c r="O95" s="39">
        <v>49568750</v>
      </c>
      <c r="P95" s="40">
        <v>-1.9207748394819892E-2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542.20000000000005</v>
      </c>
      <c r="F96" s="37">
        <v>537.4666666666667</v>
      </c>
      <c r="G96" s="38">
        <v>531.48333333333335</v>
      </c>
      <c r="H96" s="38">
        <v>520.76666666666665</v>
      </c>
      <c r="I96" s="38">
        <v>514.7833333333333</v>
      </c>
      <c r="J96" s="38">
        <v>548.18333333333339</v>
      </c>
      <c r="K96" s="38">
        <v>554.16666666666674</v>
      </c>
      <c r="L96" s="38">
        <v>564.88333333333344</v>
      </c>
      <c r="M96" s="28">
        <v>543.45000000000005</v>
      </c>
      <c r="N96" s="28">
        <v>526.75</v>
      </c>
      <c r="O96" s="39">
        <v>34026300</v>
      </c>
      <c r="P96" s="40">
        <v>-3.1618821024950693E-2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2277.4499999999998</v>
      </c>
      <c r="F97" s="37">
        <v>2266.2833333333333</v>
      </c>
      <c r="G97" s="38">
        <v>2244.8166666666666</v>
      </c>
      <c r="H97" s="38">
        <v>2212.1833333333334</v>
      </c>
      <c r="I97" s="38">
        <v>2190.7166666666667</v>
      </c>
      <c r="J97" s="38">
        <v>2298.9166666666665</v>
      </c>
      <c r="K97" s="38">
        <v>2320.3833333333328</v>
      </c>
      <c r="L97" s="38">
        <v>2353.0166666666664</v>
      </c>
      <c r="M97" s="28">
        <v>2287.75</v>
      </c>
      <c r="N97" s="28">
        <v>2233.65</v>
      </c>
      <c r="O97" s="39">
        <v>4269000</v>
      </c>
      <c r="P97" s="40">
        <v>6.6716641679160416E-2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601.35</v>
      </c>
      <c r="F98" s="37">
        <v>607.98333333333346</v>
      </c>
      <c r="G98" s="38">
        <v>593.76666666666688</v>
      </c>
      <c r="H98" s="38">
        <v>586.18333333333339</v>
      </c>
      <c r="I98" s="38">
        <v>571.96666666666681</v>
      </c>
      <c r="J98" s="38">
        <v>615.56666666666695</v>
      </c>
      <c r="K98" s="38">
        <v>629.78333333333342</v>
      </c>
      <c r="L98" s="38">
        <v>637.36666666666702</v>
      </c>
      <c r="M98" s="28">
        <v>622.20000000000005</v>
      </c>
      <c r="N98" s="28">
        <v>600.4</v>
      </c>
      <c r="O98" s="39">
        <v>34370975</v>
      </c>
      <c r="P98" s="40">
        <v>-6.2320370696228519E-2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111.7</v>
      </c>
      <c r="F99" s="37">
        <v>112.21666666666665</v>
      </c>
      <c r="G99" s="38">
        <v>110.68333333333331</v>
      </c>
      <c r="H99" s="38">
        <v>109.66666666666666</v>
      </c>
      <c r="I99" s="38">
        <v>108.13333333333331</v>
      </c>
      <c r="J99" s="38">
        <v>113.23333333333331</v>
      </c>
      <c r="K99" s="38">
        <v>114.76666666666664</v>
      </c>
      <c r="L99" s="38">
        <v>115.7833333333333</v>
      </c>
      <c r="M99" s="28">
        <v>113.75</v>
      </c>
      <c r="N99" s="28">
        <v>111.2</v>
      </c>
      <c r="O99" s="39">
        <v>20489500</v>
      </c>
      <c r="P99" s="40">
        <v>1.0604453870625663E-2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264.55</v>
      </c>
      <c r="F100" s="37">
        <v>266.9666666666667</v>
      </c>
      <c r="G100" s="38">
        <v>260.08333333333337</v>
      </c>
      <c r="H100" s="38">
        <v>255.61666666666667</v>
      </c>
      <c r="I100" s="38">
        <v>248.73333333333335</v>
      </c>
      <c r="J100" s="38">
        <v>271.43333333333339</v>
      </c>
      <c r="K100" s="38">
        <v>278.31666666666672</v>
      </c>
      <c r="L100" s="38">
        <v>282.78333333333342</v>
      </c>
      <c r="M100" s="28">
        <v>273.85000000000002</v>
      </c>
      <c r="N100" s="28">
        <v>262.5</v>
      </c>
      <c r="O100" s="39">
        <v>16869600</v>
      </c>
      <c r="P100" s="40">
        <v>2.8892455858747996E-3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2015.55</v>
      </c>
      <c r="F101" s="37">
        <v>2010.4666666666665</v>
      </c>
      <c r="G101" s="38">
        <v>1999.9833333333329</v>
      </c>
      <c r="H101" s="38">
        <v>1984.4166666666665</v>
      </c>
      <c r="I101" s="38">
        <v>1973.9333333333329</v>
      </c>
      <c r="J101" s="38">
        <v>2026.0333333333328</v>
      </c>
      <c r="K101" s="38">
        <v>2036.5166666666664</v>
      </c>
      <c r="L101" s="38">
        <v>2052.083333333333</v>
      </c>
      <c r="M101" s="28">
        <v>2020.95</v>
      </c>
      <c r="N101" s="28">
        <v>1994.9</v>
      </c>
      <c r="O101" s="39">
        <v>15411600</v>
      </c>
      <c r="P101" s="40">
        <v>-4.2156881024742229E-2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39887.9</v>
      </c>
      <c r="F102" s="37">
        <v>39636.76666666667</v>
      </c>
      <c r="G102" s="38">
        <v>39291.483333333337</v>
      </c>
      <c r="H102" s="38">
        <v>38695.066666666666</v>
      </c>
      <c r="I102" s="38">
        <v>38349.783333333333</v>
      </c>
      <c r="J102" s="38">
        <v>40233.183333333342</v>
      </c>
      <c r="K102" s="38">
        <v>40578.466666666682</v>
      </c>
      <c r="L102" s="38">
        <v>41174.883333333346</v>
      </c>
      <c r="M102" s="28">
        <v>39982.050000000003</v>
      </c>
      <c r="N102" s="28">
        <v>39040.35</v>
      </c>
      <c r="O102" s="39">
        <v>8460</v>
      </c>
      <c r="P102" s="40">
        <v>1.9891500904159132E-2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160.55000000000001</v>
      </c>
      <c r="F103" s="37">
        <v>161.06666666666669</v>
      </c>
      <c r="G103" s="38">
        <v>158.48333333333338</v>
      </c>
      <c r="H103" s="38">
        <v>156.41666666666669</v>
      </c>
      <c r="I103" s="38">
        <v>153.83333333333337</v>
      </c>
      <c r="J103" s="38">
        <v>163.13333333333338</v>
      </c>
      <c r="K103" s="38">
        <v>165.7166666666667</v>
      </c>
      <c r="L103" s="38">
        <v>167.78333333333339</v>
      </c>
      <c r="M103" s="28">
        <v>163.65</v>
      </c>
      <c r="N103" s="28">
        <v>159</v>
      </c>
      <c r="O103" s="39">
        <v>37249600</v>
      </c>
      <c r="P103" s="40">
        <v>1.0852191469672751E-2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730.4</v>
      </c>
      <c r="F104" s="37">
        <v>727.26666666666677</v>
      </c>
      <c r="G104" s="38">
        <v>723.18333333333351</v>
      </c>
      <c r="H104" s="38">
        <v>715.9666666666667</v>
      </c>
      <c r="I104" s="38">
        <v>711.88333333333344</v>
      </c>
      <c r="J104" s="38">
        <v>734.48333333333358</v>
      </c>
      <c r="K104" s="38">
        <v>738.56666666666683</v>
      </c>
      <c r="L104" s="38">
        <v>745.78333333333364</v>
      </c>
      <c r="M104" s="28">
        <v>731.35</v>
      </c>
      <c r="N104" s="28">
        <v>720.05</v>
      </c>
      <c r="O104" s="39">
        <v>119581000</v>
      </c>
      <c r="P104" s="40">
        <v>-3.9038242671351697E-2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1329.7</v>
      </c>
      <c r="F105" s="37">
        <v>1314.8999999999999</v>
      </c>
      <c r="G105" s="38">
        <v>1294.3499999999997</v>
      </c>
      <c r="H105" s="38">
        <v>1258.9999999999998</v>
      </c>
      <c r="I105" s="38">
        <v>1238.4499999999996</v>
      </c>
      <c r="J105" s="38">
        <v>1350.2499999999998</v>
      </c>
      <c r="K105" s="38">
        <v>1370.8</v>
      </c>
      <c r="L105" s="38">
        <v>1406.1499999999999</v>
      </c>
      <c r="M105" s="28">
        <v>1335.45</v>
      </c>
      <c r="N105" s="28">
        <v>1279.55</v>
      </c>
      <c r="O105" s="39">
        <v>3306925</v>
      </c>
      <c r="P105" s="40">
        <v>-5.7990314769975786E-2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500.4</v>
      </c>
      <c r="F106" s="37">
        <v>500.18333333333334</v>
      </c>
      <c r="G106" s="38">
        <v>493.61666666666667</v>
      </c>
      <c r="H106" s="38">
        <v>486.83333333333331</v>
      </c>
      <c r="I106" s="38">
        <v>480.26666666666665</v>
      </c>
      <c r="J106" s="38">
        <v>506.9666666666667</v>
      </c>
      <c r="K106" s="38">
        <v>513.53333333333342</v>
      </c>
      <c r="L106" s="38">
        <v>520.31666666666672</v>
      </c>
      <c r="M106" s="28">
        <v>506.75</v>
      </c>
      <c r="N106" s="28">
        <v>493.4</v>
      </c>
      <c r="O106" s="39">
        <v>7652250</v>
      </c>
      <c r="P106" s="40">
        <v>-2.7822772748928061E-2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9.9</v>
      </c>
      <c r="F107" s="37">
        <v>9.9</v>
      </c>
      <c r="G107" s="38">
        <v>9.75</v>
      </c>
      <c r="H107" s="38">
        <v>9.6</v>
      </c>
      <c r="I107" s="38">
        <v>9.4499999999999993</v>
      </c>
      <c r="J107" s="38">
        <v>10.050000000000001</v>
      </c>
      <c r="K107" s="38">
        <v>10.200000000000003</v>
      </c>
      <c r="L107" s="38">
        <v>10.350000000000001</v>
      </c>
      <c r="M107" s="28">
        <v>10.050000000000001</v>
      </c>
      <c r="N107" s="28">
        <v>9.75</v>
      </c>
      <c r="O107" s="39">
        <v>748580000</v>
      </c>
      <c r="P107" s="40">
        <v>-4.02082211452163E-2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62.4</v>
      </c>
      <c r="F108" s="37">
        <v>62.483333333333327</v>
      </c>
      <c r="G108" s="38">
        <v>61.716666666666654</v>
      </c>
      <c r="H108" s="38">
        <v>61.033333333333324</v>
      </c>
      <c r="I108" s="38">
        <v>60.266666666666652</v>
      </c>
      <c r="J108" s="38">
        <v>63.166666666666657</v>
      </c>
      <c r="K108" s="38">
        <v>63.933333333333323</v>
      </c>
      <c r="L108" s="38">
        <v>64.61666666666666</v>
      </c>
      <c r="M108" s="28">
        <v>63.25</v>
      </c>
      <c r="N108" s="28">
        <v>61.8</v>
      </c>
      <c r="O108" s="39">
        <v>108330000</v>
      </c>
      <c r="P108" s="40">
        <v>-2.7296399389422646E-2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38.950000000000003</v>
      </c>
      <c r="F109" s="37">
        <v>39.15</v>
      </c>
      <c r="G109" s="38">
        <v>38.049999999999997</v>
      </c>
      <c r="H109" s="38">
        <v>37.15</v>
      </c>
      <c r="I109" s="38">
        <v>36.049999999999997</v>
      </c>
      <c r="J109" s="38">
        <v>40.049999999999997</v>
      </c>
      <c r="K109" s="38">
        <v>41.150000000000006</v>
      </c>
      <c r="L109" s="38">
        <v>42.05</v>
      </c>
      <c r="M109" s="28">
        <v>40.25</v>
      </c>
      <c r="N109" s="28">
        <v>38.25</v>
      </c>
      <c r="O109" s="39">
        <v>249472500</v>
      </c>
      <c r="P109" s="40">
        <v>6.3150425733207186E-2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224.5</v>
      </c>
      <c r="F110" s="37">
        <v>225.56666666666669</v>
      </c>
      <c r="G110" s="38">
        <v>222.18333333333339</v>
      </c>
      <c r="H110" s="38">
        <v>219.8666666666667</v>
      </c>
      <c r="I110" s="38">
        <v>216.48333333333341</v>
      </c>
      <c r="J110" s="38">
        <v>227.88333333333338</v>
      </c>
      <c r="K110" s="38">
        <v>231.26666666666665</v>
      </c>
      <c r="L110" s="38">
        <v>233.58333333333337</v>
      </c>
      <c r="M110" s="28">
        <v>228.95</v>
      </c>
      <c r="N110" s="28">
        <v>223.25</v>
      </c>
      <c r="O110" s="39">
        <v>37522500</v>
      </c>
      <c r="P110" s="40">
        <v>-7.4717958202330306E-2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373.6</v>
      </c>
      <c r="F111" s="37">
        <v>373.3</v>
      </c>
      <c r="G111" s="38">
        <v>369.8</v>
      </c>
      <c r="H111" s="38">
        <v>366</v>
      </c>
      <c r="I111" s="38">
        <v>362.5</v>
      </c>
      <c r="J111" s="38">
        <v>377.1</v>
      </c>
      <c r="K111" s="38">
        <v>380.6</v>
      </c>
      <c r="L111" s="38">
        <v>384.40000000000003</v>
      </c>
      <c r="M111" s="28">
        <v>376.8</v>
      </c>
      <c r="N111" s="28">
        <v>369.5</v>
      </c>
      <c r="O111" s="39">
        <v>16031125</v>
      </c>
      <c r="P111" s="40">
        <v>1.4355315816947973E-2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240.4</v>
      </c>
      <c r="F112" s="37">
        <v>241.5333333333333</v>
      </c>
      <c r="G112" s="38">
        <v>237.81666666666661</v>
      </c>
      <c r="H112" s="38">
        <v>235.23333333333329</v>
      </c>
      <c r="I112" s="38">
        <v>231.51666666666659</v>
      </c>
      <c r="J112" s="38">
        <v>244.11666666666662</v>
      </c>
      <c r="K112" s="38">
        <v>247.83333333333331</v>
      </c>
      <c r="L112" s="38">
        <v>250.41666666666663</v>
      </c>
      <c r="M112" s="28">
        <v>245.25</v>
      </c>
      <c r="N112" s="28">
        <v>238.95</v>
      </c>
      <c r="O112" s="39">
        <v>23379886</v>
      </c>
      <c r="P112" s="40">
        <v>-6.5133483435188169E-2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211.25</v>
      </c>
      <c r="F113" s="37">
        <v>211.79999999999998</v>
      </c>
      <c r="G113" s="38">
        <v>209.59999999999997</v>
      </c>
      <c r="H113" s="38">
        <v>207.95</v>
      </c>
      <c r="I113" s="38">
        <v>205.74999999999997</v>
      </c>
      <c r="J113" s="38">
        <v>213.44999999999996</v>
      </c>
      <c r="K113" s="38">
        <v>215.64999999999995</v>
      </c>
      <c r="L113" s="38">
        <v>217.29999999999995</v>
      </c>
      <c r="M113" s="28">
        <v>214</v>
      </c>
      <c r="N113" s="28">
        <v>210.15</v>
      </c>
      <c r="O113" s="39">
        <v>14134600</v>
      </c>
      <c r="P113" s="40">
        <v>7.2328993593717712E-3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4432.25</v>
      </c>
      <c r="F114" s="37">
        <v>4406.9000000000005</v>
      </c>
      <c r="G114" s="38">
        <v>4353.5500000000011</v>
      </c>
      <c r="H114" s="38">
        <v>4274.8500000000004</v>
      </c>
      <c r="I114" s="38">
        <v>4221.5000000000009</v>
      </c>
      <c r="J114" s="38">
        <v>4485.6000000000013</v>
      </c>
      <c r="K114" s="38">
        <v>4538.9500000000016</v>
      </c>
      <c r="L114" s="38">
        <v>4617.6500000000015</v>
      </c>
      <c r="M114" s="28">
        <v>4460.25</v>
      </c>
      <c r="N114" s="28">
        <v>4328.2</v>
      </c>
      <c r="O114" s="39">
        <v>355125</v>
      </c>
      <c r="P114" s="40">
        <v>1.7185821697099892E-2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1993.4</v>
      </c>
      <c r="F115" s="37">
        <v>1992.8333333333333</v>
      </c>
      <c r="G115" s="38">
        <v>1967.8166666666666</v>
      </c>
      <c r="H115" s="38">
        <v>1942.2333333333333</v>
      </c>
      <c r="I115" s="38">
        <v>1917.2166666666667</v>
      </c>
      <c r="J115" s="38">
        <v>2018.4166666666665</v>
      </c>
      <c r="K115" s="38">
        <v>2043.4333333333334</v>
      </c>
      <c r="L115" s="38">
        <v>2069.0166666666664</v>
      </c>
      <c r="M115" s="28">
        <v>2017.85</v>
      </c>
      <c r="N115" s="28">
        <v>1967.25</v>
      </c>
      <c r="O115" s="39">
        <v>2958250</v>
      </c>
      <c r="P115" s="40">
        <v>-2.6651312001316114E-2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929.25</v>
      </c>
      <c r="F116" s="37">
        <v>933.48333333333323</v>
      </c>
      <c r="G116" s="38">
        <v>920.96666666666647</v>
      </c>
      <c r="H116" s="38">
        <v>912.68333333333328</v>
      </c>
      <c r="I116" s="38">
        <v>900.16666666666652</v>
      </c>
      <c r="J116" s="38">
        <v>941.76666666666642</v>
      </c>
      <c r="K116" s="38">
        <v>954.28333333333308</v>
      </c>
      <c r="L116" s="38">
        <v>962.56666666666638</v>
      </c>
      <c r="M116" s="28">
        <v>946</v>
      </c>
      <c r="N116" s="28">
        <v>925.2</v>
      </c>
      <c r="O116" s="39">
        <v>26387100</v>
      </c>
      <c r="P116" s="40">
        <v>-1.4222311882186806E-2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221.35</v>
      </c>
      <c r="F117" s="37">
        <v>219.06666666666669</v>
      </c>
      <c r="G117" s="38">
        <v>215.48333333333338</v>
      </c>
      <c r="H117" s="38">
        <v>209.61666666666667</v>
      </c>
      <c r="I117" s="38">
        <v>206.03333333333336</v>
      </c>
      <c r="J117" s="38">
        <v>224.93333333333339</v>
      </c>
      <c r="K117" s="38">
        <v>228.51666666666671</v>
      </c>
      <c r="L117" s="38">
        <v>234.38333333333341</v>
      </c>
      <c r="M117" s="28">
        <v>222.65</v>
      </c>
      <c r="N117" s="28">
        <v>213.2</v>
      </c>
      <c r="O117" s="39">
        <v>26465600</v>
      </c>
      <c r="P117" s="40">
        <v>-5.564991507643121E-2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1906.25</v>
      </c>
      <c r="F118" s="37">
        <v>1907.9666666666665</v>
      </c>
      <c r="G118" s="38">
        <v>1895.583333333333</v>
      </c>
      <c r="H118" s="38">
        <v>1884.9166666666665</v>
      </c>
      <c r="I118" s="38">
        <v>1872.5333333333331</v>
      </c>
      <c r="J118" s="38">
        <v>1918.633333333333</v>
      </c>
      <c r="K118" s="38">
        <v>1931.0166666666667</v>
      </c>
      <c r="L118" s="38">
        <v>1941.6833333333329</v>
      </c>
      <c r="M118" s="28">
        <v>1920.35</v>
      </c>
      <c r="N118" s="28">
        <v>1897.3</v>
      </c>
      <c r="O118" s="39">
        <v>29957400</v>
      </c>
      <c r="P118" s="40">
        <v>-1.4299857001429986E-3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915.45</v>
      </c>
      <c r="F119" s="37">
        <v>911.41666666666663</v>
      </c>
      <c r="G119" s="38">
        <v>900.48333333333323</v>
      </c>
      <c r="H119" s="38">
        <v>885.51666666666665</v>
      </c>
      <c r="I119" s="38">
        <v>874.58333333333326</v>
      </c>
      <c r="J119" s="38">
        <v>926.38333333333321</v>
      </c>
      <c r="K119" s="38">
        <v>937.31666666666661</v>
      </c>
      <c r="L119" s="38">
        <v>952.28333333333319</v>
      </c>
      <c r="M119" s="28">
        <v>922.35</v>
      </c>
      <c r="N119" s="28">
        <v>896.45</v>
      </c>
      <c r="O119" s="39">
        <v>1244250</v>
      </c>
      <c r="P119" s="40">
        <v>-4.6551724137931037E-2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117.65</v>
      </c>
      <c r="F120" s="37">
        <v>117.64999999999999</v>
      </c>
      <c r="G120" s="38">
        <v>115.94999999999999</v>
      </c>
      <c r="H120" s="38">
        <v>114.25</v>
      </c>
      <c r="I120" s="38">
        <v>112.55</v>
      </c>
      <c r="J120" s="38">
        <v>119.34999999999998</v>
      </c>
      <c r="K120" s="38">
        <v>121.05</v>
      </c>
      <c r="L120" s="38">
        <v>122.74999999999997</v>
      </c>
      <c r="M120" s="28">
        <v>119.35</v>
      </c>
      <c r="N120" s="28">
        <v>115.95</v>
      </c>
      <c r="O120" s="39">
        <v>56368000</v>
      </c>
      <c r="P120" s="40">
        <v>0.24992793312193715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1072.55</v>
      </c>
      <c r="F121" s="37">
        <v>1065.1333333333332</v>
      </c>
      <c r="G121" s="38">
        <v>1051.9666666666665</v>
      </c>
      <c r="H121" s="38">
        <v>1031.3833333333332</v>
      </c>
      <c r="I121" s="38">
        <v>1018.2166666666665</v>
      </c>
      <c r="J121" s="38">
        <v>1085.7166666666665</v>
      </c>
      <c r="K121" s="38">
        <v>1098.8833333333334</v>
      </c>
      <c r="L121" s="38">
        <v>1119.4666666666665</v>
      </c>
      <c r="M121" s="28">
        <v>1078.3</v>
      </c>
      <c r="N121" s="28">
        <v>1044.55</v>
      </c>
      <c r="O121" s="39">
        <v>888750</v>
      </c>
      <c r="P121" s="40">
        <v>-7.2769953051643188E-2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792.5</v>
      </c>
      <c r="F122" s="37">
        <v>786.2166666666667</v>
      </c>
      <c r="G122" s="38">
        <v>775.38333333333344</v>
      </c>
      <c r="H122" s="38">
        <v>758.26666666666677</v>
      </c>
      <c r="I122" s="38">
        <v>747.43333333333351</v>
      </c>
      <c r="J122" s="38">
        <v>803.33333333333337</v>
      </c>
      <c r="K122" s="38">
        <v>814.16666666666663</v>
      </c>
      <c r="L122" s="38">
        <v>831.2833333333333</v>
      </c>
      <c r="M122" s="28">
        <v>797.05</v>
      </c>
      <c r="N122" s="28">
        <v>769.1</v>
      </c>
      <c r="O122" s="39">
        <v>12267500</v>
      </c>
      <c r="P122" s="40">
        <v>-2.6321405705342533E-3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249.3</v>
      </c>
      <c r="F123" s="37">
        <v>251.63333333333333</v>
      </c>
      <c r="G123" s="38">
        <v>246.56666666666666</v>
      </c>
      <c r="H123" s="38">
        <v>243.83333333333334</v>
      </c>
      <c r="I123" s="38">
        <v>238.76666666666668</v>
      </c>
      <c r="J123" s="38">
        <v>254.36666666666665</v>
      </c>
      <c r="K123" s="38">
        <v>259.43333333333328</v>
      </c>
      <c r="L123" s="38">
        <v>262.16666666666663</v>
      </c>
      <c r="M123" s="28">
        <v>256.7</v>
      </c>
      <c r="N123" s="28">
        <v>248.9</v>
      </c>
      <c r="O123" s="39">
        <v>130035200</v>
      </c>
      <c r="P123" s="40">
        <v>-3.3166785629312398E-2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520.95000000000005</v>
      </c>
      <c r="F124" s="37">
        <v>524.91666666666663</v>
      </c>
      <c r="G124" s="38">
        <v>513.38333333333321</v>
      </c>
      <c r="H124" s="38">
        <v>505.81666666666661</v>
      </c>
      <c r="I124" s="38">
        <v>494.28333333333319</v>
      </c>
      <c r="J124" s="38">
        <v>532.48333333333323</v>
      </c>
      <c r="K124" s="38">
        <v>544.01666666666677</v>
      </c>
      <c r="L124" s="38">
        <v>551.58333333333326</v>
      </c>
      <c r="M124" s="28">
        <v>536.45000000000005</v>
      </c>
      <c r="N124" s="28">
        <v>517.35</v>
      </c>
      <c r="O124" s="39">
        <v>40227500</v>
      </c>
      <c r="P124" s="40">
        <v>-3.077942416576316E-2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2438.65</v>
      </c>
      <c r="F125" s="37">
        <v>2442.6</v>
      </c>
      <c r="G125" s="38">
        <v>2389.1</v>
      </c>
      <c r="H125" s="38">
        <v>2339.5500000000002</v>
      </c>
      <c r="I125" s="38">
        <v>2286.0500000000002</v>
      </c>
      <c r="J125" s="38">
        <v>2492.1499999999996</v>
      </c>
      <c r="K125" s="38">
        <v>2545.6499999999996</v>
      </c>
      <c r="L125" s="38">
        <v>2595.1999999999994</v>
      </c>
      <c r="M125" s="28">
        <v>2496.1</v>
      </c>
      <c r="N125" s="28">
        <v>2393.0500000000002</v>
      </c>
      <c r="O125" s="39">
        <v>557375</v>
      </c>
      <c r="P125" s="40">
        <v>-2.9850746268656716E-2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718.95</v>
      </c>
      <c r="F126" s="37">
        <v>729.2833333333333</v>
      </c>
      <c r="G126" s="38">
        <v>706.26666666666665</v>
      </c>
      <c r="H126" s="38">
        <v>693.58333333333337</v>
      </c>
      <c r="I126" s="38">
        <v>670.56666666666672</v>
      </c>
      <c r="J126" s="38">
        <v>741.96666666666658</v>
      </c>
      <c r="K126" s="38">
        <v>764.98333333333323</v>
      </c>
      <c r="L126" s="38">
        <v>777.66666666666652</v>
      </c>
      <c r="M126" s="28">
        <v>752.3</v>
      </c>
      <c r="N126" s="28">
        <v>716.6</v>
      </c>
      <c r="O126" s="39">
        <v>29640600</v>
      </c>
      <c r="P126" s="40">
        <v>-5.9982018238643658E-2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2614.6</v>
      </c>
      <c r="F127" s="37">
        <v>2628.2999999999997</v>
      </c>
      <c r="G127" s="38">
        <v>2586.2999999999993</v>
      </c>
      <c r="H127" s="38">
        <v>2557.9999999999995</v>
      </c>
      <c r="I127" s="38">
        <v>2515.9999999999991</v>
      </c>
      <c r="J127" s="38">
        <v>2656.5999999999995</v>
      </c>
      <c r="K127" s="38">
        <v>2698.6000000000004</v>
      </c>
      <c r="L127" s="38">
        <v>2726.8999999999996</v>
      </c>
      <c r="M127" s="28">
        <v>2670.3</v>
      </c>
      <c r="N127" s="28">
        <v>2600</v>
      </c>
      <c r="O127" s="39">
        <v>2615875</v>
      </c>
      <c r="P127" s="40">
        <v>2.0082866195466731E-2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1760.95</v>
      </c>
      <c r="F128" s="37">
        <v>1754.3000000000002</v>
      </c>
      <c r="G128" s="38">
        <v>1743.7000000000003</v>
      </c>
      <c r="H128" s="38">
        <v>1726.45</v>
      </c>
      <c r="I128" s="38">
        <v>1715.8500000000001</v>
      </c>
      <c r="J128" s="38">
        <v>1771.5500000000004</v>
      </c>
      <c r="K128" s="38">
        <v>1782.1500000000003</v>
      </c>
      <c r="L128" s="38">
        <v>1799.4000000000005</v>
      </c>
      <c r="M128" s="28">
        <v>1764.9</v>
      </c>
      <c r="N128" s="28">
        <v>1737.05</v>
      </c>
      <c r="O128" s="39">
        <v>18056800</v>
      </c>
      <c r="P128" s="40">
        <v>-8.4767755408227397E-2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80.650000000000006</v>
      </c>
      <c r="F129" s="37">
        <v>81.533333333333346</v>
      </c>
      <c r="G129" s="38">
        <v>79.566666666666691</v>
      </c>
      <c r="H129" s="38">
        <v>78.483333333333348</v>
      </c>
      <c r="I129" s="38">
        <v>76.516666666666694</v>
      </c>
      <c r="J129" s="38">
        <v>82.616666666666688</v>
      </c>
      <c r="K129" s="38">
        <v>84.583333333333357</v>
      </c>
      <c r="L129" s="38">
        <v>85.666666666666686</v>
      </c>
      <c r="M129" s="28">
        <v>83.5</v>
      </c>
      <c r="N129" s="28">
        <v>80.45</v>
      </c>
      <c r="O129" s="39">
        <v>52937168</v>
      </c>
      <c r="P129" s="40">
        <v>-5.7515093740069904E-2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2629.8</v>
      </c>
      <c r="F130" s="37">
        <v>2640.3166666666671</v>
      </c>
      <c r="G130" s="38">
        <v>2609.483333333334</v>
      </c>
      <c r="H130" s="38">
        <v>2589.166666666667</v>
      </c>
      <c r="I130" s="38">
        <v>2558.3333333333339</v>
      </c>
      <c r="J130" s="38">
        <v>2660.6333333333341</v>
      </c>
      <c r="K130" s="38">
        <v>2691.4666666666672</v>
      </c>
      <c r="L130" s="38">
        <v>2711.7833333333342</v>
      </c>
      <c r="M130" s="28">
        <v>2671.15</v>
      </c>
      <c r="N130" s="28">
        <v>2620</v>
      </c>
      <c r="O130" s="39">
        <v>807125</v>
      </c>
      <c r="P130" s="40">
        <v>2.475797492461514E-2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599.4</v>
      </c>
      <c r="F131" s="37">
        <v>598.9</v>
      </c>
      <c r="G131" s="38">
        <v>596.25</v>
      </c>
      <c r="H131" s="38">
        <v>593.1</v>
      </c>
      <c r="I131" s="38">
        <v>590.45000000000005</v>
      </c>
      <c r="J131" s="38">
        <v>602.04999999999995</v>
      </c>
      <c r="K131" s="38">
        <v>604.69999999999982</v>
      </c>
      <c r="L131" s="38">
        <v>607.84999999999991</v>
      </c>
      <c r="M131" s="28">
        <v>601.54999999999995</v>
      </c>
      <c r="N131" s="28">
        <v>595.75</v>
      </c>
      <c r="O131" s="39">
        <v>6191100</v>
      </c>
      <c r="P131" s="40">
        <v>-7.4781439139206457E-2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360.35</v>
      </c>
      <c r="F132" s="37">
        <v>362.76666666666665</v>
      </c>
      <c r="G132" s="38">
        <v>356.5333333333333</v>
      </c>
      <c r="H132" s="38">
        <v>352.71666666666664</v>
      </c>
      <c r="I132" s="38">
        <v>346.48333333333329</v>
      </c>
      <c r="J132" s="38">
        <v>366.58333333333331</v>
      </c>
      <c r="K132" s="38">
        <v>372.81666666666666</v>
      </c>
      <c r="L132" s="38">
        <v>376.63333333333333</v>
      </c>
      <c r="M132" s="28">
        <v>369</v>
      </c>
      <c r="N132" s="28">
        <v>358.95</v>
      </c>
      <c r="O132" s="39">
        <v>21574000</v>
      </c>
      <c r="P132" s="40">
        <v>9.4516189406700351E-3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1774.25</v>
      </c>
      <c r="F133" s="37">
        <v>1769.9333333333334</v>
      </c>
      <c r="G133" s="38">
        <v>1761.8666666666668</v>
      </c>
      <c r="H133" s="38">
        <v>1749.4833333333333</v>
      </c>
      <c r="I133" s="38">
        <v>1741.4166666666667</v>
      </c>
      <c r="J133" s="38">
        <v>1782.3166666666668</v>
      </c>
      <c r="K133" s="38">
        <v>1790.3833333333334</v>
      </c>
      <c r="L133" s="38">
        <v>1802.7666666666669</v>
      </c>
      <c r="M133" s="28">
        <v>1778</v>
      </c>
      <c r="N133" s="28">
        <v>1757.55</v>
      </c>
      <c r="O133" s="39">
        <v>13576900</v>
      </c>
      <c r="P133" s="40">
        <v>-1.2587295613264752E-2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6306.2</v>
      </c>
      <c r="F134" s="37">
        <v>6230.7333333333327</v>
      </c>
      <c r="G134" s="38">
        <v>6141.0666666666657</v>
      </c>
      <c r="H134" s="38">
        <v>5975.9333333333334</v>
      </c>
      <c r="I134" s="38">
        <v>5886.2666666666664</v>
      </c>
      <c r="J134" s="38">
        <v>6395.866666666665</v>
      </c>
      <c r="K134" s="38">
        <v>6485.533333333331</v>
      </c>
      <c r="L134" s="38">
        <v>6650.6666666666642</v>
      </c>
      <c r="M134" s="28">
        <v>6320.4</v>
      </c>
      <c r="N134" s="28">
        <v>6065.6</v>
      </c>
      <c r="O134" s="39">
        <v>1220700</v>
      </c>
      <c r="P134" s="40">
        <v>-4.3151087595532038E-2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5111.05</v>
      </c>
      <c r="F135" s="37">
        <v>5070.9666666666662</v>
      </c>
      <c r="G135" s="38">
        <v>5011.9333333333325</v>
      </c>
      <c r="H135" s="38">
        <v>4912.8166666666666</v>
      </c>
      <c r="I135" s="38">
        <v>4853.7833333333328</v>
      </c>
      <c r="J135" s="38">
        <v>5170.0833333333321</v>
      </c>
      <c r="K135" s="38">
        <v>5229.1166666666668</v>
      </c>
      <c r="L135" s="38">
        <v>5328.2333333333318</v>
      </c>
      <c r="M135" s="28">
        <v>5130</v>
      </c>
      <c r="N135" s="28">
        <v>4971.8500000000004</v>
      </c>
      <c r="O135" s="39">
        <v>635800</v>
      </c>
      <c r="P135" s="40">
        <v>-8.6756679115196786E-2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751.85</v>
      </c>
      <c r="F136" s="37">
        <v>756.73333333333323</v>
      </c>
      <c r="G136" s="38">
        <v>744.16666666666652</v>
      </c>
      <c r="H136" s="38">
        <v>736.48333333333323</v>
      </c>
      <c r="I136" s="38">
        <v>723.91666666666652</v>
      </c>
      <c r="J136" s="38">
        <v>764.41666666666652</v>
      </c>
      <c r="K136" s="38">
        <v>776.98333333333335</v>
      </c>
      <c r="L136" s="38">
        <v>784.66666666666652</v>
      </c>
      <c r="M136" s="28">
        <v>769.3</v>
      </c>
      <c r="N136" s="28">
        <v>749.05</v>
      </c>
      <c r="O136" s="39">
        <v>11034700</v>
      </c>
      <c r="P136" s="40">
        <v>5.4761130971725705E-2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792.65</v>
      </c>
      <c r="F137" s="37">
        <v>788.08333333333337</v>
      </c>
      <c r="G137" s="38">
        <v>781.16666666666674</v>
      </c>
      <c r="H137" s="38">
        <v>769.68333333333339</v>
      </c>
      <c r="I137" s="38">
        <v>762.76666666666677</v>
      </c>
      <c r="J137" s="38">
        <v>799.56666666666672</v>
      </c>
      <c r="K137" s="38">
        <v>806.48333333333346</v>
      </c>
      <c r="L137" s="38">
        <v>817.9666666666667</v>
      </c>
      <c r="M137" s="28">
        <v>795</v>
      </c>
      <c r="N137" s="28">
        <v>776.6</v>
      </c>
      <c r="O137" s="39">
        <v>16206400</v>
      </c>
      <c r="P137" s="40">
        <v>1.3615866205507639E-2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158.65</v>
      </c>
      <c r="F138" s="37">
        <v>158.93333333333334</v>
      </c>
      <c r="G138" s="38">
        <v>156.96666666666667</v>
      </c>
      <c r="H138" s="38">
        <v>155.28333333333333</v>
      </c>
      <c r="I138" s="38">
        <v>153.31666666666666</v>
      </c>
      <c r="J138" s="38">
        <v>160.61666666666667</v>
      </c>
      <c r="K138" s="38">
        <v>162.58333333333337</v>
      </c>
      <c r="L138" s="38">
        <v>164.26666666666668</v>
      </c>
      <c r="M138" s="28">
        <v>160.9</v>
      </c>
      <c r="N138" s="28">
        <v>157.25</v>
      </c>
      <c r="O138" s="39">
        <v>34872000</v>
      </c>
      <c r="P138" s="40">
        <v>-2.5486250838363516E-2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115</v>
      </c>
      <c r="F139" s="37">
        <v>115.10000000000001</v>
      </c>
      <c r="G139" s="38">
        <v>114.45000000000002</v>
      </c>
      <c r="H139" s="38">
        <v>113.9</v>
      </c>
      <c r="I139" s="38">
        <v>113.25000000000001</v>
      </c>
      <c r="J139" s="38">
        <v>115.65000000000002</v>
      </c>
      <c r="K139" s="38">
        <v>116.30000000000003</v>
      </c>
      <c r="L139" s="38">
        <v>116.85000000000002</v>
      </c>
      <c r="M139" s="28">
        <v>115.75</v>
      </c>
      <c r="N139" s="28">
        <v>114.55</v>
      </c>
      <c r="O139" s="39">
        <v>29457000</v>
      </c>
      <c r="P139" s="40">
        <v>-1.5441692569938836E-2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489.85</v>
      </c>
      <c r="F140" s="37">
        <v>488.0333333333333</v>
      </c>
      <c r="G140" s="38">
        <v>484.96666666666658</v>
      </c>
      <c r="H140" s="38">
        <v>480.08333333333326</v>
      </c>
      <c r="I140" s="38">
        <v>477.01666666666654</v>
      </c>
      <c r="J140" s="38">
        <v>492.91666666666663</v>
      </c>
      <c r="K140" s="38">
        <v>495.98333333333335</v>
      </c>
      <c r="L140" s="38">
        <v>500.86666666666667</v>
      </c>
      <c r="M140" s="28">
        <v>491.1</v>
      </c>
      <c r="N140" s="28">
        <v>483.15</v>
      </c>
      <c r="O140" s="39">
        <v>9530000</v>
      </c>
      <c r="P140" s="40">
        <v>-2.0152169442730825E-2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7612.25</v>
      </c>
      <c r="F141" s="37">
        <v>7585.0666666666657</v>
      </c>
      <c r="G141" s="38">
        <v>7526.8333333333312</v>
      </c>
      <c r="H141" s="38">
        <v>7441.4166666666652</v>
      </c>
      <c r="I141" s="38">
        <v>7383.1833333333307</v>
      </c>
      <c r="J141" s="38">
        <v>7670.4833333333318</v>
      </c>
      <c r="K141" s="38">
        <v>7728.7166666666653</v>
      </c>
      <c r="L141" s="38">
        <v>7814.1333333333323</v>
      </c>
      <c r="M141" s="28">
        <v>7643.3</v>
      </c>
      <c r="N141" s="28">
        <v>7499.65</v>
      </c>
      <c r="O141" s="39">
        <v>2423300</v>
      </c>
      <c r="P141" s="40">
        <v>-2.8192171960218157E-2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879.3</v>
      </c>
      <c r="F142" s="37">
        <v>875.06666666666661</v>
      </c>
      <c r="G142" s="38">
        <v>866.23333333333323</v>
      </c>
      <c r="H142" s="38">
        <v>853.16666666666663</v>
      </c>
      <c r="I142" s="38">
        <v>844.33333333333326</v>
      </c>
      <c r="J142" s="38">
        <v>888.13333333333321</v>
      </c>
      <c r="K142" s="38">
        <v>896.9666666666667</v>
      </c>
      <c r="L142" s="38">
        <v>910.03333333333319</v>
      </c>
      <c r="M142" s="28">
        <v>883.9</v>
      </c>
      <c r="N142" s="28">
        <v>862</v>
      </c>
      <c r="O142" s="39">
        <v>14485000</v>
      </c>
      <c r="P142" s="40">
        <v>1.329136061559986E-2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1437.65</v>
      </c>
      <c r="F143" s="37">
        <v>1438.6666666666667</v>
      </c>
      <c r="G143" s="38">
        <v>1427.9833333333336</v>
      </c>
      <c r="H143" s="38">
        <v>1418.3166666666668</v>
      </c>
      <c r="I143" s="38">
        <v>1407.6333333333337</v>
      </c>
      <c r="J143" s="38">
        <v>1448.3333333333335</v>
      </c>
      <c r="K143" s="38">
        <v>1459.0166666666664</v>
      </c>
      <c r="L143" s="38">
        <v>1468.6833333333334</v>
      </c>
      <c r="M143" s="28">
        <v>1449.35</v>
      </c>
      <c r="N143" s="28">
        <v>1429</v>
      </c>
      <c r="O143" s="39">
        <v>2434600</v>
      </c>
      <c r="P143" s="40">
        <v>-2.0695480782767846E-2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2058.9499999999998</v>
      </c>
      <c r="F144" s="37">
        <v>2069.4333333333329</v>
      </c>
      <c r="G144" s="38">
        <v>2026.8666666666659</v>
      </c>
      <c r="H144" s="38">
        <v>1994.7833333333328</v>
      </c>
      <c r="I144" s="38">
        <v>1952.2166666666658</v>
      </c>
      <c r="J144" s="38">
        <v>2101.516666666666</v>
      </c>
      <c r="K144" s="38">
        <v>2144.0833333333326</v>
      </c>
      <c r="L144" s="38">
        <v>2176.1666666666661</v>
      </c>
      <c r="M144" s="28">
        <v>2112</v>
      </c>
      <c r="N144" s="28">
        <v>2037.35</v>
      </c>
      <c r="O144" s="39">
        <v>786200</v>
      </c>
      <c r="P144" s="40">
        <v>-5.6861804222648756E-2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746.2</v>
      </c>
      <c r="F145" s="37">
        <v>745.4</v>
      </c>
      <c r="G145" s="38">
        <v>740.8</v>
      </c>
      <c r="H145" s="38">
        <v>735.4</v>
      </c>
      <c r="I145" s="38">
        <v>730.8</v>
      </c>
      <c r="J145" s="38">
        <v>750.8</v>
      </c>
      <c r="K145" s="38">
        <v>755.40000000000009</v>
      </c>
      <c r="L145" s="38">
        <v>760.8</v>
      </c>
      <c r="M145" s="28">
        <v>750</v>
      </c>
      <c r="N145" s="28">
        <v>740</v>
      </c>
      <c r="O145" s="39">
        <v>2448550</v>
      </c>
      <c r="P145" s="40">
        <v>-4.7534766118836919E-2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783</v>
      </c>
      <c r="F146" s="37">
        <v>782.9666666666667</v>
      </c>
      <c r="G146" s="38">
        <v>773.23333333333335</v>
      </c>
      <c r="H146" s="38">
        <v>763.4666666666667</v>
      </c>
      <c r="I146" s="38">
        <v>753.73333333333335</v>
      </c>
      <c r="J146" s="38">
        <v>792.73333333333335</v>
      </c>
      <c r="K146" s="38">
        <v>802.4666666666667</v>
      </c>
      <c r="L146" s="38">
        <v>812.23333333333335</v>
      </c>
      <c r="M146" s="28">
        <v>792.7</v>
      </c>
      <c r="N146" s="28">
        <v>773.2</v>
      </c>
      <c r="O146" s="39">
        <v>3327000</v>
      </c>
      <c r="P146" s="40">
        <v>-4.4295070665287831E-2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4407.75</v>
      </c>
      <c r="F147" s="37">
        <v>4380.75</v>
      </c>
      <c r="G147" s="38">
        <v>4283.8500000000004</v>
      </c>
      <c r="H147" s="38">
        <v>4159.9500000000007</v>
      </c>
      <c r="I147" s="38">
        <v>4063.0500000000011</v>
      </c>
      <c r="J147" s="38">
        <v>4504.6499999999996</v>
      </c>
      <c r="K147" s="38">
        <v>4601.5499999999993</v>
      </c>
      <c r="L147" s="38">
        <v>4725.4499999999989</v>
      </c>
      <c r="M147" s="28">
        <v>4477.6499999999996</v>
      </c>
      <c r="N147" s="28">
        <v>4256.8500000000004</v>
      </c>
      <c r="O147" s="39">
        <v>2430000</v>
      </c>
      <c r="P147" s="40">
        <v>-8.5228128293931643E-2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137.75</v>
      </c>
      <c r="F148" s="37">
        <v>137.66666666666666</v>
      </c>
      <c r="G148" s="38">
        <v>136.33333333333331</v>
      </c>
      <c r="H148" s="38">
        <v>134.91666666666666</v>
      </c>
      <c r="I148" s="38">
        <v>133.58333333333331</v>
      </c>
      <c r="J148" s="38">
        <v>139.08333333333331</v>
      </c>
      <c r="K148" s="38">
        <v>140.41666666666663</v>
      </c>
      <c r="L148" s="38">
        <v>141.83333333333331</v>
      </c>
      <c r="M148" s="28">
        <v>139</v>
      </c>
      <c r="N148" s="28">
        <v>136.25</v>
      </c>
      <c r="O148" s="39">
        <v>31755500</v>
      </c>
      <c r="P148" s="40">
        <v>-7.1435881690717434E-2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3427.25</v>
      </c>
      <c r="F149" s="37">
        <v>3413.1833333333329</v>
      </c>
      <c r="G149" s="38">
        <v>3389.7166666666658</v>
      </c>
      <c r="H149" s="38">
        <v>3352.1833333333329</v>
      </c>
      <c r="I149" s="38">
        <v>3328.7166666666658</v>
      </c>
      <c r="J149" s="38">
        <v>3450.7166666666658</v>
      </c>
      <c r="K149" s="38">
        <v>3474.1833333333329</v>
      </c>
      <c r="L149" s="38">
        <v>3511.7166666666658</v>
      </c>
      <c r="M149" s="28">
        <v>3436.65</v>
      </c>
      <c r="N149" s="28">
        <v>3375.65</v>
      </c>
      <c r="O149" s="39">
        <v>1496425</v>
      </c>
      <c r="P149" s="40">
        <v>-2.7189988623435721E-2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65291.45</v>
      </c>
      <c r="F150" s="37">
        <v>65377.433333333327</v>
      </c>
      <c r="G150" s="38">
        <v>64878.666666666657</v>
      </c>
      <c r="H150" s="38">
        <v>64465.883333333331</v>
      </c>
      <c r="I150" s="38">
        <v>63967.116666666661</v>
      </c>
      <c r="J150" s="38">
        <v>65790.216666666645</v>
      </c>
      <c r="K150" s="38">
        <v>66288.983333333337</v>
      </c>
      <c r="L150" s="38">
        <v>66701.766666666648</v>
      </c>
      <c r="M150" s="28">
        <v>65876.2</v>
      </c>
      <c r="N150" s="28">
        <v>64964.65</v>
      </c>
      <c r="O150" s="39">
        <v>101090</v>
      </c>
      <c r="P150" s="40">
        <v>5.8706467661691544E-3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1316.4</v>
      </c>
      <c r="F151" s="37">
        <v>1310.0833333333333</v>
      </c>
      <c r="G151" s="38">
        <v>1301.1666666666665</v>
      </c>
      <c r="H151" s="38">
        <v>1285.9333333333332</v>
      </c>
      <c r="I151" s="38">
        <v>1277.0166666666664</v>
      </c>
      <c r="J151" s="38">
        <v>1325.3166666666666</v>
      </c>
      <c r="K151" s="38">
        <v>1334.2333333333331</v>
      </c>
      <c r="L151" s="38">
        <v>1349.4666666666667</v>
      </c>
      <c r="M151" s="28">
        <v>1319</v>
      </c>
      <c r="N151" s="28">
        <v>1294.8499999999999</v>
      </c>
      <c r="O151" s="39">
        <v>3960750</v>
      </c>
      <c r="P151" s="40">
        <v>-2.7261005710075521E-2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345.15</v>
      </c>
      <c r="F152" s="37">
        <v>344.7166666666667</v>
      </c>
      <c r="G152" s="38">
        <v>341.43333333333339</v>
      </c>
      <c r="H152" s="38">
        <v>337.7166666666667</v>
      </c>
      <c r="I152" s="38">
        <v>334.43333333333339</v>
      </c>
      <c r="J152" s="38">
        <v>348.43333333333339</v>
      </c>
      <c r="K152" s="38">
        <v>351.7166666666667</v>
      </c>
      <c r="L152" s="38">
        <v>355.43333333333339</v>
      </c>
      <c r="M152" s="28">
        <v>348</v>
      </c>
      <c r="N152" s="28">
        <v>341</v>
      </c>
      <c r="O152" s="39">
        <v>3024000</v>
      </c>
      <c r="P152" s="40">
        <v>-0.28679245283018867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117</v>
      </c>
      <c r="F153" s="37">
        <v>117.65000000000002</v>
      </c>
      <c r="G153" s="38">
        <v>115.75000000000004</v>
      </c>
      <c r="H153" s="38">
        <v>114.50000000000003</v>
      </c>
      <c r="I153" s="38">
        <v>112.60000000000005</v>
      </c>
      <c r="J153" s="38">
        <v>118.90000000000003</v>
      </c>
      <c r="K153" s="38">
        <v>120.80000000000001</v>
      </c>
      <c r="L153" s="38">
        <v>122.05000000000003</v>
      </c>
      <c r="M153" s="28">
        <v>119.55</v>
      </c>
      <c r="N153" s="28">
        <v>116.4</v>
      </c>
      <c r="O153" s="39">
        <v>90236000</v>
      </c>
      <c r="P153" s="40">
        <v>-2.7215247869513425E-2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4618.3500000000004</v>
      </c>
      <c r="F154" s="37">
        <v>4590.4000000000005</v>
      </c>
      <c r="G154" s="38">
        <v>4549.4000000000015</v>
      </c>
      <c r="H154" s="38">
        <v>4480.4500000000007</v>
      </c>
      <c r="I154" s="38">
        <v>4439.4500000000016</v>
      </c>
      <c r="J154" s="38">
        <v>4659.3500000000013</v>
      </c>
      <c r="K154" s="38">
        <v>4700.3499999999995</v>
      </c>
      <c r="L154" s="38">
        <v>4769.3000000000011</v>
      </c>
      <c r="M154" s="28">
        <v>4631.3999999999996</v>
      </c>
      <c r="N154" s="28">
        <v>4521.45</v>
      </c>
      <c r="O154" s="39">
        <v>1673625</v>
      </c>
      <c r="P154" s="40">
        <v>-5.6780556533990841E-2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4062.55</v>
      </c>
      <c r="F155" s="37">
        <v>4056.15</v>
      </c>
      <c r="G155" s="38">
        <v>4033.3500000000004</v>
      </c>
      <c r="H155" s="38">
        <v>4004.15</v>
      </c>
      <c r="I155" s="38">
        <v>3981.3500000000004</v>
      </c>
      <c r="J155" s="38">
        <v>4085.3500000000004</v>
      </c>
      <c r="K155" s="38">
        <v>4108.1500000000005</v>
      </c>
      <c r="L155" s="38">
        <v>4137.3500000000004</v>
      </c>
      <c r="M155" s="28">
        <v>4078.95</v>
      </c>
      <c r="N155" s="28">
        <v>4026.95</v>
      </c>
      <c r="O155" s="39">
        <v>491400</v>
      </c>
      <c r="P155" s="40">
        <v>0.1047040971168437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36.799999999999997</v>
      </c>
      <c r="F156" s="37">
        <v>36.933333333333337</v>
      </c>
      <c r="G156" s="38">
        <v>36.516666666666673</v>
      </c>
      <c r="H156" s="38">
        <v>36.233333333333334</v>
      </c>
      <c r="I156" s="38">
        <v>35.81666666666667</v>
      </c>
      <c r="J156" s="38">
        <v>37.216666666666676</v>
      </c>
      <c r="K156" s="38">
        <v>37.633333333333333</v>
      </c>
      <c r="L156" s="38">
        <v>37.916666666666679</v>
      </c>
      <c r="M156" s="28">
        <v>37.35</v>
      </c>
      <c r="N156" s="28">
        <v>36.65</v>
      </c>
      <c r="O156" s="39">
        <v>26508000</v>
      </c>
      <c r="P156" s="40">
        <v>-1.9094138543516874E-2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17305.849999999999</v>
      </c>
      <c r="F157" s="37">
        <v>17226.116666666665</v>
      </c>
      <c r="G157" s="38">
        <v>17106.73333333333</v>
      </c>
      <c r="H157" s="38">
        <v>16907.616666666665</v>
      </c>
      <c r="I157" s="38">
        <v>16788.23333333333</v>
      </c>
      <c r="J157" s="38">
        <v>17425.23333333333</v>
      </c>
      <c r="K157" s="38">
        <v>17544.616666666669</v>
      </c>
      <c r="L157" s="38">
        <v>17743.73333333333</v>
      </c>
      <c r="M157" s="28">
        <v>17345.5</v>
      </c>
      <c r="N157" s="28">
        <v>17027</v>
      </c>
      <c r="O157" s="39">
        <v>350425</v>
      </c>
      <c r="P157" s="40">
        <v>-3.3243671977377751E-2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159.25</v>
      </c>
      <c r="F158" s="37">
        <v>159.04999999999998</v>
      </c>
      <c r="G158" s="38">
        <v>156.14999999999998</v>
      </c>
      <c r="H158" s="38">
        <v>153.04999999999998</v>
      </c>
      <c r="I158" s="38">
        <v>150.14999999999998</v>
      </c>
      <c r="J158" s="38">
        <v>162.14999999999998</v>
      </c>
      <c r="K158" s="38">
        <v>165.05</v>
      </c>
      <c r="L158" s="38">
        <v>168.14999999999998</v>
      </c>
      <c r="M158" s="28">
        <v>161.94999999999999</v>
      </c>
      <c r="N158" s="28">
        <v>155.94999999999999</v>
      </c>
      <c r="O158" s="39">
        <v>69867600</v>
      </c>
      <c r="P158" s="40">
        <v>-5.4063860667634252E-2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134.65</v>
      </c>
      <c r="F159" s="37">
        <v>134.35</v>
      </c>
      <c r="G159" s="38">
        <v>133.69999999999999</v>
      </c>
      <c r="H159" s="38">
        <v>132.75</v>
      </c>
      <c r="I159" s="38">
        <v>132.1</v>
      </c>
      <c r="J159" s="38">
        <v>135.29999999999998</v>
      </c>
      <c r="K159" s="38">
        <v>135.95000000000002</v>
      </c>
      <c r="L159" s="38">
        <v>136.89999999999998</v>
      </c>
      <c r="M159" s="28">
        <v>135</v>
      </c>
      <c r="N159" s="28">
        <v>133.4</v>
      </c>
      <c r="O159" s="39">
        <v>53625600</v>
      </c>
      <c r="P159" s="40">
        <v>-5.1517290049400144E-2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937.05</v>
      </c>
      <c r="F160" s="37">
        <v>944.4</v>
      </c>
      <c r="G160" s="38">
        <v>926.8</v>
      </c>
      <c r="H160" s="38">
        <v>916.55</v>
      </c>
      <c r="I160" s="38">
        <v>898.94999999999993</v>
      </c>
      <c r="J160" s="38">
        <v>954.65</v>
      </c>
      <c r="K160" s="38">
        <v>972.25000000000011</v>
      </c>
      <c r="L160" s="38">
        <v>982.5</v>
      </c>
      <c r="M160" s="28">
        <v>962</v>
      </c>
      <c r="N160" s="28">
        <v>934.15</v>
      </c>
      <c r="O160" s="39">
        <v>3306800</v>
      </c>
      <c r="P160" s="40">
        <v>-1.39845543727823E-2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3552.25</v>
      </c>
      <c r="F161" s="37">
        <v>3539.2999999999997</v>
      </c>
      <c r="G161" s="38">
        <v>3512.8999999999996</v>
      </c>
      <c r="H161" s="38">
        <v>3473.5499999999997</v>
      </c>
      <c r="I161" s="38">
        <v>3447.1499999999996</v>
      </c>
      <c r="J161" s="38">
        <v>3578.6499999999996</v>
      </c>
      <c r="K161" s="38">
        <v>3605.05</v>
      </c>
      <c r="L161" s="38">
        <v>3644.3999999999996</v>
      </c>
      <c r="M161" s="28">
        <v>3565.7</v>
      </c>
      <c r="N161" s="28">
        <v>3499.95</v>
      </c>
      <c r="O161" s="39">
        <v>551250</v>
      </c>
      <c r="P161" s="40">
        <v>2.0449897750511249E-3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162.15</v>
      </c>
      <c r="F162" s="37">
        <v>163.00000000000003</v>
      </c>
      <c r="G162" s="38">
        <v>160.70000000000005</v>
      </c>
      <c r="H162" s="38">
        <v>159.25000000000003</v>
      </c>
      <c r="I162" s="38">
        <v>156.95000000000005</v>
      </c>
      <c r="J162" s="38">
        <v>164.45000000000005</v>
      </c>
      <c r="K162" s="38">
        <v>166.75000000000006</v>
      </c>
      <c r="L162" s="38">
        <v>168.20000000000005</v>
      </c>
      <c r="M162" s="28">
        <v>165.3</v>
      </c>
      <c r="N162" s="28">
        <v>161.55000000000001</v>
      </c>
      <c r="O162" s="39">
        <v>78216600</v>
      </c>
      <c r="P162" s="40">
        <v>0.31973496167337923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41981.25</v>
      </c>
      <c r="F163" s="37">
        <v>41877.533333333333</v>
      </c>
      <c r="G163" s="38">
        <v>41380.716666666667</v>
      </c>
      <c r="H163" s="38">
        <v>40780.183333333334</v>
      </c>
      <c r="I163" s="38">
        <v>40283.366666666669</v>
      </c>
      <c r="J163" s="38">
        <v>42478.066666666666</v>
      </c>
      <c r="K163" s="38">
        <v>42974.883333333331</v>
      </c>
      <c r="L163" s="38">
        <v>43575.416666666664</v>
      </c>
      <c r="M163" s="28">
        <v>42374.35</v>
      </c>
      <c r="N163" s="28">
        <v>41277</v>
      </c>
      <c r="O163" s="39">
        <v>96360</v>
      </c>
      <c r="P163" s="40">
        <v>-2.7550711474417195E-2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2231.9499999999998</v>
      </c>
      <c r="F164" s="37">
        <v>2224.1999999999998</v>
      </c>
      <c r="G164" s="38">
        <v>2211.0499999999997</v>
      </c>
      <c r="H164" s="38">
        <v>2190.15</v>
      </c>
      <c r="I164" s="38">
        <v>2177</v>
      </c>
      <c r="J164" s="38">
        <v>2245.0999999999995</v>
      </c>
      <c r="K164" s="38">
        <v>2258.2499999999991</v>
      </c>
      <c r="L164" s="38">
        <v>2279.1499999999992</v>
      </c>
      <c r="M164" s="28">
        <v>2237.35</v>
      </c>
      <c r="N164" s="28">
        <v>2203.3000000000002</v>
      </c>
      <c r="O164" s="39">
        <v>3961375</v>
      </c>
      <c r="P164" s="40">
        <v>-7.7834412453505995E-3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4787.6000000000004</v>
      </c>
      <c r="F165" s="37">
        <v>4797.2</v>
      </c>
      <c r="G165" s="38">
        <v>4746.3999999999996</v>
      </c>
      <c r="H165" s="38">
        <v>4705.2</v>
      </c>
      <c r="I165" s="38">
        <v>4654.3999999999996</v>
      </c>
      <c r="J165" s="38">
        <v>4838.3999999999996</v>
      </c>
      <c r="K165" s="38">
        <v>4889.2000000000007</v>
      </c>
      <c r="L165" s="38">
        <v>4930.3999999999996</v>
      </c>
      <c r="M165" s="28">
        <v>4848</v>
      </c>
      <c r="N165" s="28">
        <v>4756</v>
      </c>
      <c r="O165" s="39">
        <v>380550</v>
      </c>
      <c r="P165" s="40">
        <v>2.0925553319919517E-2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196.05</v>
      </c>
      <c r="F166" s="37">
        <v>196.23333333333335</v>
      </c>
      <c r="G166" s="38">
        <v>194.91666666666669</v>
      </c>
      <c r="H166" s="38">
        <v>193.78333333333333</v>
      </c>
      <c r="I166" s="38">
        <v>192.46666666666667</v>
      </c>
      <c r="J166" s="38">
        <v>197.3666666666667</v>
      </c>
      <c r="K166" s="38">
        <v>198.68333333333337</v>
      </c>
      <c r="L166" s="38">
        <v>199.81666666666672</v>
      </c>
      <c r="M166" s="28">
        <v>197.55</v>
      </c>
      <c r="N166" s="28">
        <v>195.1</v>
      </c>
      <c r="O166" s="39">
        <v>22347000</v>
      </c>
      <c r="P166" s="40">
        <v>-4.3896804004620718E-2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113.05</v>
      </c>
      <c r="F167" s="37">
        <v>112.75</v>
      </c>
      <c r="G167" s="38">
        <v>112.3</v>
      </c>
      <c r="H167" s="38">
        <v>111.55</v>
      </c>
      <c r="I167" s="38">
        <v>111.1</v>
      </c>
      <c r="J167" s="38">
        <v>113.5</v>
      </c>
      <c r="K167" s="38">
        <v>113.94999999999999</v>
      </c>
      <c r="L167" s="38">
        <v>114.7</v>
      </c>
      <c r="M167" s="28">
        <v>113.2</v>
      </c>
      <c r="N167" s="28">
        <v>112</v>
      </c>
      <c r="O167" s="39">
        <v>39959000</v>
      </c>
      <c r="P167" s="40">
        <v>2.7746770849944188E-2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4391.45</v>
      </c>
      <c r="F168" s="37">
        <v>4399.916666666667</v>
      </c>
      <c r="G168" s="38">
        <v>4361.4833333333336</v>
      </c>
      <c r="H168" s="38">
        <v>4331.5166666666664</v>
      </c>
      <c r="I168" s="38">
        <v>4293.083333333333</v>
      </c>
      <c r="J168" s="38">
        <v>4429.8833333333341</v>
      </c>
      <c r="K168" s="38">
        <v>4468.3166666666666</v>
      </c>
      <c r="L168" s="38">
        <v>4498.2833333333347</v>
      </c>
      <c r="M168" s="28">
        <v>4438.3500000000004</v>
      </c>
      <c r="N168" s="28">
        <v>4369.95</v>
      </c>
      <c r="O168" s="39">
        <v>134375</v>
      </c>
      <c r="P168" s="40">
        <v>2.3809523809523808E-2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2439.8000000000002</v>
      </c>
      <c r="F169" s="37">
        <v>2431.25</v>
      </c>
      <c r="G169" s="38">
        <v>2418.25</v>
      </c>
      <c r="H169" s="38">
        <v>2396.6999999999998</v>
      </c>
      <c r="I169" s="38">
        <v>2383.6999999999998</v>
      </c>
      <c r="J169" s="38">
        <v>2452.8000000000002</v>
      </c>
      <c r="K169" s="38">
        <v>2465.8000000000002</v>
      </c>
      <c r="L169" s="38">
        <v>2487.3500000000004</v>
      </c>
      <c r="M169" s="28">
        <v>2444.25</v>
      </c>
      <c r="N169" s="28">
        <v>2409.6999999999998</v>
      </c>
      <c r="O169" s="39">
        <v>2729250</v>
      </c>
      <c r="P169" s="40">
        <v>-7.3649754500818331E-3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2849</v>
      </c>
      <c r="F170" s="37">
        <v>2835.35</v>
      </c>
      <c r="G170" s="38">
        <v>2810.5</v>
      </c>
      <c r="H170" s="38">
        <v>2772</v>
      </c>
      <c r="I170" s="38">
        <v>2747.15</v>
      </c>
      <c r="J170" s="38">
        <v>2873.85</v>
      </c>
      <c r="K170" s="38">
        <v>2898.6999999999994</v>
      </c>
      <c r="L170" s="38">
        <v>2937.2</v>
      </c>
      <c r="M170" s="28">
        <v>2860.2</v>
      </c>
      <c r="N170" s="28">
        <v>2796.85</v>
      </c>
      <c r="O170" s="39">
        <v>1674250</v>
      </c>
      <c r="P170" s="40">
        <v>-3.0123099203475744E-2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35.15</v>
      </c>
      <c r="F171" s="37">
        <v>35.233333333333334</v>
      </c>
      <c r="G171" s="38">
        <v>34.966666666666669</v>
      </c>
      <c r="H171" s="38">
        <v>34.783333333333331</v>
      </c>
      <c r="I171" s="38">
        <v>34.516666666666666</v>
      </c>
      <c r="J171" s="38">
        <v>35.416666666666671</v>
      </c>
      <c r="K171" s="38">
        <v>35.683333333333337</v>
      </c>
      <c r="L171" s="38">
        <v>35.866666666666674</v>
      </c>
      <c r="M171" s="28">
        <v>35.5</v>
      </c>
      <c r="N171" s="28">
        <v>35.049999999999997</v>
      </c>
      <c r="O171" s="39">
        <v>262608000</v>
      </c>
      <c r="P171" s="40">
        <v>1.9821051323474587E-2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2368.85</v>
      </c>
      <c r="F172" s="37">
        <v>2374.0833333333335</v>
      </c>
      <c r="G172" s="38">
        <v>2351.916666666667</v>
      </c>
      <c r="H172" s="38">
        <v>2334.9833333333336</v>
      </c>
      <c r="I172" s="38">
        <v>2312.8166666666671</v>
      </c>
      <c r="J172" s="38">
        <v>2391.0166666666669</v>
      </c>
      <c r="K172" s="38">
        <v>2413.1833333333338</v>
      </c>
      <c r="L172" s="38">
        <v>2430.1166666666668</v>
      </c>
      <c r="M172" s="28">
        <v>2396.25</v>
      </c>
      <c r="N172" s="28">
        <v>2357.15</v>
      </c>
      <c r="O172" s="39">
        <v>651900</v>
      </c>
      <c r="P172" s="40">
        <v>2.3551577955723033E-2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216.8</v>
      </c>
      <c r="F173" s="37">
        <v>215.81666666666669</v>
      </c>
      <c r="G173" s="38">
        <v>213.28333333333339</v>
      </c>
      <c r="H173" s="38">
        <v>209.76666666666671</v>
      </c>
      <c r="I173" s="38">
        <v>207.23333333333341</v>
      </c>
      <c r="J173" s="38">
        <v>219.33333333333337</v>
      </c>
      <c r="K173" s="38">
        <v>221.86666666666667</v>
      </c>
      <c r="L173" s="38">
        <v>225.38333333333335</v>
      </c>
      <c r="M173" s="28">
        <v>218.35</v>
      </c>
      <c r="N173" s="28">
        <v>212.3</v>
      </c>
      <c r="O173" s="39">
        <v>35320459</v>
      </c>
      <c r="P173" s="40">
        <v>-0.11124530327428878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1868.45</v>
      </c>
      <c r="F174" s="37">
        <v>1869.0333333333335</v>
      </c>
      <c r="G174" s="38">
        <v>1840.0666666666671</v>
      </c>
      <c r="H174" s="38">
        <v>1811.6833333333336</v>
      </c>
      <c r="I174" s="38">
        <v>1782.7166666666672</v>
      </c>
      <c r="J174" s="38">
        <v>1897.416666666667</v>
      </c>
      <c r="K174" s="38">
        <v>1926.3833333333337</v>
      </c>
      <c r="L174" s="38">
        <v>1954.7666666666669</v>
      </c>
      <c r="M174" s="28">
        <v>1898</v>
      </c>
      <c r="N174" s="28">
        <v>1840.65</v>
      </c>
      <c r="O174" s="39">
        <v>3027266</v>
      </c>
      <c r="P174" s="40">
        <v>-0.10244961988656932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196.85</v>
      </c>
      <c r="F175" s="37">
        <v>198.76666666666665</v>
      </c>
      <c r="G175" s="38">
        <v>194.2833333333333</v>
      </c>
      <c r="H175" s="38">
        <v>191.71666666666664</v>
      </c>
      <c r="I175" s="38">
        <v>187.23333333333329</v>
      </c>
      <c r="J175" s="38">
        <v>201.33333333333331</v>
      </c>
      <c r="K175" s="38">
        <v>205.81666666666666</v>
      </c>
      <c r="L175" s="38">
        <v>208.38333333333333</v>
      </c>
      <c r="M175" s="28">
        <v>203.25</v>
      </c>
      <c r="N175" s="28">
        <v>196.2</v>
      </c>
      <c r="O175" s="39">
        <v>6580000</v>
      </c>
      <c r="P175" s="40">
        <v>-2.0833333333333332E-2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771.45</v>
      </c>
      <c r="F176" s="37">
        <v>762.5333333333333</v>
      </c>
      <c r="G176" s="38">
        <v>750.26666666666665</v>
      </c>
      <c r="H176" s="38">
        <v>729.08333333333337</v>
      </c>
      <c r="I176" s="38">
        <v>716.81666666666672</v>
      </c>
      <c r="J176" s="38">
        <v>783.71666666666658</v>
      </c>
      <c r="K176" s="38">
        <v>795.98333333333323</v>
      </c>
      <c r="L176" s="38">
        <v>817.16666666666652</v>
      </c>
      <c r="M176" s="28">
        <v>774.8</v>
      </c>
      <c r="N176" s="28">
        <v>741.35</v>
      </c>
      <c r="O176" s="39">
        <v>3199400</v>
      </c>
      <c r="P176" s="40">
        <v>-0.11456127969889437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129.85</v>
      </c>
      <c r="F177" s="37">
        <v>130.46666666666667</v>
      </c>
      <c r="G177" s="38">
        <v>127.93333333333334</v>
      </c>
      <c r="H177" s="38">
        <v>126.01666666666668</v>
      </c>
      <c r="I177" s="38">
        <v>123.48333333333335</v>
      </c>
      <c r="J177" s="38">
        <v>132.38333333333333</v>
      </c>
      <c r="K177" s="38">
        <v>134.91666666666669</v>
      </c>
      <c r="L177" s="38">
        <v>136.83333333333331</v>
      </c>
      <c r="M177" s="28">
        <v>133</v>
      </c>
      <c r="N177" s="28">
        <v>128.55000000000001</v>
      </c>
      <c r="O177" s="39">
        <v>46869800</v>
      </c>
      <c r="P177" s="40">
        <v>5.7249533291848162E-3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123.55</v>
      </c>
      <c r="F178" s="37">
        <v>123.55</v>
      </c>
      <c r="G178" s="38">
        <v>123</v>
      </c>
      <c r="H178" s="38">
        <v>122.45</v>
      </c>
      <c r="I178" s="38">
        <v>121.9</v>
      </c>
      <c r="J178" s="38">
        <v>124.1</v>
      </c>
      <c r="K178" s="38">
        <v>124.64999999999998</v>
      </c>
      <c r="L178" s="38">
        <v>125.19999999999999</v>
      </c>
      <c r="M178" s="28">
        <v>124.1</v>
      </c>
      <c r="N178" s="28">
        <v>123</v>
      </c>
      <c r="O178" s="39">
        <v>28722000</v>
      </c>
      <c r="P178" s="40">
        <v>9.0640809443507595E-3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2672.6</v>
      </c>
      <c r="F179" s="37">
        <v>2661.15</v>
      </c>
      <c r="G179" s="38">
        <v>2632.55</v>
      </c>
      <c r="H179" s="38">
        <v>2592.5</v>
      </c>
      <c r="I179" s="38">
        <v>2563.9</v>
      </c>
      <c r="J179" s="38">
        <v>2701.2000000000003</v>
      </c>
      <c r="K179" s="38">
        <v>2729.7999999999997</v>
      </c>
      <c r="L179" s="38">
        <v>2769.8500000000004</v>
      </c>
      <c r="M179" s="28">
        <v>2689.75</v>
      </c>
      <c r="N179" s="28">
        <v>2621.1</v>
      </c>
      <c r="O179" s="39">
        <v>34092750</v>
      </c>
      <c r="P179" s="40">
        <v>-3.2431780448695206E-2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97.85</v>
      </c>
      <c r="F180" s="37">
        <v>98.083333333333329</v>
      </c>
      <c r="G180" s="38">
        <v>96.86666666666666</v>
      </c>
      <c r="H180" s="38">
        <v>95.883333333333326</v>
      </c>
      <c r="I180" s="38">
        <v>94.666666666666657</v>
      </c>
      <c r="J180" s="38">
        <v>99.066666666666663</v>
      </c>
      <c r="K180" s="38">
        <v>100.28333333333333</v>
      </c>
      <c r="L180" s="38">
        <v>101.26666666666667</v>
      </c>
      <c r="M180" s="28">
        <v>99.3</v>
      </c>
      <c r="N180" s="28">
        <v>97.1</v>
      </c>
      <c r="O180" s="39">
        <v>148447000</v>
      </c>
      <c r="P180" s="40">
        <v>9.9292143108804971E-4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869.6</v>
      </c>
      <c r="F181" s="37">
        <v>869.6</v>
      </c>
      <c r="G181" s="38">
        <v>853.65000000000009</v>
      </c>
      <c r="H181" s="38">
        <v>837.7</v>
      </c>
      <c r="I181" s="38">
        <v>821.75000000000011</v>
      </c>
      <c r="J181" s="38">
        <v>885.55000000000007</v>
      </c>
      <c r="K181" s="38">
        <v>901.50000000000011</v>
      </c>
      <c r="L181" s="38">
        <v>917.45</v>
      </c>
      <c r="M181" s="28">
        <v>885.55</v>
      </c>
      <c r="N181" s="28">
        <v>853.65</v>
      </c>
      <c r="O181" s="39">
        <v>3975500</v>
      </c>
      <c r="P181" s="40">
        <v>-7.6967726956117949E-2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1121.0999999999999</v>
      </c>
      <c r="F182" s="37">
        <v>1117.7666666666667</v>
      </c>
      <c r="G182" s="38">
        <v>1107.3333333333333</v>
      </c>
      <c r="H182" s="38">
        <v>1093.5666666666666</v>
      </c>
      <c r="I182" s="38">
        <v>1083.1333333333332</v>
      </c>
      <c r="J182" s="38">
        <v>1131.5333333333333</v>
      </c>
      <c r="K182" s="38">
        <v>1141.9666666666667</v>
      </c>
      <c r="L182" s="38">
        <v>1155.7333333333333</v>
      </c>
      <c r="M182" s="28">
        <v>1128.2</v>
      </c>
      <c r="N182" s="28">
        <v>1104</v>
      </c>
      <c r="O182" s="39">
        <v>7586250</v>
      </c>
      <c r="P182" s="40">
        <v>1.5562248995983935E-2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495.6</v>
      </c>
      <c r="F183" s="37">
        <v>496.64999999999992</v>
      </c>
      <c r="G183" s="38">
        <v>492.59999999999985</v>
      </c>
      <c r="H183" s="38">
        <v>489.59999999999991</v>
      </c>
      <c r="I183" s="38">
        <v>485.54999999999984</v>
      </c>
      <c r="J183" s="38">
        <v>499.64999999999986</v>
      </c>
      <c r="K183" s="38">
        <v>503.69999999999993</v>
      </c>
      <c r="L183" s="38">
        <v>506.69999999999987</v>
      </c>
      <c r="M183" s="28">
        <v>500.7</v>
      </c>
      <c r="N183" s="28">
        <v>493.65</v>
      </c>
      <c r="O183" s="39">
        <v>78018000</v>
      </c>
      <c r="P183" s="40">
        <v>5.2917122150694357E-2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24084.2</v>
      </c>
      <c r="F184" s="37">
        <v>24040.45</v>
      </c>
      <c r="G184" s="38">
        <v>23851.25</v>
      </c>
      <c r="H184" s="38">
        <v>23618.3</v>
      </c>
      <c r="I184" s="38">
        <v>23429.1</v>
      </c>
      <c r="J184" s="38">
        <v>24273.4</v>
      </c>
      <c r="K184" s="38">
        <v>24462.600000000006</v>
      </c>
      <c r="L184" s="38">
        <v>24695.550000000003</v>
      </c>
      <c r="M184" s="28">
        <v>24229.65</v>
      </c>
      <c r="N184" s="28">
        <v>23807.5</v>
      </c>
      <c r="O184" s="39">
        <v>215550</v>
      </c>
      <c r="P184" s="40">
        <v>-4.5711123408965139E-2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2341.5500000000002</v>
      </c>
      <c r="F185" s="37">
        <v>2328.5499999999997</v>
      </c>
      <c r="G185" s="38">
        <v>2304.5999999999995</v>
      </c>
      <c r="H185" s="38">
        <v>2267.6499999999996</v>
      </c>
      <c r="I185" s="38">
        <v>2243.6999999999994</v>
      </c>
      <c r="J185" s="38">
        <v>2365.4999999999995</v>
      </c>
      <c r="K185" s="38">
        <v>2389.4499999999994</v>
      </c>
      <c r="L185" s="38">
        <v>2426.3999999999996</v>
      </c>
      <c r="M185" s="28">
        <v>2352.5</v>
      </c>
      <c r="N185" s="28">
        <v>2291.6</v>
      </c>
      <c r="O185" s="39">
        <v>1580975</v>
      </c>
      <c r="P185" s="40">
        <v>-2.3773136355917813E-2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2707.1</v>
      </c>
      <c r="F186" s="37">
        <v>2690.0166666666664</v>
      </c>
      <c r="G186" s="38">
        <v>2645.083333333333</v>
      </c>
      <c r="H186" s="38">
        <v>2583.0666666666666</v>
      </c>
      <c r="I186" s="38">
        <v>2538.1333333333332</v>
      </c>
      <c r="J186" s="38">
        <v>2752.0333333333328</v>
      </c>
      <c r="K186" s="38">
        <v>2796.9666666666662</v>
      </c>
      <c r="L186" s="38">
        <v>2858.9833333333327</v>
      </c>
      <c r="M186" s="28">
        <v>2734.95</v>
      </c>
      <c r="N186" s="28">
        <v>2628</v>
      </c>
      <c r="O186" s="39">
        <v>3448875</v>
      </c>
      <c r="P186" s="40">
        <v>0.1088738847359537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1125.2</v>
      </c>
      <c r="F187" s="37">
        <v>1127.1499999999999</v>
      </c>
      <c r="G187" s="38">
        <v>1115.2999999999997</v>
      </c>
      <c r="H187" s="38">
        <v>1105.3999999999999</v>
      </c>
      <c r="I187" s="38">
        <v>1093.5499999999997</v>
      </c>
      <c r="J187" s="38">
        <v>1137.0499999999997</v>
      </c>
      <c r="K187" s="38">
        <v>1148.8999999999996</v>
      </c>
      <c r="L187" s="38">
        <v>1158.7999999999997</v>
      </c>
      <c r="M187" s="28">
        <v>1139</v>
      </c>
      <c r="N187" s="28">
        <v>1117.25</v>
      </c>
      <c r="O187" s="39">
        <v>4560400</v>
      </c>
      <c r="P187" s="40">
        <v>-6.0795782189636709E-2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357.85</v>
      </c>
      <c r="F188" s="37">
        <v>356.38333333333338</v>
      </c>
      <c r="G188" s="38">
        <v>352.21666666666675</v>
      </c>
      <c r="H188" s="38">
        <v>346.58333333333337</v>
      </c>
      <c r="I188" s="38">
        <v>342.41666666666674</v>
      </c>
      <c r="J188" s="38">
        <v>362.01666666666677</v>
      </c>
      <c r="K188" s="38">
        <v>366.18333333333339</v>
      </c>
      <c r="L188" s="38">
        <v>371.81666666666678</v>
      </c>
      <c r="M188" s="28">
        <v>360.55</v>
      </c>
      <c r="N188" s="28">
        <v>350.75</v>
      </c>
      <c r="O188" s="39">
        <v>5013900</v>
      </c>
      <c r="P188" s="40">
        <v>-1.849894291754757E-2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917.15</v>
      </c>
      <c r="F189" s="37">
        <v>915.69999999999993</v>
      </c>
      <c r="G189" s="38">
        <v>909.59999999999991</v>
      </c>
      <c r="H189" s="38">
        <v>902.05</v>
      </c>
      <c r="I189" s="38">
        <v>895.94999999999993</v>
      </c>
      <c r="J189" s="38">
        <v>923.24999999999989</v>
      </c>
      <c r="K189" s="38">
        <v>929.35</v>
      </c>
      <c r="L189" s="38">
        <v>936.89999999999986</v>
      </c>
      <c r="M189" s="28">
        <v>921.8</v>
      </c>
      <c r="N189" s="28">
        <v>908.15</v>
      </c>
      <c r="O189" s="39">
        <v>22276800</v>
      </c>
      <c r="P189" s="40">
        <v>1.7684116273863962E-2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488.8</v>
      </c>
      <c r="F190" s="37">
        <v>486.26666666666665</v>
      </c>
      <c r="G190" s="38">
        <v>478.5333333333333</v>
      </c>
      <c r="H190" s="38">
        <v>468.26666666666665</v>
      </c>
      <c r="I190" s="38">
        <v>460.5333333333333</v>
      </c>
      <c r="J190" s="38">
        <v>496.5333333333333</v>
      </c>
      <c r="K190" s="38">
        <v>504.26666666666665</v>
      </c>
      <c r="L190" s="38">
        <v>514.5333333333333</v>
      </c>
      <c r="M190" s="28">
        <v>494</v>
      </c>
      <c r="N190" s="28">
        <v>476</v>
      </c>
      <c r="O190" s="39">
        <v>12978000</v>
      </c>
      <c r="P190" s="40">
        <v>-6.3129399025446675E-2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598.85</v>
      </c>
      <c r="F191" s="37">
        <v>597.5</v>
      </c>
      <c r="G191" s="38">
        <v>589.35</v>
      </c>
      <c r="H191" s="38">
        <v>579.85</v>
      </c>
      <c r="I191" s="38">
        <v>571.70000000000005</v>
      </c>
      <c r="J191" s="38">
        <v>607</v>
      </c>
      <c r="K191" s="38">
        <v>615.15000000000009</v>
      </c>
      <c r="L191" s="38">
        <v>624.65</v>
      </c>
      <c r="M191" s="28">
        <v>605.65</v>
      </c>
      <c r="N191" s="28">
        <v>588</v>
      </c>
      <c r="O191" s="39">
        <v>1050600</v>
      </c>
      <c r="P191" s="40">
        <v>-3.7383177570093455E-2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985.4</v>
      </c>
      <c r="F192" s="37">
        <v>987.4666666666667</v>
      </c>
      <c r="G192" s="38">
        <v>978.83333333333337</v>
      </c>
      <c r="H192" s="38">
        <v>972.26666666666665</v>
      </c>
      <c r="I192" s="38">
        <v>963.63333333333333</v>
      </c>
      <c r="J192" s="38">
        <v>994.03333333333342</v>
      </c>
      <c r="K192" s="38">
        <v>1002.6666666666666</v>
      </c>
      <c r="L192" s="38">
        <v>1009.2333333333335</v>
      </c>
      <c r="M192" s="28">
        <v>996.1</v>
      </c>
      <c r="N192" s="28">
        <v>980.9</v>
      </c>
      <c r="O192" s="39">
        <v>5851000</v>
      </c>
      <c r="P192" s="40">
        <v>-4.7688802083333336E-2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1159.9000000000001</v>
      </c>
      <c r="F193" s="37">
        <v>1161.75</v>
      </c>
      <c r="G193" s="38">
        <v>1153.1500000000001</v>
      </c>
      <c r="H193" s="38">
        <v>1146.4000000000001</v>
      </c>
      <c r="I193" s="38">
        <v>1137.8000000000002</v>
      </c>
      <c r="J193" s="38">
        <v>1168.5</v>
      </c>
      <c r="K193" s="38">
        <v>1177.0999999999999</v>
      </c>
      <c r="L193" s="38">
        <v>1183.8499999999999</v>
      </c>
      <c r="M193" s="28">
        <v>1170.3499999999999</v>
      </c>
      <c r="N193" s="28">
        <v>1155</v>
      </c>
      <c r="O193" s="39">
        <v>3365600</v>
      </c>
      <c r="P193" s="40">
        <v>-4.7517224994060348E-4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766.4</v>
      </c>
      <c r="F194" s="37">
        <v>765.96666666666658</v>
      </c>
      <c r="G194" s="38">
        <v>747.38333333333321</v>
      </c>
      <c r="H194" s="38">
        <v>728.36666666666667</v>
      </c>
      <c r="I194" s="38">
        <v>709.7833333333333</v>
      </c>
      <c r="J194" s="38">
        <v>784.98333333333312</v>
      </c>
      <c r="K194" s="38">
        <v>803.56666666666638</v>
      </c>
      <c r="L194" s="38">
        <v>822.58333333333303</v>
      </c>
      <c r="M194" s="28">
        <v>784.55</v>
      </c>
      <c r="N194" s="28">
        <v>746.95</v>
      </c>
      <c r="O194" s="39">
        <v>9750375</v>
      </c>
      <c r="P194" s="40">
        <v>3.9732239257179877E-2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437.35</v>
      </c>
      <c r="F195" s="37">
        <v>439.06666666666666</v>
      </c>
      <c r="G195" s="38">
        <v>434.33333333333331</v>
      </c>
      <c r="H195" s="38">
        <v>431.31666666666666</v>
      </c>
      <c r="I195" s="38">
        <v>426.58333333333331</v>
      </c>
      <c r="J195" s="38">
        <v>442.08333333333331</v>
      </c>
      <c r="K195" s="38">
        <v>446.81666666666666</v>
      </c>
      <c r="L195" s="38">
        <v>449.83333333333331</v>
      </c>
      <c r="M195" s="28">
        <v>443.8</v>
      </c>
      <c r="N195" s="28">
        <v>436.05</v>
      </c>
      <c r="O195" s="39">
        <v>80127750</v>
      </c>
      <c r="P195" s="40">
        <v>6.5876624539042642E-3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241.85</v>
      </c>
      <c r="F196" s="37">
        <v>241.6</v>
      </c>
      <c r="G196" s="38">
        <v>238</v>
      </c>
      <c r="H196" s="38">
        <v>234.15</v>
      </c>
      <c r="I196" s="38">
        <v>230.55</v>
      </c>
      <c r="J196" s="38">
        <v>245.45</v>
      </c>
      <c r="K196" s="38">
        <v>249.04999999999995</v>
      </c>
      <c r="L196" s="38">
        <v>252.89999999999998</v>
      </c>
      <c r="M196" s="28">
        <v>245.2</v>
      </c>
      <c r="N196" s="28">
        <v>237.75</v>
      </c>
      <c r="O196" s="39">
        <v>103923000</v>
      </c>
      <c r="P196" s="40">
        <v>-2.3158429033690756E-2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1307.2</v>
      </c>
      <c r="F197" s="37">
        <v>1314.2333333333333</v>
      </c>
      <c r="G197" s="38">
        <v>1292.4666666666667</v>
      </c>
      <c r="H197" s="38">
        <v>1277.7333333333333</v>
      </c>
      <c r="I197" s="38">
        <v>1255.9666666666667</v>
      </c>
      <c r="J197" s="38">
        <v>1328.9666666666667</v>
      </c>
      <c r="K197" s="38">
        <v>1350.7333333333336</v>
      </c>
      <c r="L197" s="38">
        <v>1365.4666666666667</v>
      </c>
      <c r="M197" s="28">
        <v>1336</v>
      </c>
      <c r="N197" s="28">
        <v>1299.5</v>
      </c>
      <c r="O197" s="39">
        <v>34115600</v>
      </c>
      <c r="P197" s="40">
        <v>-3.7840559038224121E-2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3734</v>
      </c>
      <c r="F198" s="37">
        <v>3729.9666666666667</v>
      </c>
      <c r="G198" s="38">
        <v>3715.9333333333334</v>
      </c>
      <c r="H198" s="38">
        <v>3697.8666666666668</v>
      </c>
      <c r="I198" s="38">
        <v>3683.8333333333335</v>
      </c>
      <c r="J198" s="38">
        <v>3748.0333333333333</v>
      </c>
      <c r="K198" s="38">
        <v>3762.0666666666671</v>
      </c>
      <c r="L198" s="38">
        <v>3780.1333333333332</v>
      </c>
      <c r="M198" s="28">
        <v>3744</v>
      </c>
      <c r="N198" s="28">
        <v>3711.9</v>
      </c>
      <c r="O198" s="39">
        <v>11020950</v>
      </c>
      <c r="P198" s="40">
        <v>-2.3640567692553023E-2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1497.05</v>
      </c>
      <c r="F199" s="37">
        <v>1504.3166666666668</v>
      </c>
      <c r="G199" s="38">
        <v>1479.1333333333337</v>
      </c>
      <c r="H199" s="38">
        <v>1461.2166666666669</v>
      </c>
      <c r="I199" s="38">
        <v>1436.0333333333338</v>
      </c>
      <c r="J199" s="38">
        <v>1522.2333333333336</v>
      </c>
      <c r="K199" s="38">
        <v>1547.4166666666665</v>
      </c>
      <c r="L199" s="38">
        <v>1565.3333333333335</v>
      </c>
      <c r="M199" s="28">
        <v>1529.5</v>
      </c>
      <c r="N199" s="28">
        <v>1486.4</v>
      </c>
      <c r="O199" s="39">
        <v>13036200</v>
      </c>
      <c r="P199" s="40">
        <v>-5.3561618751144478E-3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2525.0500000000002</v>
      </c>
      <c r="F200" s="37">
        <v>2535.65</v>
      </c>
      <c r="G200" s="38">
        <v>2502.75</v>
      </c>
      <c r="H200" s="38">
        <v>2480.4499999999998</v>
      </c>
      <c r="I200" s="38">
        <v>2447.5499999999997</v>
      </c>
      <c r="J200" s="38">
        <v>2557.9500000000003</v>
      </c>
      <c r="K200" s="38">
        <v>2590.8500000000008</v>
      </c>
      <c r="L200" s="38">
        <v>2613.1500000000005</v>
      </c>
      <c r="M200" s="28">
        <v>2568.5500000000002</v>
      </c>
      <c r="N200" s="28">
        <v>2513.35</v>
      </c>
      <c r="O200" s="39">
        <v>6014250</v>
      </c>
      <c r="P200" s="40">
        <v>2.9066410009624639E-2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2826.2</v>
      </c>
      <c r="F201" s="37">
        <v>2811.7833333333333</v>
      </c>
      <c r="G201" s="38">
        <v>2789.9166666666665</v>
      </c>
      <c r="H201" s="38">
        <v>2753.6333333333332</v>
      </c>
      <c r="I201" s="38">
        <v>2731.7666666666664</v>
      </c>
      <c r="J201" s="38">
        <v>2848.0666666666666</v>
      </c>
      <c r="K201" s="38">
        <v>2869.9333333333334</v>
      </c>
      <c r="L201" s="38">
        <v>2906.2166666666667</v>
      </c>
      <c r="M201" s="28">
        <v>2833.65</v>
      </c>
      <c r="N201" s="28">
        <v>2775.5</v>
      </c>
      <c r="O201" s="39">
        <v>723500</v>
      </c>
      <c r="P201" s="40">
        <v>-2.097428958051421E-2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489.2</v>
      </c>
      <c r="F202" s="37">
        <v>488.2</v>
      </c>
      <c r="G202" s="38">
        <v>483.04999999999995</v>
      </c>
      <c r="H202" s="38">
        <v>476.9</v>
      </c>
      <c r="I202" s="38">
        <v>471.74999999999994</v>
      </c>
      <c r="J202" s="38">
        <v>494.34999999999997</v>
      </c>
      <c r="K202" s="38">
        <v>499.49999999999994</v>
      </c>
      <c r="L202" s="38">
        <v>505.65</v>
      </c>
      <c r="M202" s="28">
        <v>493.35</v>
      </c>
      <c r="N202" s="28">
        <v>482.05</v>
      </c>
      <c r="O202" s="39">
        <v>2985000</v>
      </c>
      <c r="P202" s="40">
        <v>-1.2406947890818859E-2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1261.0999999999999</v>
      </c>
      <c r="F203" s="37">
        <v>1267.3333333333333</v>
      </c>
      <c r="G203" s="38">
        <v>1248.3666666666666</v>
      </c>
      <c r="H203" s="38">
        <v>1235.6333333333332</v>
      </c>
      <c r="I203" s="38">
        <v>1216.6666666666665</v>
      </c>
      <c r="J203" s="38">
        <v>1280.0666666666666</v>
      </c>
      <c r="K203" s="38">
        <v>1299.0333333333333</v>
      </c>
      <c r="L203" s="38">
        <v>1311.7666666666667</v>
      </c>
      <c r="M203" s="28">
        <v>1286.3</v>
      </c>
      <c r="N203" s="28">
        <v>1254.5999999999999</v>
      </c>
      <c r="O203" s="39">
        <v>2651325</v>
      </c>
      <c r="P203" s="40">
        <v>-3.5092348284960419E-2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623.54999999999995</v>
      </c>
      <c r="F204" s="37">
        <v>623.23333333333323</v>
      </c>
      <c r="G204" s="38">
        <v>618.46666666666647</v>
      </c>
      <c r="H204" s="38">
        <v>613.38333333333321</v>
      </c>
      <c r="I204" s="38">
        <v>608.61666666666645</v>
      </c>
      <c r="J204" s="38">
        <v>628.31666666666649</v>
      </c>
      <c r="K204" s="38">
        <v>633.08333333333314</v>
      </c>
      <c r="L204" s="38">
        <v>638.16666666666652</v>
      </c>
      <c r="M204" s="28">
        <v>628</v>
      </c>
      <c r="N204" s="28">
        <v>618.15</v>
      </c>
      <c r="O204" s="39">
        <v>8198400</v>
      </c>
      <c r="P204" s="40">
        <v>5.0780549075901668E-2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1456.75</v>
      </c>
      <c r="F205" s="37">
        <v>1439.8999999999999</v>
      </c>
      <c r="G205" s="38">
        <v>1411.3999999999996</v>
      </c>
      <c r="H205" s="38">
        <v>1366.0499999999997</v>
      </c>
      <c r="I205" s="38">
        <v>1337.5499999999995</v>
      </c>
      <c r="J205" s="38">
        <v>1485.2499999999998</v>
      </c>
      <c r="K205" s="38">
        <v>1513.7500000000002</v>
      </c>
      <c r="L205" s="38">
        <v>1559.1</v>
      </c>
      <c r="M205" s="28">
        <v>1468.4</v>
      </c>
      <c r="N205" s="28">
        <v>1394.55</v>
      </c>
      <c r="O205" s="39">
        <v>1538600</v>
      </c>
      <c r="P205" s="40">
        <v>-1.7653631284916201E-2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6639.25</v>
      </c>
      <c r="F206" s="37">
        <v>6608.0333333333328</v>
      </c>
      <c r="G206" s="38">
        <v>6547.9166666666661</v>
      </c>
      <c r="H206" s="38">
        <v>6456.583333333333</v>
      </c>
      <c r="I206" s="38">
        <v>6396.4666666666662</v>
      </c>
      <c r="J206" s="38">
        <v>6699.3666666666659</v>
      </c>
      <c r="K206" s="38">
        <v>6759.4833333333327</v>
      </c>
      <c r="L206" s="38">
        <v>6850.8166666666657</v>
      </c>
      <c r="M206" s="28">
        <v>6668.15</v>
      </c>
      <c r="N206" s="28">
        <v>6516.7</v>
      </c>
      <c r="O206" s="39">
        <v>2365100</v>
      </c>
      <c r="P206" s="40">
        <v>-5.1646016279722526E-2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777.95</v>
      </c>
      <c r="F207" s="37">
        <v>779.54999999999984</v>
      </c>
      <c r="G207" s="38">
        <v>772.9499999999997</v>
      </c>
      <c r="H207" s="38">
        <v>767.94999999999982</v>
      </c>
      <c r="I207" s="38">
        <v>761.34999999999968</v>
      </c>
      <c r="J207" s="38">
        <v>784.54999999999973</v>
      </c>
      <c r="K207" s="38">
        <v>791.14999999999986</v>
      </c>
      <c r="L207" s="38">
        <v>796.14999999999975</v>
      </c>
      <c r="M207" s="28">
        <v>786.15</v>
      </c>
      <c r="N207" s="28">
        <v>774.55</v>
      </c>
      <c r="O207" s="39">
        <v>23864100</v>
      </c>
      <c r="P207" s="40">
        <v>1.8531875936303611E-2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399.45</v>
      </c>
      <c r="F208" s="37">
        <v>401.68333333333334</v>
      </c>
      <c r="G208" s="38">
        <v>393.9666666666667</v>
      </c>
      <c r="H208" s="38">
        <v>388.48333333333335</v>
      </c>
      <c r="I208" s="38">
        <v>380.76666666666671</v>
      </c>
      <c r="J208" s="38">
        <v>407.16666666666669</v>
      </c>
      <c r="K208" s="38">
        <v>414.88333333333327</v>
      </c>
      <c r="L208" s="38">
        <v>420.36666666666667</v>
      </c>
      <c r="M208" s="28">
        <v>409.4</v>
      </c>
      <c r="N208" s="28">
        <v>396.2</v>
      </c>
      <c r="O208" s="39">
        <v>61429600</v>
      </c>
      <c r="P208" s="40">
        <v>-3.1334017695654297E-2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1265.2</v>
      </c>
      <c r="F209" s="37">
        <v>1259.9833333333333</v>
      </c>
      <c r="G209" s="38">
        <v>1250.2166666666667</v>
      </c>
      <c r="H209" s="38">
        <v>1235.2333333333333</v>
      </c>
      <c r="I209" s="38">
        <v>1225.4666666666667</v>
      </c>
      <c r="J209" s="38">
        <v>1274.9666666666667</v>
      </c>
      <c r="K209" s="38">
        <v>1284.7333333333336</v>
      </c>
      <c r="L209" s="38">
        <v>1299.7166666666667</v>
      </c>
      <c r="M209" s="28">
        <v>1269.75</v>
      </c>
      <c r="N209" s="28">
        <v>1245</v>
      </c>
      <c r="O209" s="39">
        <v>3284500</v>
      </c>
      <c r="P209" s="40">
        <v>-5.0996821727824326E-2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1578</v>
      </c>
      <c r="F210" s="37">
        <v>1581.3166666666666</v>
      </c>
      <c r="G210" s="38">
        <v>1567.5333333333333</v>
      </c>
      <c r="H210" s="38">
        <v>1557.0666666666666</v>
      </c>
      <c r="I210" s="38">
        <v>1543.2833333333333</v>
      </c>
      <c r="J210" s="38">
        <v>1591.7833333333333</v>
      </c>
      <c r="K210" s="38">
        <v>1605.5666666666666</v>
      </c>
      <c r="L210" s="38">
        <v>1616.0333333333333</v>
      </c>
      <c r="M210" s="28">
        <v>1595.1</v>
      </c>
      <c r="N210" s="28">
        <v>1570.85</v>
      </c>
      <c r="O210" s="39">
        <v>902500</v>
      </c>
      <c r="P210" s="40">
        <v>-4.3455219925808163E-2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603.15</v>
      </c>
      <c r="F211" s="37">
        <v>605.5333333333333</v>
      </c>
      <c r="G211" s="38">
        <v>599.66666666666663</v>
      </c>
      <c r="H211" s="38">
        <v>596.18333333333328</v>
      </c>
      <c r="I211" s="38">
        <v>590.31666666666661</v>
      </c>
      <c r="J211" s="38">
        <v>609.01666666666665</v>
      </c>
      <c r="K211" s="38">
        <v>614.88333333333344</v>
      </c>
      <c r="L211" s="38">
        <v>618.36666666666667</v>
      </c>
      <c r="M211" s="28">
        <v>611.4</v>
      </c>
      <c r="N211" s="28">
        <v>602.04999999999995</v>
      </c>
      <c r="O211" s="39">
        <v>33074400</v>
      </c>
      <c r="P211" s="40">
        <v>8.8260068439062908E-2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294.75</v>
      </c>
      <c r="F212" s="37">
        <v>292.56666666666666</v>
      </c>
      <c r="G212" s="38">
        <v>286.08333333333331</v>
      </c>
      <c r="H212" s="38">
        <v>277.41666666666663</v>
      </c>
      <c r="I212" s="38">
        <v>270.93333333333328</v>
      </c>
      <c r="J212" s="38">
        <v>301.23333333333335</v>
      </c>
      <c r="K212" s="38">
        <v>307.7166666666667</v>
      </c>
      <c r="L212" s="38">
        <v>316.38333333333338</v>
      </c>
      <c r="M212" s="28">
        <v>299.05</v>
      </c>
      <c r="N212" s="28">
        <v>283.89999999999998</v>
      </c>
      <c r="O212" s="39">
        <v>66345000</v>
      </c>
      <c r="P212" s="40">
        <v>-1.6761515205406367E-2</v>
      </c>
    </row>
    <row r="213" spans="1:16" ht="12.75" customHeight="1">
      <c r="A213" s="28">
        <v>203</v>
      </c>
      <c r="B213" s="29" t="s">
        <v>47</v>
      </c>
      <c r="C213" s="30" t="s">
        <v>954</v>
      </c>
      <c r="D213" s="31">
        <v>44651</v>
      </c>
      <c r="E213" s="37">
        <v>356.05</v>
      </c>
      <c r="F213" s="37">
        <v>356.75</v>
      </c>
      <c r="G213" s="38">
        <v>353.7</v>
      </c>
      <c r="H213" s="38">
        <v>351.34999999999997</v>
      </c>
      <c r="I213" s="38">
        <v>348.29999999999995</v>
      </c>
      <c r="J213" s="38">
        <v>359.1</v>
      </c>
      <c r="K213" s="38">
        <v>362.15</v>
      </c>
      <c r="L213" s="38">
        <v>364.50000000000006</v>
      </c>
      <c r="M213" s="28">
        <v>359.8</v>
      </c>
      <c r="N213" s="28">
        <v>354.4</v>
      </c>
      <c r="O213" s="39">
        <v>19119100</v>
      </c>
      <c r="P213" s="40">
        <v>-6.3457580608278072E-3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4" t="s">
        <v>16</v>
      </c>
      <c r="B8" s="496"/>
      <c r="C8" s="500" t="s">
        <v>20</v>
      </c>
      <c r="D8" s="500" t="s">
        <v>21</v>
      </c>
      <c r="E8" s="491" t="s">
        <v>22</v>
      </c>
      <c r="F8" s="492"/>
      <c r="G8" s="493"/>
      <c r="H8" s="491" t="s">
        <v>23</v>
      </c>
      <c r="I8" s="492"/>
      <c r="J8" s="493"/>
      <c r="K8" s="23"/>
      <c r="L8" s="50"/>
      <c r="M8" s="50"/>
      <c r="N8" s="1"/>
      <c r="O8" s="1"/>
    </row>
    <row r="9" spans="1:15" ht="36" customHeight="1">
      <c r="A9" s="498"/>
      <c r="B9" s="499"/>
      <c r="C9" s="499"/>
      <c r="D9" s="4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17498.25</v>
      </c>
      <c r="D10" s="32">
        <v>17469.316666666666</v>
      </c>
      <c r="E10" s="32">
        <v>17416.133333333331</v>
      </c>
      <c r="F10" s="32">
        <v>17334.016666666666</v>
      </c>
      <c r="G10" s="32">
        <v>17280.833333333332</v>
      </c>
      <c r="H10" s="32">
        <v>17551.433333333331</v>
      </c>
      <c r="I10" s="32">
        <v>17604.616666666665</v>
      </c>
      <c r="J10" s="32">
        <v>17686.73333333333</v>
      </c>
      <c r="K10" s="34">
        <v>17522.5</v>
      </c>
      <c r="L10" s="34">
        <v>17387.2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36334.300000000003</v>
      </c>
      <c r="D11" s="37">
        <v>36275.316666666666</v>
      </c>
      <c r="E11" s="37">
        <v>36129.533333333333</v>
      </c>
      <c r="F11" s="37">
        <v>35924.76666666667</v>
      </c>
      <c r="G11" s="37">
        <v>35778.983333333337</v>
      </c>
      <c r="H11" s="37">
        <v>36480.083333333328</v>
      </c>
      <c r="I11" s="37">
        <v>36625.866666666654</v>
      </c>
      <c r="J11" s="37">
        <v>36830.633333333324</v>
      </c>
      <c r="K11" s="28">
        <v>36421.1</v>
      </c>
      <c r="L11" s="28">
        <v>36070.550000000003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2486.1999999999998</v>
      </c>
      <c r="D12" s="37">
        <v>2487.0500000000002</v>
      </c>
      <c r="E12" s="37">
        <v>2475.4500000000003</v>
      </c>
      <c r="F12" s="37">
        <v>2464.7000000000003</v>
      </c>
      <c r="G12" s="37">
        <v>2453.1000000000004</v>
      </c>
      <c r="H12" s="37">
        <v>2497.8000000000002</v>
      </c>
      <c r="I12" s="37">
        <v>2509.4000000000005</v>
      </c>
      <c r="J12" s="37">
        <v>2520.15</v>
      </c>
      <c r="K12" s="28">
        <v>2498.65</v>
      </c>
      <c r="L12" s="28">
        <v>2476.3000000000002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5029.55</v>
      </c>
      <c r="D13" s="37">
        <v>5019.4333333333334</v>
      </c>
      <c r="E13" s="37">
        <v>5001.8166666666666</v>
      </c>
      <c r="F13" s="37">
        <v>4974.083333333333</v>
      </c>
      <c r="G13" s="37">
        <v>4956.4666666666662</v>
      </c>
      <c r="H13" s="37">
        <v>5047.166666666667</v>
      </c>
      <c r="I13" s="37">
        <v>5064.7833333333338</v>
      </c>
      <c r="J13" s="37">
        <v>5092.5166666666673</v>
      </c>
      <c r="K13" s="28">
        <v>5037.05</v>
      </c>
      <c r="L13" s="28">
        <v>4991.7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36463.550000000003</v>
      </c>
      <c r="D14" s="37">
        <v>36409.25</v>
      </c>
      <c r="E14" s="37">
        <v>36298.75</v>
      </c>
      <c r="F14" s="37">
        <v>36133.949999999997</v>
      </c>
      <c r="G14" s="37">
        <v>36023.449999999997</v>
      </c>
      <c r="H14" s="37">
        <v>36574.050000000003</v>
      </c>
      <c r="I14" s="37">
        <v>36684.550000000003</v>
      </c>
      <c r="J14" s="37">
        <v>36849.350000000006</v>
      </c>
      <c r="K14" s="28">
        <v>36519.75</v>
      </c>
      <c r="L14" s="28">
        <v>36244.449999999997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4054.5</v>
      </c>
      <c r="D15" s="37">
        <v>4055.1333333333337</v>
      </c>
      <c r="E15" s="37">
        <v>4039.4166666666674</v>
      </c>
      <c r="F15" s="37">
        <v>4024.3333333333339</v>
      </c>
      <c r="G15" s="37">
        <v>4008.6166666666677</v>
      </c>
      <c r="H15" s="37">
        <v>4070.2166666666672</v>
      </c>
      <c r="I15" s="37">
        <v>4085.9333333333334</v>
      </c>
      <c r="J15" s="37">
        <v>4101.0166666666664</v>
      </c>
      <c r="K15" s="28">
        <v>4070.85</v>
      </c>
      <c r="L15" s="28">
        <v>4040.05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8132.1</v>
      </c>
      <c r="D16" s="37">
        <v>8119.7666666666664</v>
      </c>
      <c r="E16" s="37">
        <v>8098.583333333333</v>
      </c>
      <c r="F16" s="37">
        <v>8065.0666666666666</v>
      </c>
      <c r="G16" s="37">
        <v>8043.8833333333332</v>
      </c>
      <c r="H16" s="37">
        <v>8153.2833333333328</v>
      </c>
      <c r="I16" s="37">
        <v>8174.4666666666672</v>
      </c>
      <c r="J16" s="37">
        <v>8207.9833333333336</v>
      </c>
      <c r="K16" s="28">
        <v>8140.95</v>
      </c>
      <c r="L16" s="28">
        <v>8086.25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2150.9</v>
      </c>
      <c r="D17" s="37">
        <v>2153.2000000000003</v>
      </c>
      <c r="E17" s="37">
        <v>2133.7000000000007</v>
      </c>
      <c r="F17" s="37">
        <v>2116.5000000000005</v>
      </c>
      <c r="G17" s="37">
        <v>2097.0000000000009</v>
      </c>
      <c r="H17" s="37">
        <v>2170.4000000000005</v>
      </c>
      <c r="I17" s="37">
        <v>2189.8999999999996</v>
      </c>
      <c r="J17" s="37">
        <v>2207.1000000000004</v>
      </c>
      <c r="K17" s="28">
        <v>2172.6999999999998</v>
      </c>
      <c r="L17" s="28">
        <v>2136</v>
      </c>
      <c r="M17" s="28">
        <v>7.0291899999999998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1202.2</v>
      </c>
      <c r="D18" s="37">
        <v>1210.4333333333334</v>
      </c>
      <c r="E18" s="37">
        <v>1185.2666666666669</v>
      </c>
      <c r="F18" s="37">
        <v>1168.3333333333335</v>
      </c>
      <c r="G18" s="37">
        <v>1143.166666666667</v>
      </c>
      <c r="H18" s="37">
        <v>1227.3666666666668</v>
      </c>
      <c r="I18" s="37">
        <v>1252.5333333333333</v>
      </c>
      <c r="J18" s="37">
        <v>1269.4666666666667</v>
      </c>
      <c r="K18" s="28">
        <v>1235.5999999999999</v>
      </c>
      <c r="L18" s="28">
        <v>1193.5</v>
      </c>
      <c r="M18" s="28">
        <v>15.292579999999999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941.95</v>
      </c>
      <c r="D19" s="37">
        <v>938.76666666666677</v>
      </c>
      <c r="E19" s="37">
        <v>926.73333333333358</v>
      </c>
      <c r="F19" s="37">
        <v>911.51666666666677</v>
      </c>
      <c r="G19" s="37">
        <v>899.48333333333358</v>
      </c>
      <c r="H19" s="37">
        <v>953.98333333333358</v>
      </c>
      <c r="I19" s="37">
        <v>966.01666666666665</v>
      </c>
      <c r="J19" s="37">
        <v>981.23333333333358</v>
      </c>
      <c r="K19" s="28">
        <v>950.8</v>
      </c>
      <c r="L19" s="28">
        <v>923.55</v>
      </c>
      <c r="M19" s="28">
        <v>7.5942499999999997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1995.25</v>
      </c>
      <c r="D20" s="37">
        <v>1975.8500000000001</v>
      </c>
      <c r="E20" s="37">
        <v>1936.7000000000003</v>
      </c>
      <c r="F20" s="37">
        <v>1878.15</v>
      </c>
      <c r="G20" s="37">
        <v>1839.0000000000002</v>
      </c>
      <c r="H20" s="37">
        <v>2034.4000000000003</v>
      </c>
      <c r="I20" s="37">
        <v>2073.5500000000002</v>
      </c>
      <c r="J20" s="37">
        <v>2132.1000000000004</v>
      </c>
      <c r="K20" s="28">
        <v>2015</v>
      </c>
      <c r="L20" s="28">
        <v>1917.3</v>
      </c>
      <c r="M20" s="28">
        <v>32.159509999999997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1857.15</v>
      </c>
      <c r="D21" s="37">
        <v>1891.0666666666666</v>
      </c>
      <c r="E21" s="37">
        <v>1742.3333333333333</v>
      </c>
      <c r="F21" s="37">
        <v>1627.5166666666667</v>
      </c>
      <c r="G21" s="37">
        <v>1478.7833333333333</v>
      </c>
      <c r="H21" s="37">
        <v>2005.8833333333332</v>
      </c>
      <c r="I21" s="37">
        <v>2154.6166666666668</v>
      </c>
      <c r="J21" s="37">
        <v>2269.4333333333334</v>
      </c>
      <c r="K21" s="28">
        <v>2039.8</v>
      </c>
      <c r="L21" s="28">
        <v>1776.25</v>
      </c>
      <c r="M21" s="28">
        <v>23.164239999999999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767.4</v>
      </c>
      <c r="D22" s="37">
        <v>768.48333333333323</v>
      </c>
      <c r="E22" s="37">
        <v>761.01666666666642</v>
      </c>
      <c r="F22" s="37">
        <v>754.63333333333321</v>
      </c>
      <c r="G22" s="37">
        <v>747.1666666666664</v>
      </c>
      <c r="H22" s="37">
        <v>774.86666666666645</v>
      </c>
      <c r="I22" s="37">
        <v>782.33333333333337</v>
      </c>
      <c r="J22" s="37">
        <v>788.71666666666647</v>
      </c>
      <c r="K22" s="28">
        <v>775.95</v>
      </c>
      <c r="L22" s="28">
        <v>762.1</v>
      </c>
      <c r="M22" s="28">
        <v>69.139830000000003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2124.65</v>
      </c>
      <c r="D23" s="37">
        <v>2145.85</v>
      </c>
      <c r="E23" s="37">
        <v>2048.7999999999997</v>
      </c>
      <c r="F23" s="37">
        <v>1972.9499999999998</v>
      </c>
      <c r="G23" s="37">
        <v>1875.8999999999996</v>
      </c>
      <c r="H23" s="37">
        <v>2221.6999999999998</v>
      </c>
      <c r="I23" s="37">
        <v>2318.75</v>
      </c>
      <c r="J23" s="37">
        <v>2394.6</v>
      </c>
      <c r="K23" s="28">
        <v>2242.9</v>
      </c>
      <c r="L23" s="28">
        <v>2070</v>
      </c>
      <c r="M23" s="28">
        <v>2.3313299999999999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2377.4</v>
      </c>
      <c r="D24" s="37">
        <v>2433.2666666666669</v>
      </c>
      <c r="E24" s="37">
        <v>2282.6333333333337</v>
      </c>
      <c r="F24" s="37">
        <v>2187.8666666666668</v>
      </c>
      <c r="G24" s="37">
        <v>2037.2333333333336</v>
      </c>
      <c r="H24" s="37">
        <v>2528.0333333333338</v>
      </c>
      <c r="I24" s="37">
        <v>2678.666666666667</v>
      </c>
      <c r="J24" s="37">
        <v>2773.4333333333338</v>
      </c>
      <c r="K24" s="28">
        <v>2583.9</v>
      </c>
      <c r="L24" s="28">
        <v>2338.5</v>
      </c>
      <c r="M24" s="28">
        <v>6.4936199999999999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108.4</v>
      </c>
      <c r="D25" s="37">
        <v>108.80000000000001</v>
      </c>
      <c r="E25" s="37">
        <v>107.65000000000002</v>
      </c>
      <c r="F25" s="37">
        <v>106.9</v>
      </c>
      <c r="G25" s="37">
        <v>105.75000000000001</v>
      </c>
      <c r="H25" s="37">
        <v>109.55000000000003</v>
      </c>
      <c r="I25" s="37">
        <v>110.7</v>
      </c>
      <c r="J25" s="37">
        <v>111.45000000000003</v>
      </c>
      <c r="K25" s="28">
        <v>109.95</v>
      </c>
      <c r="L25" s="28">
        <v>108.05</v>
      </c>
      <c r="M25" s="28">
        <v>32.206060000000001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299.10000000000002</v>
      </c>
      <c r="D26" s="37">
        <v>300.33333333333337</v>
      </c>
      <c r="E26" s="37">
        <v>295.11666666666673</v>
      </c>
      <c r="F26" s="37">
        <v>291.13333333333338</v>
      </c>
      <c r="G26" s="37">
        <v>285.91666666666674</v>
      </c>
      <c r="H26" s="37">
        <v>304.31666666666672</v>
      </c>
      <c r="I26" s="37">
        <v>309.53333333333342</v>
      </c>
      <c r="J26" s="37">
        <v>313.51666666666671</v>
      </c>
      <c r="K26" s="28">
        <v>305.55</v>
      </c>
      <c r="L26" s="28">
        <v>296.35000000000002</v>
      </c>
      <c r="M26" s="28">
        <v>22.104109999999999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1850.55</v>
      </c>
      <c r="D27" s="37">
        <v>1864.0166666666667</v>
      </c>
      <c r="E27" s="37">
        <v>1826.5333333333333</v>
      </c>
      <c r="F27" s="37">
        <v>1802.5166666666667</v>
      </c>
      <c r="G27" s="37">
        <v>1765.0333333333333</v>
      </c>
      <c r="H27" s="37">
        <v>1888.0333333333333</v>
      </c>
      <c r="I27" s="37">
        <v>1925.5166666666664</v>
      </c>
      <c r="J27" s="37">
        <v>1949.5333333333333</v>
      </c>
      <c r="K27" s="28">
        <v>1901.5</v>
      </c>
      <c r="L27" s="28">
        <v>1840</v>
      </c>
      <c r="M27" s="28">
        <v>0.36476999999999998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751.95</v>
      </c>
      <c r="D28" s="37">
        <v>756.11666666666667</v>
      </c>
      <c r="E28" s="37">
        <v>744.83333333333337</v>
      </c>
      <c r="F28" s="37">
        <v>737.7166666666667</v>
      </c>
      <c r="G28" s="37">
        <v>726.43333333333339</v>
      </c>
      <c r="H28" s="37">
        <v>763.23333333333335</v>
      </c>
      <c r="I28" s="37">
        <v>774.51666666666665</v>
      </c>
      <c r="J28" s="37">
        <v>781.63333333333333</v>
      </c>
      <c r="K28" s="28">
        <v>767.4</v>
      </c>
      <c r="L28" s="28">
        <v>749</v>
      </c>
      <c r="M28" s="28">
        <v>1.8527800000000001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3667.9</v>
      </c>
      <c r="D29" s="37">
        <v>3657.1166666666668</v>
      </c>
      <c r="E29" s="37">
        <v>3589.2833333333338</v>
      </c>
      <c r="F29" s="37">
        <v>3510.666666666667</v>
      </c>
      <c r="G29" s="37">
        <v>3442.8333333333339</v>
      </c>
      <c r="H29" s="37">
        <v>3735.7333333333336</v>
      </c>
      <c r="I29" s="37">
        <v>3803.5666666666666</v>
      </c>
      <c r="J29" s="37">
        <v>3882.1833333333334</v>
      </c>
      <c r="K29" s="28">
        <v>3724.95</v>
      </c>
      <c r="L29" s="28">
        <v>3578.5</v>
      </c>
      <c r="M29" s="28">
        <v>1.00806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536.85</v>
      </c>
      <c r="D30" s="37">
        <v>539.13333333333333</v>
      </c>
      <c r="E30" s="37">
        <v>533.4666666666667</v>
      </c>
      <c r="F30" s="37">
        <v>530.08333333333337</v>
      </c>
      <c r="G30" s="37">
        <v>524.41666666666674</v>
      </c>
      <c r="H30" s="37">
        <v>542.51666666666665</v>
      </c>
      <c r="I30" s="37">
        <v>548.18333333333339</v>
      </c>
      <c r="J30" s="37">
        <v>551.56666666666661</v>
      </c>
      <c r="K30" s="28">
        <v>544.79999999999995</v>
      </c>
      <c r="L30" s="28">
        <v>535.75</v>
      </c>
      <c r="M30" s="28">
        <v>12.17239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303.05</v>
      </c>
      <c r="D31" s="37">
        <v>302.2166666666667</v>
      </c>
      <c r="E31" s="37">
        <v>299.63333333333338</v>
      </c>
      <c r="F31" s="37">
        <v>296.2166666666667</v>
      </c>
      <c r="G31" s="37">
        <v>293.63333333333338</v>
      </c>
      <c r="H31" s="37">
        <v>305.63333333333338</v>
      </c>
      <c r="I31" s="37">
        <v>308.21666666666664</v>
      </c>
      <c r="J31" s="37">
        <v>311.63333333333338</v>
      </c>
      <c r="K31" s="28">
        <v>304.8</v>
      </c>
      <c r="L31" s="28">
        <v>298.8</v>
      </c>
      <c r="M31" s="28">
        <v>64.890289999999993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4614.8</v>
      </c>
      <c r="D32" s="37">
        <v>4629.3833333333332</v>
      </c>
      <c r="E32" s="37">
        <v>4565.0666666666666</v>
      </c>
      <c r="F32" s="37">
        <v>4515.333333333333</v>
      </c>
      <c r="G32" s="37">
        <v>4451.0166666666664</v>
      </c>
      <c r="H32" s="37">
        <v>4679.1166666666668</v>
      </c>
      <c r="I32" s="37">
        <v>4743.4333333333325</v>
      </c>
      <c r="J32" s="37">
        <v>4793.166666666667</v>
      </c>
      <c r="K32" s="28">
        <v>4693.7</v>
      </c>
      <c r="L32" s="28">
        <v>4579.6499999999996</v>
      </c>
      <c r="M32" s="28">
        <v>48.397069999999999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188.45</v>
      </c>
      <c r="D33" s="37">
        <v>188.9</v>
      </c>
      <c r="E33" s="37">
        <v>184.3</v>
      </c>
      <c r="F33" s="37">
        <v>180.15</v>
      </c>
      <c r="G33" s="37">
        <v>175.55</v>
      </c>
      <c r="H33" s="37">
        <v>193.05</v>
      </c>
      <c r="I33" s="37">
        <v>197.64999999999998</v>
      </c>
      <c r="J33" s="37">
        <v>201.8</v>
      </c>
      <c r="K33" s="28">
        <v>193.5</v>
      </c>
      <c r="L33" s="28">
        <v>184.75</v>
      </c>
      <c r="M33" s="28">
        <v>42.448819999999998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115</v>
      </c>
      <c r="D34" s="37">
        <v>115.46666666666665</v>
      </c>
      <c r="E34" s="37">
        <v>114.33333333333331</v>
      </c>
      <c r="F34" s="37">
        <v>113.66666666666666</v>
      </c>
      <c r="G34" s="37">
        <v>112.53333333333332</v>
      </c>
      <c r="H34" s="37">
        <v>116.13333333333331</v>
      </c>
      <c r="I34" s="37">
        <v>117.26666666666667</v>
      </c>
      <c r="J34" s="37">
        <v>117.93333333333331</v>
      </c>
      <c r="K34" s="28">
        <v>116.6</v>
      </c>
      <c r="L34" s="28">
        <v>114.8</v>
      </c>
      <c r="M34" s="28">
        <v>112.37999000000001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3081.55</v>
      </c>
      <c r="D35" s="37">
        <v>3077.2666666666664</v>
      </c>
      <c r="E35" s="37">
        <v>3060.1833333333329</v>
      </c>
      <c r="F35" s="37">
        <v>3038.8166666666666</v>
      </c>
      <c r="G35" s="37">
        <v>3021.7333333333331</v>
      </c>
      <c r="H35" s="37">
        <v>3098.6333333333328</v>
      </c>
      <c r="I35" s="37">
        <v>3115.7166666666667</v>
      </c>
      <c r="J35" s="37">
        <v>3137.0833333333326</v>
      </c>
      <c r="K35" s="28">
        <v>3094.35</v>
      </c>
      <c r="L35" s="28">
        <v>3055.9</v>
      </c>
      <c r="M35" s="28">
        <v>8.4954499999999999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2011.7</v>
      </c>
      <c r="D36" s="37">
        <v>2009.5333333333335</v>
      </c>
      <c r="E36" s="37">
        <v>1997.5166666666671</v>
      </c>
      <c r="F36" s="37">
        <v>1983.3333333333335</v>
      </c>
      <c r="G36" s="37">
        <v>1971.3166666666671</v>
      </c>
      <c r="H36" s="37">
        <v>2023.7166666666672</v>
      </c>
      <c r="I36" s="37">
        <v>2035.7333333333336</v>
      </c>
      <c r="J36" s="37">
        <v>2049.916666666667</v>
      </c>
      <c r="K36" s="28">
        <v>2021.55</v>
      </c>
      <c r="L36" s="28">
        <v>1995.35</v>
      </c>
      <c r="M36" s="28">
        <v>3.3465600000000002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675.6</v>
      </c>
      <c r="D37" s="37">
        <v>682.40000000000009</v>
      </c>
      <c r="E37" s="37">
        <v>664.35000000000014</v>
      </c>
      <c r="F37" s="37">
        <v>653.1</v>
      </c>
      <c r="G37" s="37">
        <v>635.05000000000007</v>
      </c>
      <c r="H37" s="37">
        <v>693.6500000000002</v>
      </c>
      <c r="I37" s="37">
        <v>711.70000000000016</v>
      </c>
      <c r="J37" s="37">
        <v>722.95000000000027</v>
      </c>
      <c r="K37" s="28">
        <v>700.45</v>
      </c>
      <c r="L37" s="28">
        <v>671.15</v>
      </c>
      <c r="M37" s="28">
        <v>46.22242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3973.4</v>
      </c>
      <c r="D38" s="37">
        <v>4000.7999999999997</v>
      </c>
      <c r="E38" s="37">
        <v>3917.5999999999995</v>
      </c>
      <c r="F38" s="37">
        <v>3861.7999999999997</v>
      </c>
      <c r="G38" s="37">
        <v>3778.5999999999995</v>
      </c>
      <c r="H38" s="37">
        <v>4056.5999999999995</v>
      </c>
      <c r="I38" s="37">
        <v>4139.7999999999993</v>
      </c>
      <c r="J38" s="37">
        <v>4195.5999999999995</v>
      </c>
      <c r="K38" s="28">
        <v>4084</v>
      </c>
      <c r="L38" s="28">
        <v>3945</v>
      </c>
      <c r="M38" s="28">
        <v>5.8073199999999998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750.45</v>
      </c>
      <c r="D39" s="37">
        <v>752.53333333333342</v>
      </c>
      <c r="E39" s="37">
        <v>739.21666666666681</v>
      </c>
      <c r="F39" s="37">
        <v>727.98333333333335</v>
      </c>
      <c r="G39" s="37">
        <v>714.66666666666674</v>
      </c>
      <c r="H39" s="37">
        <v>763.76666666666688</v>
      </c>
      <c r="I39" s="37">
        <v>777.08333333333348</v>
      </c>
      <c r="J39" s="37">
        <v>788.31666666666695</v>
      </c>
      <c r="K39" s="28">
        <v>765.85</v>
      </c>
      <c r="L39" s="28">
        <v>741.3</v>
      </c>
      <c r="M39" s="28">
        <v>166.18114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3674.1</v>
      </c>
      <c r="D40" s="37">
        <v>3689.6666666666665</v>
      </c>
      <c r="E40" s="37">
        <v>3649.6833333333329</v>
      </c>
      <c r="F40" s="37">
        <v>3625.2666666666664</v>
      </c>
      <c r="G40" s="37">
        <v>3585.2833333333328</v>
      </c>
      <c r="H40" s="37">
        <v>3714.083333333333</v>
      </c>
      <c r="I40" s="37">
        <v>3754.0666666666666</v>
      </c>
      <c r="J40" s="37">
        <v>3778.4833333333331</v>
      </c>
      <c r="K40" s="28">
        <v>3729.65</v>
      </c>
      <c r="L40" s="28">
        <v>3665.25</v>
      </c>
      <c r="M40" s="28">
        <v>3.4392999999999998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7251.85</v>
      </c>
      <c r="D41" s="37">
        <v>7208.4333333333334</v>
      </c>
      <c r="E41" s="37">
        <v>7142.416666666667</v>
      </c>
      <c r="F41" s="37">
        <v>7032.9833333333336</v>
      </c>
      <c r="G41" s="37">
        <v>6966.9666666666672</v>
      </c>
      <c r="H41" s="37">
        <v>7317.8666666666668</v>
      </c>
      <c r="I41" s="37">
        <v>7383.8833333333332</v>
      </c>
      <c r="J41" s="37">
        <v>7493.3166666666666</v>
      </c>
      <c r="K41" s="28">
        <v>7274.45</v>
      </c>
      <c r="L41" s="28">
        <v>7099</v>
      </c>
      <c r="M41" s="28">
        <v>12.72254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17128.900000000001</v>
      </c>
      <c r="D42" s="37">
        <v>16969.916666666668</v>
      </c>
      <c r="E42" s="37">
        <v>16689.983333333337</v>
      </c>
      <c r="F42" s="37">
        <v>16251.066666666669</v>
      </c>
      <c r="G42" s="37">
        <v>15971.133333333339</v>
      </c>
      <c r="H42" s="37">
        <v>17408.833333333336</v>
      </c>
      <c r="I42" s="37">
        <v>17688.766666666663</v>
      </c>
      <c r="J42" s="37">
        <v>18127.683333333334</v>
      </c>
      <c r="K42" s="28">
        <v>17249.849999999999</v>
      </c>
      <c r="L42" s="28">
        <v>16531</v>
      </c>
      <c r="M42" s="28">
        <v>4.5476400000000003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4979.05</v>
      </c>
      <c r="D43" s="37">
        <v>5009.7</v>
      </c>
      <c r="E43" s="37">
        <v>4857.25</v>
      </c>
      <c r="F43" s="37">
        <v>4735.45</v>
      </c>
      <c r="G43" s="37">
        <v>4583</v>
      </c>
      <c r="H43" s="37">
        <v>5131.5</v>
      </c>
      <c r="I43" s="37">
        <v>5283.9499999999989</v>
      </c>
      <c r="J43" s="37">
        <v>5405.75</v>
      </c>
      <c r="K43" s="28">
        <v>5162.1499999999996</v>
      </c>
      <c r="L43" s="28">
        <v>4887.8999999999996</v>
      </c>
      <c r="M43" s="28">
        <v>0.82933000000000001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2106.9499999999998</v>
      </c>
      <c r="D44" s="37">
        <v>2107.8333333333335</v>
      </c>
      <c r="E44" s="37">
        <v>2090.666666666667</v>
      </c>
      <c r="F44" s="37">
        <v>2074.3833333333337</v>
      </c>
      <c r="G44" s="37">
        <v>2057.2166666666672</v>
      </c>
      <c r="H44" s="37">
        <v>2124.1166666666668</v>
      </c>
      <c r="I44" s="37">
        <v>2141.2833333333338</v>
      </c>
      <c r="J44" s="37">
        <v>2157.5666666666666</v>
      </c>
      <c r="K44" s="28">
        <v>2125</v>
      </c>
      <c r="L44" s="28">
        <v>2091.5500000000002</v>
      </c>
      <c r="M44" s="28">
        <v>1.8251299999999999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300.2</v>
      </c>
      <c r="D45" s="37">
        <v>302.43333333333334</v>
      </c>
      <c r="E45" s="37">
        <v>295.86666666666667</v>
      </c>
      <c r="F45" s="37">
        <v>291.53333333333336</v>
      </c>
      <c r="G45" s="37">
        <v>284.9666666666667</v>
      </c>
      <c r="H45" s="37">
        <v>306.76666666666665</v>
      </c>
      <c r="I45" s="37">
        <v>313.33333333333337</v>
      </c>
      <c r="J45" s="37">
        <v>317.66666666666663</v>
      </c>
      <c r="K45" s="28">
        <v>309</v>
      </c>
      <c r="L45" s="28">
        <v>298.10000000000002</v>
      </c>
      <c r="M45" s="28">
        <v>186.12020000000001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114</v>
      </c>
      <c r="D46" s="37">
        <v>113.66666666666667</v>
      </c>
      <c r="E46" s="37">
        <v>112.38333333333334</v>
      </c>
      <c r="F46" s="37">
        <v>110.76666666666667</v>
      </c>
      <c r="G46" s="37">
        <v>109.48333333333333</v>
      </c>
      <c r="H46" s="37">
        <v>115.28333333333335</v>
      </c>
      <c r="I46" s="37">
        <v>116.56666666666668</v>
      </c>
      <c r="J46" s="37">
        <v>118.18333333333335</v>
      </c>
      <c r="K46" s="28">
        <v>114.95</v>
      </c>
      <c r="L46" s="28">
        <v>112.05</v>
      </c>
      <c r="M46" s="28">
        <v>1008.28273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46.9</v>
      </c>
      <c r="D47" s="37">
        <v>46.766666666666673</v>
      </c>
      <c r="E47" s="37">
        <v>45.633333333333347</v>
      </c>
      <c r="F47" s="37">
        <v>44.366666666666674</v>
      </c>
      <c r="G47" s="37">
        <v>43.233333333333348</v>
      </c>
      <c r="H47" s="37">
        <v>48.033333333333346</v>
      </c>
      <c r="I47" s="37">
        <v>49.166666666666671</v>
      </c>
      <c r="J47" s="37">
        <v>50.433333333333344</v>
      </c>
      <c r="K47" s="28">
        <v>47.9</v>
      </c>
      <c r="L47" s="28">
        <v>45.5</v>
      </c>
      <c r="M47" s="28">
        <v>68.419669999999996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1956.75</v>
      </c>
      <c r="D48" s="37">
        <v>1957.25</v>
      </c>
      <c r="E48" s="37">
        <v>1944.5</v>
      </c>
      <c r="F48" s="37">
        <v>1932.25</v>
      </c>
      <c r="G48" s="37">
        <v>1919.5</v>
      </c>
      <c r="H48" s="37">
        <v>1969.5</v>
      </c>
      <c r="I48" s="37">
        <v>1982.25</v>
      </c>
      <c r="J48" s="37">
        <v>1994.5</v>
      </c>
      <c r="K48" s="28">
        <v>1970</v>
      </c>
      <c r="L48" s="28">
        <v>1945</v>
      </c>
      <c r="M48" s="28">
        <v>3.0401099999999999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693.55</v>
      </c>
      <c r="D49" s="37">
        <v>692.41666666666663</v>
      </c>
      <c r="E49" s="37">
        <v>687.18333333333328</v>
      </c>
      <c r="F49" s="37">
        <v>680.81666666666661</v>
      </c>
      <c r="G49" s="37">
        <v>675.58333333333326</v>
      </c>
      <c r="H49" s="37">
        <v>698.7833333333333</v>
      </c>
      <c r="I49" s="37">
        <v>704.01666666666665</v>
      </c>
      <c r="J49" s="37">
        <v>710.38333333333333</v>
      </c>
      <c r="K49" s="28">
        <v>697.65</v>
      </c>
      <c r="L49" s="28">
        <v>686.05</v>
      </c>
      <c r="M49" s="28">
        <v>6.3012600000000001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208.45</v>
      </c>
      <c r="D50" s="37">
        <v>209.33333333333334</v>
      </c>
      <c r="E50" s="37">
        <v>206.76666666666668</v>
      </c>
      <c r="F50" s="37">
        <v>205.08333333333334</v>
      </c>
      <c r="G50" s="37">
        <v>202.51666666666668</v>
      </c>
      <c r="H50" s="37">
        <v>211.01666666666668</v>
      </c>
      <c r="I50" s="37">
        <v>213.58333333333334</v>
      </c>
      <c r="J50" s="37">
        <v>215.26666666666668</v>
      </c>
      <c r="K50" s="28">
        <v>211.9</v>
      </c>
      <c r="L50" s="28">
        <v>207.65</v>
      </c>
      <c r="M50" s="28">
        <v>73.939660000000003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702.6</v>
      </c>
      <c r="D51" s="37">
        <v>709.63333333333333</v>
      </c>
      <c r="E51" s="37">
        <v>693.9666666666667</v>
      </c>
      <c r="F51" s="37">
        <v>685.33333333333337</v>
      </c>
      <c r="G51" s="37">
        <v>669.66666666666674</v>
      </c>
      <c r="H51" s="37">
        <v>718.26666666666665</v>
      </c>
      <c r="I51" s="37">
        <v>733.93333333333339</v>
      </c>
      <c r="J51" s="37">
        <v>742.56666666666661</v>
      </c>
      <c r="K51" s="28">
        <v>725.3</v>
      </c>
      <c r="L51" s="28">
        <v>701</v>
      </c>
      <c r="M51" s="28">
        <v>10.826309999999999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50.2</v>
      </c>
      <c r="D52" s="37">
        <v>50.133333333333333</v>
      </c>
      <c r="E52" s="37">
        <v>49.516666666666666</v>
      </c>
      <c r="F52" s="37">
        <v>48.833333333333336</v>
      </c>
      <c r="G52" s="37">
        <v>48.216666666666669</v>
      </c>
      <c r="H52" s="37">
        <v>50.816666666666663</v>
      </c>
      <c r="I52" s="37">
        <v>51.433333333333323</v>
      </c>
      <c r="J52" s="37">
        <v>52.11666666666666</v>
      </c>
      <c r="K52" s="28">
        <v>50.75</v>
      </c>
      <c r="L52" s="28">
        <v>49.45</v>
      </c>
      <c r="M52" s="28">
        <v>252.34309999999999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360.05</v>
      </c>
      <c r="D53" s="37">
        <v>360.55</v>
      </c>
      <c r="E53" s="37">
        <v>358.70000000000005</v>
      </c>
      <c r="F53" s="37">
        <v>357.35</v>
      </c>
      <c r="G53" s="37">
        <v>355.50000000000006</v>
      </c>
      <c r="H53" s="37">
        <v>361.90000000000003</v>
      </c>
      <c r="I53" s="37">
        <v>363.75000000000006</v>
      </c>
      <c r="J53" s="37">
        <v>365.1</v>
      </c>
      <c r="K53" s="28">
        <v>362.4</v>
      </c>
      <c r="L53" s="28">
        <v>359.2</v>
      </c>
      <c r="M53" s="28">
        <v>41.235660000000003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749.5</v>
      </c>
      <c r="D54" s="37">
        <v>754.66666666666663</v>
      </c>
      <c r="E54" s="37">
        <v>739.43333333333328</v>
      </c>
      <c r="F54" s="37">
        <v>729.36666666666667</v>
      </c>
      <c r="G54" s="37">
        <v>714.13333333333333</v>
      </c>
      <c r="H54" s="37">
        <v>764.73333333333323</v>
      </c>
      <c r="I54" s="37">
        <v>779.96666666666658</v>
      </c>
      <c r="J54" s="37">
        <v>790.03333333333319</v>
      </c>
      <c r="K54" s="28">
        <v>769.9</v>
      </c>
      <c r="L54" s="28">
        <v>744.6</v>
      </c>
      <c r="M54" s="28">
        <v>99.389880000000005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341.55</v>
      </c>
      <c r="D55" s="37">
        <v>343.05</v>
      </c>
      <c r="E55" s="37">
        <v>338.5</v>
      </c>
      <c r="F55" s="37">
        <v>335.45</v>
      </c>
      <c r="G55" s="37">
        <v>330.9</v>
      </c>
      <c r="H55" s="37">
        <v>346.1</v>
      </c>
      <c r="I55" s="37">
        <v>350.65000000000009</v>
      </c>
      <c r="J55" s="37">
        <v>353.70000000000005</v>
      </c>
      <c r="K55" s="28">
        <v>347.6</v>
      </c>
      <c r="L55" s="28">
        <v>340</v>
      </c>
      <c r="M55" s="28">
        <v>24.741610000000001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14458.55</v>
      </c>
      <c r="D56" s="37">
        <v>14374.216666666667</v>
      </c>
      <c r="E56" s="37">
        <v>14265.483333333334</v>
      </c>
      <c r="F56" s="37">
        <v>14072.416666666666</v>
      </c>
      <c r="G56" s="37">
        <v>13963.683333333332</v>
      </c>
      <c r="H56" s="37">
        <v>14567.283333333335</v>
      </c>
      <c r="I56" s="37">
        <v>14676.016666666668</v>
      </c>
      <c r="J56" s="37">
        <v>14869.083333333336</v>
      </c>
      <c r="K56" s="28">
        <v>14482.95</v>
      </c>
      <c r="L56" s="28">
        <v>14181.15</v>
      </c>
      <c r="M56" s="28">
        <v>0.44166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3148.4</v>
      </c>
      <c r="D57" s="37">
        <v>3141.0166666666664</v>
      </c>
      <c r="E57" s="37">
        <v>3122.0333333333328</v>
      </c>
      <c r="F57" s="37">
        <v>3095.6666666666665</v>
      </c>
      <c r="G57" s="37">
        <v>3076.6833333333329</v>
      </c>
      <c r="H57" s="37">
        <v>3167.3833333333328</v>
      </c>
      <c r="I57" s="37">
        <v>3186.3666666666663</v>
      </c>
      <c r="J57" s="37">
        <v>3212.7333333333327</v>
      </c>
      <c r="K57" s="28">
        <v>3160</v>
      </c>
      <c r="L57" s="28">
        <v>3114.65</v>
      </c>
      <c r="M57" s="28">
        <v>4.5027299999999997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916.65</v>
      </c>
      <c r="D58" s="37">
        <v>911.86666666666667</v>
      </c>
      <c r="E58" s="37">
        <v>900.0333333333333</v>
      </c>
      <c r="F58" s="37">
        <v>883.41666666666663</v>
      </c>
      <c r="G58" s="37">
        <v>871.58333333333326</v>
      </c>
      <c r="H58" s="37">
        <v>928.48333333333335</v>
      </c>
      <c r="I58" s="37">
        <v>940.31666666666661</v>
      </c>
      <c r="J58" s="37">
        <v>956.93333333333339</v>
      </c>
      <c r="K58" s="28">
        <v>923.7</v>
      </c>
      <c r="L58" s="28">
        <v>895.25</v>
      </c>
      <c r="M58" s="28">
        <v>10.035069999999999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228.45</v>
      </c>
      <c r="D59" s="37">
        <v>229.1</v>
      </c>
      <c r="E59" s="37">
        <v>226.45</v>
      </c>
      <c r="F59" s="37">
        <v>224.45</v>
      </c>
      <c r="G59" s="37">
        <v>221.79999999999998</v>
      </c>
      <c r="H59" s="37">
        <v>231.1</v>
      </c>
      <c r="I59" s="37">
        <v>233.75000000000003</v>
      </c>
      <c r="J59" s="37">
        <v>235.75</v>
      </c>
      <c r="K59" s="28">
        <v>231.75</v>
      </c>
      <c r="L59" s="28">
        <v>227.1</v>
      </c>
      <c r="M59" s="28">
        <v>62.487349999999999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100</v>
      </c>
      <c r="D60" s="37">
        <v>100.26666666666667</v>
      </c>
      <c r="E60" s="37">
        <v>98.783333333333331</v>
      </c>
      <c r="F60" s="37">
        <v>97.566666666666663</v>
      </c>
      <c r="G60" s="37">
        <v>96.083333333333329</v>
      </c>
      <c r="H60" s="37">
        <v>101.48333333333333</v>
      </c>
      <c r="I60" s="37">
        <v>102.96666666666665</v>
      </c>
      <c r="J60" s="37">
        <v>104.18333333333334</v>
      </c>
      <c r="K60" s="28">
        <v>101.75</v>
      </c>
      <c r="L60" s="28">
        <v>99.05</v>
      </c>
      <c r="M60" s="28">
        <v>22.794460000000001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733.45</v>
      </c>
      <c r="D61" s="37">
        <v>729.13333333333333</v>
      </c>
      <c r="E61" s="37">
        <v>721.56666666666661</v>
      </c>
      <c r="F61" s="37">
        <v>709.68333333333328</v>
      </c>
      <c r="G61" s="37">
        <v>702.11666666666656</v>
      </c>
      <c r="H61" s="37">
        <v>741.01666666666665</v>
      </c>
      <c r="I61" s="37">
        <v>748.58333333333348</v>
      </c>
      <c r="J61" s="37">
        <v>760.4666666666667</v>
      </c>
      <c r="K61" s="28">
        <v>736.7</v>
      </c>
      <c r="L61" s="28">
        <v>717.25</v>
      </c>
      <c r="M61" s="28">
        <v>20.11375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1028.95</v>
      </c>
      <c r="D62" s="37">
        <v>1036.3166666666666</v>
      </c>
      <c r="E62" s="37">
        <v>1017.8333333333333</v>
      </c>
      <c r="F62" s="37">
        <v>1006.7166666666667</v>
      </c>
      <c r="G62" s="37">
        <v>988.23333333333335</v>
      </c>
      <c r="H62" s="37">
        <v>1047.4333333333332</v>
      </c>
      <c r="I62" s="37">
        <v>1065.9166666666667</v>
      </c>
      <c r="J62" s="37">
        <v>1077.0333333333331</v>
      </c>
      <c r="K62" s="28">
        <v>1054.8</v>
      </c>
      <c r="L62" s="28">
        <v>1025.2</v>
      </c>
      <c r="M62" s="28">
        <v>30.837499999999999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126.7</v>
      </c>
      <c r="D63" s="37">
        <v>127.40000000000002</v>
      </c>
      <c r="E63" s="37">
        <v>124.90000000000003</v>
      </c>
      <c r="F63" s="37">
        <v>123.10000000000001</v>
      </c>
      <c r="G63" s="37">
        <v>120.60000000000002</v>
      </c>
      <c r="H63" s="37">
        <v>129.20000000000005</v>
      </c>
      <c r="I63" s="37">
        <v>131.70000000000002</v>
      </c>
      <c r="J63" s="37">
        <v>133.50000000000006</v>
      </c>
      <c r="K63" s="28">
        <v>129.9</v>
      </c>
      <c r="L63" s="28">
        <v>125.6</v>
      </c>
      <c r="M63" s="28">
        <v>54.433750000000003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182.9</v>
      </c>
      <c r="D64" s="37">
        <v>184.28333333333333</v>
      </c>
      <c r="E64" s="37">
        <v>180.61666666666667</v>
      </c>
      <c r="F64" s="37">
        <v>178.33333333333334</v>
      </c>
      <c r="G64" s="37">
        <v>174.66666666666669</v>
      </c>
      <c r="H64" s="37">
        <v>186.56666666666666</v>
      </c>
      <c r="I64" s="37">
        <v>190.23333333333335</v>
      </c>
      <c r="J64" s="37">
        <v>192.51666666666665</v>
      </c>
      <c r="K64" s="28">
        <v>187.95</v>
      </c>
      <c r="L64" s="28">
        <v>182</v>
      </c>
      <c r="M64" s="28">
        <v>102.98318999999999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4521.95</v>
      </c>
      <c r="D65" s="37">
        <v>4484.2</v>
      </c>
      <c r="E65" s="37">
        <v>4436.3999999999996</v>
      </c>
      <c r="F65" s="37">
        <v>4350.8499999999995</v>
      </c>
      <c r="G65" s="37">
        <v>4303.0499999999993</v>
      </c>
      <c r="H65" s="37">
        <v>4569.75</v>
      </c>
      <c r="I65" s="37">
        <v>4617.5500000000011</v>
      </c>
      <c r="J65" s="37">
        <v>4703.1000000000004</v>
      </c>
      <c r="K65" s="28">
        <v>4532</v>
      </c>
      <c r="L65" s="28">
        <v>4398.6499999999996</v>
      </c>
      <c r="M65" s="28">
        <v>3.2749600000000001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1530.5</v>
      </c>
      <c r="D66" s="37">
        <v>1529.0166666666667</v>
      </c>
      <c r="E66" s="37">
        <v>1521.0333333333333</v>
      </c>
      <c r="F66" s="37">
        <v>1511.5666666666666</v>
      </c>
      <c r="G66" s="37">
        <v>1503.5833333333333</v>
      </c>
      <c r="H66" s="37">
        <v>1538.4833333333333</v>
      </c>
      <c r="I66" s="37">
        <v>1546.4666666666665</v>
      </c>
      <c r="J66" s="37">
        <v>1555.9333333333334</v>
      </c>
      <c r="K66" s="28">
        <v>1537</v>
      </c>
      <c r="L66" s="28">
        <v>1519.55</v>
      </c>
      <c r="M66" s="28">
        <v>2.55531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651.45000000000005</v>
      </c>
      <c r="D67" s="37">
        <v>653.08333333333337</v>
      </c>
      <c r="E67" s="37">
        <v>644.4666666666667</v>
      </c>
      <c r="F67" s="37">
        <v>637.48333333333335</v>
      </c>
      <c r="G67" s="37">
        <v>628.86666666666667</v>
      </c>
      <c r="H67" s="37">
        <v>660.06666666666672</v>
      </c>
      <c r="I67" s="37">
        <v>668.68333333333328</v>
      </c>
      <c r="J67" s="37">
        <v>675.66666666666674</v>
      </c>
      <c r="K67" s="28">
        <v>661.7</v>
      </c>
      <c r="L67" s="28">
        <v>646.1</v>
      </c>
      <c r="M67" s="28">
        <v>16.240760000000002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796.65</v>
      </c>
      <c r="D68" s="37">
        <v>801.81666666666661</v>
      </c>
      <c r="E68" s="37">
        <v>787.88333333333321</v>
      </c>
      <c r="F68" s="37">
        <v>779.11666666666656</v>
      </c>
      <c r="G68" s="37">
        <v>765.18333333333317</v>
      </c>
      <c r="H68" s="37">
        <v>810.58333333333326</v>
      </c>
      <c r="I68" s="37">
        <v>824.51666666666665</v>
      </c>
      <c r="J68" s="37">
        <v>833.2833333333333</v>
      </c>
      <c r="K68" s="28">
        <v>815.75</v>
      </c>
      <c r="L68" s="28">
        <v>793.05</v>
      </c>
      <c r="M68" s="28">
        <v>2.6268699999999998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372.5</v>
      </c>
      <c r="D69" s="37">
        <v>373.68333333333339</v>
      </c>
      <c r="E69" s="37">
        <v>364.4166666666668</v>
      </c>
      <c r="F69" s="37">
        <v>356.33333333333343</v>
      </c>
      <c r="G69" s="37">
        <v>347.06666666666683</v>
      </c>
      <c r="H69" s="37">
        <v>381.76666666666677</v>
      </c>
      <c r="I69" s="37">
        <v>391.03333333333342</v>
      </c>
      <c r="J69" s="37">
        <v>399.11666666666673</v>
      </c>
      <c r="K69" s="28">
        <v>382.95</v>
      </c>
      <c r="L69" s="28">
        <v>365.6</v>
      </c>
      <c r="M69" s="28">
        <v>14.31246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1107.8</v>
      </c>
      <c r="D70" s="37">
        <v>1113.5</v>
      </c>
      <c r="E70" s="37">
        <v>1094.45</v>
      </c>
      <c r="F70" s="37">
        <v>1081.1000000000001</v>
      </c>
      <c r="G70" s="37">
        <v>1062.0500000000002</v>
      </c>
      <c r="H70" s="37">
        <v>1126.8499999999999</v>
      </c>
      <c r="I70" s="37">
        <v>1145.9000000000001</v>
      </c>
      <c r="J70" s="37">
        <v>1159.2499999999998</v>
      </c>
      <c r="K70" s="28">
        <v>1132.55</v>
      </c>
      <c r="L70" s="28">
        <v>1100.1500000000001</v>
      </c>
      <c r="M70" s="28">
        <v>10.31415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382.85</v>
      </c>
      <c r="D71" s="37">
        <v>381.61666666666662</v>
      </c>
      <c r="E71" s="37">
        <v>375.78333333333325</v>
      </c>
      <c r="F71" s="37">
        <v>368.71666666666664</v>
      </c>
      <c r="G71" s="37">
        <v>362.88333333333327</v>
      </c>
      <c r="H71" s="37">
        <v>388.68333333333322</v>
      </c>
      <c r="I71" s="37">
        <v>394.51666666666659</v>
      </c>
      <c r="J71" s="37">
        <v>401.5833333333332</v>
      </c>
      <c r="K71" s="28">
        <v>387.45</v>
      </c>
      <c r="L71" s="28">
        <v>374.55</v>
      </c>
      <c r="M71" s="28">
        <v>106.88708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527.70000000000005</v>
      </c>
      <c r="D72" s="37">
        <v>525.18333333333339</v>
      </c>
      <c r="E72" s="37">
        <v>520.76666666666677</v>
      </c>
      <c r="F72" s="37">
        <v>513.83333333333337</v>
      </c>
      <c r="G72" s="37">
        <v>509.41666666666674</v>
      </c>
      <c r="H72" s="37">
        <v>532.11666666666679</v>
      </c>
      <c r="I72" s="37">
        <v>536.5333333333333</v>
      </c>
      <c r="J72" s="37">
        <v>543.46666666666681</v>
      </c>
      <c r="K72" s="28">
        <v>529.6</v>
      </c>
      <c r="L72" s="28">
        <v>518.25</v>
      </c>
      <c r="M72" s="28">
        <v>32.747729999999997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1493.15</v>
      </c>
      <c r="D73" s="37">
        <v>1479.4333333333334</v>
      </c>
      <c r="E73" s="37">
        <v>1456.4666666666667</v>
      </c>
      <c r="F73" s="37">
        <v>1419.7833333333333</v>
      </c>
      <c r="G73" s="37">
        <v>1396.8166666666666</v>
      </c>
      <c r="H73" s="37">
        <v>1516.1166666666668</v>
      </c>
      <c r="I73" s="37">
        <v>1539.0833333333335</v>
      </c>
      <c r="J73" s="37">
        <v>1575.7666666666669</v>
      </c>
      <c r="K73" s="28">
        <v>1502.4</v>
      </c>
      <c r="L73" s="28">
        <v>1442.75</v>
      </c>
      <c r="M73" s="28">
        <v>6.8211599999999999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2216.5</v>
      </c>
      <c r="D74" s="37">
        <v>2224.5666666666666</v>
      </c>
      <c r="E74" s="37">
        <v>2202.9333333333334</v>
      </c>
      <c r="F74" s="37">
        <v>2189.3666666666668</v>
      </c>
      <c r="G74" s="37">
        <v>2167.7333333333336</v>
      </c>
      <c r="H74" s="37">
        <v>2238.1333333333332</v>
      </c>
      <c r="I74" s="37">
        <v>2259.7666666666664</v>
      </c>
      <c r="J74" s="37">
        <v>2273.333333333333</v>
      </c>
      <c r="K74" s="28">
        <v>2246.1999999999998</v>
      </c>
      <c r="L74" s="28">
        <v>2211</v>
      </c>
      <c r="M74" s="28">
        <v>3.6777199999999999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62.55</v>
      </c>
      <c r="D75" s="37">
        <v>64.25</v>
      </c>
      <c r="E75" s="37">
        <v>60.3</v>
      </c>
      <c r="F75" s="37">
        <v>58.05</v>
      </c>
      <c r="G75" s="37">
        <v>54.099999999999994</v>
      </c>
      <c r="H75" s="37">
        <v>66.5</v>
      </c>
      <c r="I75" s="37">
        <v>70.449999999999989</v>
      </c>
      <c r="J75" s="37">
        <v>72.7</v>
      </c>
      <c r="K75" s="28">
        <v>68.2</v>
      </c>
      <c r="L75" s="28">
        <v>62</v>
      </c>
      <c r="M75" s="28">
        <v>48.565939999999998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4538.6000000000004</v>
      </c>
      <c r="D76" s="37">
        <v>4556.5166666666664</v>
      </c>
      <c r="E76" s="37">
        <v>4488.0333333333328</v>
      </c>
      <c r="F76" s="37">
        <v>4437.4666666666662</v>
      </c>
      <c r="G76" s="37">
        <v>4368.9833333333327</v>
      </c>
      <c r="H76" s="37">
        <v>4607.083333333333</v>
      </c>
      <c r="I76" s="37">
        <v>4675.5666666666666</v>
      </c>
      <c r="J76" s="37">
        <v>4726.1333333333332</v>
      </c>
      <c r="K76" s="28">
        <v>4625</v>
      </c>
      <c r="L76" s="28">
        <v>4505.95</v>
      </c>
      <c r="M76" s="28">
        <v>3.6050399999999998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4366.3</v>
      </c>
      <c r="D77" s="37">
        <v>4338.6166666666659</v>
      </c>
      <c r="E77" s="37">
        <v>4293.2333333333318</v>
      </c>
      <c r="F77" s="37">
        <v>4220.1666666666661</v>
      </c>
      <c r="G77" s="37">
        <v>4174.7833333333319</v>
      </c>
      <c r="H77" s="37">
        <v>4411.6833333333316</v>
      </c>
      <c r="I77" s="37">
        <v>4457.0666666666648</v>
      </c>
      <c r="J77" s="37">
        <v>4530.1333333333314</v>
      </c>
      <c r="K77" s="28">
        <v>4384</v>
      </c>
      <c r="L77" s="28">
        <v>4265.55</v>
      </c>
      <c r="M77" s="28">
        <v>2.9391600000000002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2624.05</v>
      </c>
      <c r="D78" s="37">
        <v>2634.3666666666668</v>
      </c>
      <c r="E78" s="37">
        <v>2603.7333333333336</v>
      </c>
      <c r="F78" s="37">
        <v>2583.416666666667</v>
      </c>
      <c r="G78" s="37">
        <v>2552.7833333333338</v>
      </c>
      <c r="H78" s="37">
        <v>2654.6833333333334</v>
      </c>
      <c r="I78" s="37">
        <v>2685.3166666666666</v>
      </c>
      <c r="J78" s="37">
        <v>2705.6333333333332</v>
      </c>
      <c r="K78" s="28">
        <v>2665</v>
      </c>
      <c r="L78" s="28">
        <v>2614.0500000000002</v>
      </c>
      <c r="M78" s="28">
        <v>1.5526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4354.3999999999996</v>
      </c>
      <c r="D79" s="37">
        <v>4335</v>
      </c>
      <c r="E79" s="37">
        <v>4303.5</v>
      </c>
      <c r="F79" s="37">
        <v>4252.6000000000004</v>
      </c>
      <c r="G79" s="37">
        <v>4221.1000000000004</v>
      </c>
      <c r="H79" s="37">
        <v>4385.8999999999996</v>
      </c>
      <c r="I79" s="37">
        <v>4417.3999999999996</v>
      </c>
      <c r="J79" s="37">
        <v>4468.2999999999993</v>
      </c>
      <c r="K79" s="28">
        <v>4366.5</v>
      </c>
      <c r="L79" s="28">
        <v>4284.1000000000004</v>
      </c>
      <c r="M79" s="28">
        <v>6.1682600000000001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2486.5500000000002</v>
      </c>
      <c r="D80" s="37">
        <v>2483.0666666666666</v>
      </c>
      <c r="E80" s="37">
        <v>2447.9333333333334</v>
      </c>
      <c r="F80" s="37">
        <v>2409.3166666666666</v>
      </c>
      <c r="G80" s="37">
        <v>2374.1833333333334</v>
      </c>
      <c r="H80" s="37">
        <v>2521.6833333333334</v>
      </c>
      <c r="I80" s="37">
        <v>2556.8166666666666</v>
      </c>
      <c r="J80" s="37">
        <v>2595.4333333333334</v>
      </c>
      <c r="K80" s="28">
        <v>2518.1999999999998</v>
      </c>
      <c r="L80" s="28">
        <v>2444.4499999999998</v>
      </c>
      <c r="M80" s="28">
        <v>11.9877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445.7</v>
      </c>
      <c r="D81" s="37">
        <v>442.36666666666662</v>
      </c>
      <c r="E81" s="37">
        <v>435.83333333333326</v>
      </c>
      <c r="F81" s="37">
        <v>425.96666666666664</v>
      </c>
      <c r="G81" s="37">
        <v>419.43333333333328</v>
      </c>
      <c r="H81" s="37">
        <v>452.23333333333323</v>
      </c>
      <c r="I81" s="37">
        <v>458.76666666666665</v>
      </c>
      <c r="J81" s="37">
        <v>468.63333333333321</v>
      </c>
      <c r="K81" s="28">
        <v>448.9</v>
      </c>
      <c r="L81" s="28">
        <v>432.5</v>
      </c>
      <c r="M81" s="28">
        <v>10.07607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1101.8499999999999</v>
      </c>
      <c r="D82" s="37">
        <v>1116</v>
      </c>
      <c r="E82" s="37">
        <v>1082.9000000000001</v>
      </c>
      <c r="F82" s="37">
        <v>1063.95</v>
      </c>
      <c r="G82" s="37">
        <v>1030.8500000000001</v>
      </c>
      <c r="H82" s="37">
        <v>1134.95</v>
      </c>
      <c r="I82" s="37">
        <v>1168.05</v>
      </c>
      <c r="J82" s="37">
        <v>1187</v>
      </c>
      <c r="K82" s="28">
        <v>1149.0999999999999</v>
      </c>
      <c r="L82" s="28">
        <v>1097.05</v>
      </c>
      <c r="M82" s="28">
        <v>2.6394299999999999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1651.95</v>
      </c>
      <c r="D83" s="37">
        <v>1643.3666666666668</v>
      </c>
      <c r="E83" s="37">
        <v>1609.7333333333336</v>
      </c>
      <c r="F83" s="37">
        <v>1567.5166666666669</v>
      </c>
      <c r="G83" s="37">
        <v>1533.8833333333337</v>
      </c>
      <c r="H83" s="37">
        <v>1685.5833333333335</v>
      </c>
      <c r="I83" s="37">
        <v>1719.2166666666667</v>
      </c>
      <c r="J83" s="37">
        <v>1761.4333333333334</v>
      </c>
      <c r="K83" s="28">
        <v>1677</v>
      </c>
      <c r="L83" s="28">
        <v>1601.15</v>
      </c>
      <c r="M83" s="28">
        <v>4.8270200000000001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152.5</v>
      </c>
      <c r="D84" s="37">
        <v>152.79999999999998</v>
      </c>
      <c r="E84" s="37">
        <v>151.59999999999997</v>
      </c>
      <c r="F84" s="37">
        <v>150.69999999999999</v>
      </c>
      <c r="G84" s="37">
        <v>149.49999999999997</v>
      </c>
      <c r="H84" s="37">
        <v>153.69999999999996</v>
      </c>
      <c r="I84" s="37">
        <v>154.89999999999995</v>
      </c>
      <c r="J84" s="37">
        <v>155.79999999999995</v>
      </c>
      <c r="K84" s="28">
        <v>154</v>
      </c>
      <c r="L84" s="28">
        <v>151.9</v>
      </c>
      <c r="M84" s="28">
        <v>20.407769999999999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97.05</v>
      </c>
      <c r="D85" s="37">
        <v>97.45</v>
      </c>
      <c r="E85" s="37">
        <v>96.25</v>
      </c>
      <c r="F85" s="37">
        <v>95.45</v>
      </c>
      <c r="G85" s="37">
        <v>94.25</v>
      </c>
      <c r="H85" s="37">
        <v>98.25</v>
      </c>
      <c r="I85" s="37">
        <v>99.450000000000017</v>
      </c>
      <c r="J85" s="37">
        <v>100.25</v>
      </c>
      <c r="K85" s="28">
        <v>98.65</v>
      </c>
      <c r="L85" s="28">
        <v>96.65</v>
      </c>
      <c r="M85" s="28">
        <v>184.10086999999999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280.35000000000002</v>
      </c>
      <c r="D86" s="37">
        <v>279.4666666666667</v>
      </c>
      <c r="E86" s="37">
        <v>268.93333333333339</v>
      </c>
      <c r="F86" s="37">
        <v>257.51666666666671</v>
      </c>
      <c r="G86" s="37">
        <v>246.98333333333341</v>
      </c>
      <c r="H86" s="37">
        <v>290.88333333333338</v>
      </c>
      <c r="I86" s="37">
        <v>301.41666666666669</v>
      </c>
      <c r="J86" s="37">
        <v>312.83333333333337</v>
      </c>
      <c r="K86" s="28">
        <v>290</v>
      </c>
      <c r="L86" s="28">
        <v>268.05</v>
      </c>
      <c r="M86" s="28">
        <v>25.783049999999999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153.44999999999999</v>
      </c>
      <c r="D87" s="37">
        <v>153.21666666666667</v>
      </c>
      <c r="E87" s="37">
        <v>152.13333333333333</v>
      </c>
      <c r="F87" s="37">
        <v>150.81666666666666</v>
      </c>
      <c r="G87" s="37">
        <v>149.73333333333332</v>
      </c>
      <c r="H87" s="37">
        <v>154.53333333333333</v>
      </c>
      <c r="I87" s="37">
        <v>155.61666666666665</v>
      </c>
      <c r="J87" s="37">
        <v>156.93333333333334</v>
      </c>
      <c r="K87" s="28">
        <v>154.30000000000001</v>
      </c>
      <c r="L87" s="28">
        <v>151.9</v>
      </c>
      <c r="M87" s="28">
        <v>99.554509999999993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37.1</v>
      </c>
      <c r="D88" s="37">
        <v>37.1</v>
      </c>
      <c r="E88" s="37">
        <v>36.6</v>
      </c>
      <c r="F88" s="37">
        <v>36.1</v>
      </c>
      <c r="G88" s="37">
        <v>35.6</v>
      </c>
      <c r="H88" s="37">
        <v>37.6</v>
      </c>
      <c r="I88" s="37">
        <v>38.1</v>
      </c>
      <c r="J88" s="37">
        <v>38.6</v>
      </c>
      <c r="K88" s="28">
        <v>37.6</v>
      </c>
      <c r="L88" s="28">
        <v>36.6</v>
      </c>
      <c r="M88" s="28">
        <v>91.582729999999998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3244.2</v>
      </c>
      <c r="D89" s="37">
        <v>3259.7333333333336</v>
      </c>
      <c r="E89" s="37">
        <v>3204.4666666666672</v>
      </c>
      <c r="F89" s="37">
        <v>3164.7333333333336</v>
      </c>
      <c r="G89" s="37">
        <v>3109.4666666666672</v>
      </c>
      <c r="H89" s="37">
        <v>3299.4666666666672</v>
      </c>
      <c r="I89" s="37">
        <v>3354.7333333333336</v>
      </c>
      <c r="J89" s="37">
        <v>3394.4666666666672</v>
      </c>
      <c r="K89" s="28">
        <v>3315</v>
      </c>
      <c r="L89" s="28">
        <v>3220</v>
      </c>
      <c r="M89" s="28">
        <v>1.3874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449.65</v>
      </c>
      <c r="D90" s="37">
        <v>451.0333333333333</v>
      </c>
      <c r="E90" s="37">
        <v>445.26666666666659</v>
      </c>
      <c r="F90" s="37">
        <v>440.88333333333327</v>
      </c>
      <c r="G90" s="37">
        <v>435.11666666666656</v>
      </c>
      <c r="H90" s="37">
        <v>455.41666666666663</v>
      </c>
      <c r="I90" s="37">
        <v>461.18333333333328</v>
      </c>
      <c r="J90" s="37">
        <v>465.56666666666666</v>
      </c>
      <c r="K90" s="28">
        <v>456.8</v>
      </c>
      <c r="L90" s="28">
        <v>446.65</v>
      </c>
      <c r="M90" s="28">
        <v>7.1913499999999999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727.8</v>
      </c>
      <c r="D91" s="37">
        <v>719.94999999999993</v>
      </c>
      <c r="E91" s="37">
        <v>706.89999999999986</v>
      </c>
      <c r="F91" s="37">
        <v>685.99999999999989</v>
      </c>
      <c r="G91" s="37">
        <v>672.94999999999982</v>
      </c>
      <c r="H91" s="37">
        <v>740.84999999999991</v>
      </c>
      <c r="I91" s="37">
        <v>753.89999999999986</v>
      </c>
      <c r="J91" s="37">
        <v>774.8</v>
      </c>
      <c r="K91" s="28">
        <v>733</v>
      </c>
      <c r="L91" s="28">
        <v>699.05</v>
      </c>
      <c r="M91" s="28">
        <v>29.8005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457.6</v>
      </c>
      <c r="D92" s="37">
        <v>462.2</v>
      </c>
      <c r="E92" s="37">
        <v>450.5</v>
      </c>
      <c r="F92" s="37">
        <v>443.40000000000003</v>
      </c>
      <c r="G92" s="37">
        <v>431.70000000000005</v>
      </c>
      <c r="H92" s="37">
        <v>469.29999999999995</v>
      </c>
      <c r="I92" s="37">
        <v>480.99999999999989</v>
      </c>
      <c r="J92" s="37">
        <v>488.09999999999991</v>
      </c>
      <c r="K92" s="28">
        <v>473.9</v>
      </c>
      <c r="L92" s="28">
        <v>455.1</v>
      </c>
      <c r="M92" s="28">
        <v>3.0358299999999998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1665.6</v>
      </c>
      <c r="D93" s="37">
        <v>1661.7166666666665</v>
      </c>
      <c r="E93" s="37">
        <v>1646.4833333333329</v>
      </c>
      <c r="F93" s="37">
        <v>1627.3666666666663</v>
      </c>
      <c r="G93" s="37">
        <v>1612.1333333333328</v>
      </c>
      <c r="H93" s="37">
        <v>1680.833333333333</v>
      </c>
      <c r="I93" s="37">
        <v>1696.0666666666666</v>
      </c>
      <c r="J93" s="37">
        <v>1715.1833333333332</v>
      </c>
      <c r="K93" s="28">
        <v>1676.95</v>
      </c>
      <c r="L93" s="28">
        <v>1642.6</v>
      </c>
      <c r="M93" s="28">
        <v>7.15374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1667.7</v>
      </c>
      <c r="D94" s="37">
        <v>1659.3999999999999</v>
      </c>
      <c r="E94" s="37">
        <v>1640.8499999999997</v>
      </c>
      <c r="F94" s="37">
        <v>1613.9999999999998</v>
      </c>
      <c r="G94" s="37">
        <v>1595.4499999999996</v>
      </c>
      <c r="H94" s="37">
        <v>1686.2499999999998</v>
      </c>
      <c r="I94" s="37">
        <v>1704.8</v>
      </c>
      <c r="J94" s="37">
        <v>1731.6499999999999</v>
      </c>
      <c r="K94" s="28">
        <v>1677.95</v>
      </c>
      <c r="L94" s="28">
        <v>1632.55</v>
      </c>
      <c r="M94" s="28">
        <v>15.047280000000001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493.8</v>
      </c>
      <c r="D95" s="37">
        <v>492.7</v>
      </c>
      <c r="E95" s="37">
        <v>488.5</v>
      </c>
      <c r="F95" s="37">
        <v>483.2</v>
      </c>
      <c r="G95" s="37">
        <v>479</v>
      </c>
      <c r="H95" s="37">
        <v>498</v>
      </c>
      <c r="I95" s="37">
        <v>502.19999999999993</v>
      </c>
      <c r="J95" s="37">
        <v>507.5</v>
      </c>
      <c r="K95" s="28">
        <v>496.9</v>
      </c>
      <c r="L95" s="28">
        <v>487.4</v>
      </c>
      <c r="M95" s="28">
        <v>11.647410000000001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258.95</v>
      </c>
      <c r="D96" s="37">
        <v>256.61666666666662</v>
      </c>
      <c r="E96" s="37">
        <v>253.33333333333326</v>
      </c>
      <c r="F96" s="37">
        <v>247.71666666666664</v>
      </c>
      <c r="G96" s="37">
        <v>244.43333333333328</v>
      </c>
      <c r="H96" s="37">
        <v>262.23333333333323</v>
      </c>
      <c r="I96" s="37">
        <v>265.51666666666665</v>
      </c>
      <c r="J96" s="37">
        <v>271.13333333333321</v>
      </c>
      <c r="K96" s="28">
        <v>259.89999999999998</v>
      </c>
      <c r="L96" s="28">
        <v>251</v>
      </c>
      <c r="M96" s="28">
        <v>7.57193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1165.2</v>
      </c>
      <c r="D97" s="37">
        <v>1169.75</v>
      </c>
      <c r="E97" s="37">
        <v>1157.55</v>
      </c>
      <c r="F97" s="37">
        <v>1149.8999999999999</v>
      </c>
      <c r="G97" s="37">
        <v>1137.6999999999998</v>
      </c>
      <c r="H97" s="37">
        <v>1177.4000000000001</v>
      </c>
      <c r="I97" s="37">
        <v>1189.5999999999999</v>
      </c>
      <c r="J97" s="37">
        <v>1197.2500000000002</v>
      </c>
      <c r="K97" s="28">
        <v>1181.95</v>
      </c>
      <c r="L97" s="28">
        <v>1162.0999999999999</v>
      </c>
      <c r="M97" s="28">
        <v>30.736719999999998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2163.3000000000002</v>
      </c>
      <c r="D98" s="37">
        <v>2147.7666666666669</v>
      </c>
      <c r="E98" s="37">
        <v>2125.5333333333338</v>
      </c>
      <c r="F98" s="37">
        <v>2087.7666666666669</v>
      </c>
      <c r="G98" s="37">
        <v>2065.5333333333338</v>
      </c>
      <c r="H98" s="37">
        <v>2185.5333333333338</v>
      </c>
      <c r="I98" s="37">
        <v>2207.7666666666664</v>
      </c>
      <c r="J98" s="37">
        <v>2245.5333333333338</v>
      </c>
      <c r="K98" s="28">
        <v>2170</v>
      </c>
      <c r="L98" s="28">
        <v>2110</v>
      </c>
      <c r="M98" s="28">
        <v>4.3954199999999997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1476.95</v>
      </c>
      <c r="D99" s="37">
        <v>1471.25</v>
      </c>
      <c r="E99" s="37">
        <v>1459.75</v>
      </c>
      <c r="F99" s="37">
        <v>1442.55</v>
      </c>
      <c r="G99" s="37">
        <v>1431.05</v>
      </c>
      <c r="H99" s="37">
        <v>1488.45</v>
      </c>
      <c r="I99" s="37">
        <v>1499.95</v>
      </c>
      <c r="J99" s="37">
        <v>1517.15</v>
      </c>
      <c r="K99" s="28">
        <v>1482.75</v>
      </c>
      <c r="L99" s="28">
        <v>1454.05</v>
      </c>
      <c r="M99" s="28">
        <v>100.54871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542.29999999999995</v>
      </c>
      <c r="D100" s="37">
        <v>537.2166666666667</v>
      </c>
      <c r="E100" s="37">
        <v>531.08333333333337</v>
      </c>
      <c r="F100" s="37">
        <v>519.86666666666667</v>
      </c>
      <c r="G100" s="37">
        <v>513.73333333333335</v>
      </c>
      <c r="H100" s="37">
        <v>548.43333333333339</v>
      </c>
      <c r="I100" s="37">
        <v>554.56666666666661</v>
      </c>
      <c r="J100" s="37">
        <v>565.78333333333342</v>
      </c>
      <c r="K100" s="28">
        <v>543.35</v>
      </c>
      <c r="L100" s="28">
        <v>526</v>
      </c>
      <c r="M100" s="28">
        <v>66.955479999999994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1150.9000000000001</v>
      </c>
      <c r="D101" s="37">
        <v>1152.6333333333334</v>
      </c>
      <c r="E101" s="37">
        <v>1135.2666666666669</v>
      </c>
      <c r="F101" s="37">
        <v>1119.6333333333334</v>
      </c>
      <c r="G101" s="37">
        <v>1102.2666666666669</v>
      </c>
      <c r="H101" s="37">
        <v>1168.2666666666669</v>
      </c>
      <c r="I101" s="37">
        <v>1185.6333333333332</v>
      </c>
      <c r="J101" s="37">
        <v>1201.2666666666669</v>
      </c>
      <c r="K101" s="28">
        <v>1170</v>
      </c>
      <c r="L101" s="28">
        <v>1137</v>
      </c>
      <c r="M101" s="28">
        <v>10.59088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2271.65</v>
      </c>
      <c r="D102" s="37">
        <v>2259.6833333333329</v>
      </c>
      <c r="E102" s="37">
        <v>2238.3666666666659</v>
      </c>
      <c r="F102" s="37">
        <v>2205.083333333333</v>
      </c>
      <c r="G102" s="37">
        <v>2183.766666666666</v>
      </c>
      <c r="H102" s="37">
        <v>2292.9666666666658</v>
      </c>
      <c r="I102" s="37">
        <v>2314.2833333333324</v>
      </c>
      <c r="J102" s="37">
        <v>2347.5666666666657</v>
      </c>
      <c r="K102" s="28">
        <v>2281</v>
      </c>
      <c r="L102" s="28">
        <v>2226.4</v>
      </c>
      <c r="M102" s="28">
        <v>31.15035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599.79999999999995</v>
      </c>
      <c r="D103" s="37">
        <v>606.88333333333333</v>
      </c>
      <c r="E103" s="37">
        <v>591.76666666666665</v>
      </c>
      <c r="F103" s="37">
        <v>583.73333333333335</v>
      </c>
      <c r="G103" s="37">
        <v>568.61666666666667</v>
      </c>
      <c r="H103" s="37">
        <v>614.91666666666663</v>
      </c>
      <c r="I103" s="37">
        <v>630.03333333333319</v>
      </c>
      <c r="J103" s="37">
        <v>638.06666666666661</v>
      </c>
      <c r="K103" s="28">
        <v>622</v>
      </c>
      <c r="L103" s="28">
        <v>598.85</v>
      </c>
      <c r="M103" s="28">
        <v>111.95965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1404.6</v>
      </c>
      <c r="D104" s="37">
        <v>1402.5333333333331</v>
      </c>
      <c r="E104" s="37">
        <v>1390.0166666666662</v>
      </c>
      <c r="F104" s="37">
        <v>1375.4333333333332</v>
      </c>
      <c r="G104" s="37">
        <v>1362.9166666666663</v>
      </c>
      <c r="H104" s="37">
        <v>1417.1166666666661</v>
      </c>
      <c r="I104" s="37">
        <v>1429.633333333333</v>
      </c>
      <c r="J104" s="37">
        <v>1444.216666666666</v>
      </c>
      <c r="K104" s="28">
        <v>1415.05</v>
      </c>
      <c r="L104" s="28">
        <v>1387.95</v>
      </c>
      <c r="M104" s="28">
        <v>4.8898099999999998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111.4</v>
      </c>
      <c r="D105" s="37">
        <v>111.93333333333332</v>
      </c>
      <c r="E105" s="37">
        <v>110.31666666666665</v>
      </c>
      <c r="F105" s="37">
        <v>109.23333333333332</v>
      </c>
      <c r="G105" s="37">
        <v>107.61666666666665</v>
      </c>
      <c r="H105" s="37">
        <v>113.01666666666665</v>
      </c>
      <c r="I105" s="37">
        <v>114.63333333333333</v>
      </c>
      <c r="J105" s="37">
        <v>115.71666666666665</v>
      </c>
      <c r="K105" s="28">
        <v>113.55</v>
      </c>
      <c r="L105" s="28">
        <v>110.85</v>
      </c>
      <c r="M105" s="28">
        <v>58.8581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264.45</v>
      </c>
      <c r="D106" s="37">
        <v>266.79999999999995</v>
      </c>
      <c r="E106" s="37">
        <v>259.94999999999993</v>
      </c>
      <c r="F106" s="37">
        <v>255.45</v>
      </c>
      <c r="G106" s="37">
        <v>248.59999999999997</v>
      </c>
      <c r="H106" s="37">
        <v>271.2999999999999</v>
      </c>
      <c r="I106" s="37">
        <v>278.14999999999992</v>
      </c>
      <c r="J106" s="37">
        <v>282.64999999999986</v>
      </c>
      <c r="K106" s="28">
        <v>273.64999999999998</v>
      </c>
      <c r="L106" s="28">
        <v>262.3</v>
      </c>
      <c r="M106" s="28">
        <v>108.95498000000001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2015.9</v>
      </c>
      <c r="D107" s="37">
        <v>2009.9833333333333</v>
      </c>
      <c r="E107" s="37">
        <v>2000.9666666666667</v>
      </c>
      <c r="F107" s="37">
        <v>1986.0333333333333</v>
      </c>
      <c r="G107" s="37">
        <v>1977.0166666666667</v>
      </c>
      <c r="H107" s="37">
        <v>2024.9166666666667</v>
      </c>
      <c r="I107" s="37">
        <v>2033.9333333333336</v>
      </c>
      <c r="J107" s="37">
        <v>2048.8666666666668</v>
      </c>
      <c r="K107" s="28">
        <v>2019</v>
      </c>
      <c r="L107" s="28">
        <v>1995.05</v>
      </c>
      <c r="M107" s="28">
        <v>14.76829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311.2</v>
      </c>
      <c r="D108" s="37">
        <v>311.23333333333335</v>
      </c>
      <c r="E108" s="37">
        <v>309.9666666666667</v>
      </c>
      <c r="F108" s="37">
        <v>308.73333333333335</v>
      </c>
      <c r="G108" s="37">
        <v>307.4666666666667</v>
      </c>
      <c r="H108" s="37">
        <v>312.4666666666667</v>
      </c>
      <c r="I108" s="37">
        <v>313.73333333333335</v>
      </c>
      <c r="J108" s="37">
        <v>314.9666666666667</v>
      </c>
      <c r="K108" s="28">
        <v>312.5</v>
      </c>
      <c r="L108" s="28">
        <v>310</v>
      </c>
      <c r="M108" s="28">
        <v>7.2262899999999997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2385.4499999999998</v>
      </c>
      <c r="D109" s="37">
        <v>2373.7000000000003</v>
      </c>
      <c r="E109" s="37">
        <v>2359.4000000000005</v>
      </c>
      <c r="F109" s="37">
        <v>2333.3500000000004</v>
      </c>
      <c r="G109" s="37">
        <v>2319.0500000000006</v>
      </c>
      <c r="H109" s="37">
        <v>2399.7500000000005</v>
      </c>
      <c r="I109" s="37">
        <v>2414.0500000000006</v>
      </c>
      <c r="J109" s="37">
        <v>2440.1000000000004</v>
      </c>
      <c r="K109" s="28">
        <v>2388</v>
      </c>
      <c r="L109" s="28">
        <v>2347.65</v>
      </c>
      <c r="M109" s="28">
        <v>31.7685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730.9</v>
      </c>
      <c r="D110" s="37">
        <v>727.25</v>
      </c>
      <c r="E110" s="37">
        <v>722.75</v>
      </c>
      <c r="F110" s="37">
        <v>714.6</v>
      </c>
      <c r="G110" s="37">
        <v>710.1</v>
      </c>
      <c r="H110" s="37">
        <v>735.4</v>
      </c>
      <c r="I110" s="37">
        <v>739.9</v>
      </c>
      <c r="J110" s="37">
        <v>748.05</v>
      </c>
      <c r="K110" s="28">
        <v>731.75</v>
      </c>
      <c r="L110" s="28">
        <v>719.1</v>
      </c>
      <c r="M110" s="28">
        <v>201.54519999999999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1329.9</v>
      </c>
      <c r="D111" s="37">
        <v>1314.0333333333333</v>
      </c>
      <c r="E111" s="37">
        <v>1291.7166666666667</v>
      </c>
      <c r="F111" s="37">
        <v>1253.5333333333333</v>
      </c>
      <c r="G111" s="37">
        <v>1231.2166666666667</v>
      </c>
      <c r="H111" s="37">
        <v>1352.2166666666667</v>
      </c>
      <c r="I111" s="37">
        <v>1374.5333333333333</v>
      </c>
      <c r="J111" s="37">
        <v>1412.7166666666667</v>
      </c>
      <c r="K111" s="28">
        <v>1336.35</v>
      </c>
      <c r="L111" s="28">
        <v>1275.8499999999999</v>
      </c>
      <c r="M111" s="28">
        <v>6.5056599999999998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500.25</v>
      </c>
      <c r="D112" s="37">
        <v>499.2166666666667</v>
      </c>
      <c r="E112" s="37">
        <v>492.93333333333339</v>
      </c>
      <c r="F112" s="37">
        <v>485.61666666666667</v>
      </c>
      <c r="G112" s="37">
        <v>479.33333333333337</v>
      </c>
      <c r="H112" s="37">
        <v>506.53333333333342</v>
      </c>
      <c r="I112" s="37">
        <v>512.81666666666672</v>
      </c>
      <c r="J112" s="37">
        <v>520.13333333333344</v>
      </c>
      <c r="K112" s="28">
        <v>505.5</v>
      </c>
      <c r="L112" s="28">
        <v>491.9</v>
      </c>
      <c r="M112" s="28">
        <v>16.590769999999999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620.79999999999995</v>
      </c>
      <c r="D113" s="37">
        <v>621.6</v>
      </c>
      <c r="E113" s="37">
        <v>617.20000000000005</v>
      </c>
      <c r="F113" s="37">
        <v>613.6</v>
      </c>
      <c r="G113" s="37">
        <v>609.20000000000005</v>
      </c>
      <c r="H113" s="37">
        <v>625.20000000000005</v>
      </c>
      <c r="I113" s="37">
        <v>629.59999999999991</v>
      </c>
      <c r="J113" s="37">
        <v>633.20000000000005</v>
      </c>
      <c r="K113" s="28">
        <v>626</v>
      </c>
      <c r="L113" s="28">
        <v>618</v>
      </c>
      <c r="M113" s="28">
        <v>3.0591499999999998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38.85</v>
      </c>
      <c r="D114" s="37">
        <v>39.050000000000004</v>
      </c>
      <c r="E114" s="37">
        <v>37.95000000000001</v>
      </c>
      <c r="F114" s="37">
        <v>37.050000000000004</v>
      </c>
      <c r="G114" s="37">
        <v>35.95000000000001</v>
      </c>
      <c r="H114" s="37">
        <v>39.95000000000001</v>
      </c>
      <c r="I114" s="37">
        <v>41.050000000000004</v>
      </c>
      <c r="J114" s="37">
        <v>41.95000000000001</v>
      </c>
      <c r="K114" s="28">
        <v>40.15</v>
      </c>
      <c r="L114" s="28">
        <v>38.15</v>
      </c>
      <c r="M114" s="28">
        <v>1416.28657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249.2</v>
      </c>
      <c r="D115" s="37">
        <v>251.41666666666666</v>
      </c>
      <c r="E115" s="37">
        <v>246.43333333333334</v>
      </c>
      <c r="F115" s="37">
        <v>243.66666666666669</v>
      </c>
      <c r="G115" s="37">
        <v>238.68333333333337</v>
      </c>
      <c r="H115" s="37">
        <v>254.18333333333331</v>
      </c>
      <c r="I115" s="37">
        <v>259.16666666666663</v>
      </c>
      <c r="J115" s="37">
        <v>261.93333333333328</v>
      </c>
      <c r="K115" s="28">
        <v>256.39999999999998</v>
      </c>
      <c r="L115" s="28">
        <v>248.65</v>
      </c>
      <c r="M115" s="28">
        <v>176.03827000000001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4416.3500000000004</v>
      </c>
      <c r="D116" s="37">
        <v>4395.2833333333338</v>
      </c>
      <c r="E116" s="37">
        <v>4341.0666666666675</v>
      </c>
      <c r="F116" s="37">
        <v>4265.7833333333338</v>
      </c>
      <c r="G116" s="37">
        <v>4211.5666666666675</v>
      </c>
      <c r="H116" s="37">
        <v>4470.5666666666675</v>
      </c>
      <c r="I116" s="37">
        <v>4524.7833333333328</v>
      </c>
      <c r="J116" s="37">
        <v>4600.0666666666675</v>
      </c>
      <c r="K116" s="28">
        <v>4449.5</v>
      </c>
      <c r="L116" s="28">
        <v>4320</v>
      </c>
      <c r="M116" s="28">
        <v>1.2308399999999999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152.80000000000001</v>
      </c>
      <c r="D117" s="37">
        <v>152.15</v>
      </c>
      <c r="E117" s="37">
        <v>149.4</v>
      </c>
      <c r="F117" s="37">
        <v>146</v>
      </c>
      <c r="G117" s="37">
        <v>143.25</v>
      </c>
      <c r="H117" s="37">
        <v>155.55000000000001</v>
      </c>
      <c r="I117" s="37">
        <v>158.30000000000001</v>
      </c>
      <c r="J117" s="37">
        <v>161.70000000000002</v>
      </c>
      <c r="K117" s="28">
        <v>154.9</v>
      </c>
      <c r="L117" s="28">
        <v>148.75</v>
      </c>
      <c r="M117" s="28">
        <v>22.54515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241.25</v>
      </c>
      <c r="D118" s="37">
        <v>241.91666666666666</v>
      </c>
      <c r="E118" s="37">
        <v>238.33333333333331</v>
      </c>
      <c r="F118" s="37">
        <v>235.41666666666666</v>
      </c>
      <c r="G118" s="37">
        <v>231.83333333333331</v>
      </c>
      <c r="H118" s="37">
        <v>244.83333333333331</v>
      </c>
      <c r="I118" s="37">
        <v>248.41666666666663</v>
      </c>
      <c r="J118" s="37">
        <v>251.33333333333331</v>
      </c>
      <c r="K118" s="28">
        <v>245.5</v>
      </c>
      <c r="L118" s="28">
        <v>239</v>
      </c>
      <c r="M118" s="28">
        <v>89.826400000000007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117.2</v>
      </c>
      <c r="D119" s="37">
        <v>117.66666666666667</v>
      </c>
      <c r="E119" s="37">
        <v>115.63333333333334</v>
      </c>
      <c r="F119" s="37">
        <v>114.06666666666666</v>
      </c>
      <c r="G119" s="37">
        <v>112.03333333333333</v>
      </c>
      <c r="H119" s="37">
        <v>119.23333333333335</v>
      </c>
      <c r="I119" s="37">
        <v>121.26666666666668</v>
      </c>
      <c r="J119" s="37">
        <v>122.83333333333336</v>
      </c>
      <c r="K119" s="28">
        <v>119.7</v>
      </c>
      <c r="L119" s="28">
        <v>116.1</v>
      </c>
      <c r="M119" s="28">
        <v>1064.2689800000001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789.55</v>
      </c>
      <c r="D120" s="37">
        <v>784.51666666666677</v>
      </c>
      <c r="E120" s="37">
        <v>774.03333333333353</v>
      </c>
      <c r="F120" s="37">
        <v>758.51666666666677</v>
      </c>
      <c r="G120" s="37">
        <v>748.03333333333353</v>
      </c>
      <c r="H120" s="37">
        <v>800.03333333333353</v>
      </c>
      <c r="I120" s="37">
        <v>810.51666666666688</v>
      </c>
      <c r="J120" s="37">
        <v>826.03333333333353</v>
      </c>
      <c r="K120" s="28">
        <v>795</v>
      </c>
      <c r="L120" s="28">
        <v>769</v>
      </c>
      <c r="M120" s="28">
        <v>50.020960000000002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21.5</v>
      </c>
      <c r="D121" s="37">
        <v>21.566666666666666</v>
      </c>
      <c r="E121" s="37">
        <v>21.383333333333333</v>
      </c>
      <c r="F121" s="37">
        <v>21.266666666666666</v>
      </c>
      <c r="G121" s="37">
        <v>21.083333333333332</v>
      </c>
      <c r="H121" s="37">
        <v>21.683333333333334</v>
      </c>
      <c r="I121" s="37">
        <v>21.866666666666664</v>
      </c>
      <c r="J121" s="37">
        <v>21.983333333333334</v>
      </c>
      <c r="K121" s="28">
        <v>21.75</v>
      </c>
      <c r="L121" s="28">
        <v>21.45</v>
      </c>
      <c r="M121" s="28">
        <v>68.144859999999994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373.25</v>
      </c>
      <c r="D122" s="37">
        <v>372.83333333333331</v>
      </c>
      <c r="E122" s="37">
        <v>368.66666666666663</v>
      </c>
      <c r="F122" s="37">
        <v>364.08333333333331</v>
      </c>
      <c r="G122" s="37">
        <v>359.91666666666663</v>
      </c>
      <c r="H122" s="37">
        <v>377.41666666666663</v>
      </c>
      <c r="I122" s="37">
        <v>381.58333333333326</v>
      </c>
      <c r="J122" s="37">
        <v>386.16666666666663</v>
      </c>
      <c r="K122" s="28">
        <v>377</v>
      </c>
      <c r="L122" s="28">
        <v>368.25</v>
      </c>
      <c r="M122" s="28">
        <v>58.832769999999996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221.05</v>
      </c>
      <c r="D123" s="37">
        <v>218.86666666666667</v>
      </c>
      <c r="E123" s="37">
        <v>215.08333333333334</v>
      </c>
      <c r="F123" s="37">
        <v>209.11666666666667</v>
      </c>
      <c r="G123" s="37">
        <v>205.33333333333334</v>
      </c>
      <c r="H123" s="37">
        <v>224.83333333333334</v>
      </c>
      <c r="I123" s="37">
        <v>228.61666666666665</v>
      </c>
      <c r="J123" s="37">
        <v>234.58333333333334</v>
      </c>
      <c r="K123" s="28">
        <v>222.65</v>
      </c>
      <c r="L123" s="28">
        <v>212.9</v>
      </c>
      <c r="M123" s="28">
        <v>82.050809999999998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926.3</v>
      </c>
      <c r="D124" s="37">
        <v>931.41666666666663</v>
      </c>
      <c r="E124" s="37">
        <v>917.83333333333326</v>
      </c>
      <c r="F124" s="37">
        <v>909.36666666666667</v>
      </c>
      <c r="G124" s="37">
        <v>895.7833333333333</v>
      </c>
      <c r="H124" s="37">
        <v>939.88333333333321</v>
      </c>
      <c r="I124" s="37">
        <v>953.46666666666647</v>
      </c>
      <c r="J124" s="37">
        <v>961.93333333333317</v>
      </c>
      <c r="K124" s="28">
        <v>945</v>
      </c>
      <c r="L124" s="28">
        <v>922.95</v>
      </c>
      <c r="M124" s="28">
        <v>48.498690000000003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4619.3500000000004</v>
      </c>
      <c r="D125" s="37">
        <v>4593.2</v>
      </c>
      <c r="E125" s="37">
        <v>4556.3999999999996</v>
      </c>
      <c r="F125" s="37">
        <v>4493.45</v>
      </c>
      <c r="G125" s="37">
        <v>4456.6499999999996</v>
      </c>
      <c r="H125" s="37">
        <v>4656.1499999999996</v>
      </c>
      <c r="I125" s="37">
        <v>4692.9500000000007</v>
      </c>
      <c r="J125" s="37">
        <v>4755.8999999999996</v>
      </c>
      <c r="K125" s="28">
        <v>4630</v>
      </c>
      <c r="L125" s="28">
        <v>4530.25</v>
      </c>
      <c r="M125" s="28">
        <v>4.2937900000000004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1903.95</v>
      </c>
      <c r="D126" s="37">
        <v>1905.9833333333333</v>
      </c>
      <c r="E126" s="37">
        <v>1892.9666666666667</v>
      </c>
      <c r="F126" s="37">
        <v>1881.9833333333333</v>
      </c>
      <c r="G126" s="37">
        <v>1868.9666666666667</v>
      </c>
      <c r="H126" s="37">
        <v>1916.9666666666667</v>
      </c>
      <c r="I126" s="37">
        <v>1929.9833333333336</v>
      </c>
      <c r="J126" s="37">
        <v>1940.9666666666667</v>
      </c>
      <c r="K126" s="28">
        <v>1919</v>
      </c>
      <c r="L126" s="28">
        <v>1895</v>
      </c>
      <c r="M126" s="28">
        <v>77.958389999999994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1989.35</v>
      </c>
      <c r="D127" s="37">
        <v>1989.1000000000001</v>
      </c>
      <c r="E127" s="37">
        <v>1966.4500000000003</v>
      </c>
      <c r="F127" s="37">
        <v>1943.5500000000002</v>
      </c>
      <c r="G127" s="37">
        <v>1920.9000000000003</v>
      </c>
      <c r="H127" s="37">
        <v>2012.0000000000002</v>
      </c>
      <c r="I127" s="37">
        <v>2034.6500000000003</v>
      </c>
      <c r="J127" s="37">
        <v>2057.5500000000002</v>
      </c>
      <c r="K127" s="28">
        <v>2011.75</v>
      </c>
      <c r="L127" s="28">
        <v>1966.2</v>
      </c>
      <c r="M127" s="28">
        <v>7.8691599999999999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1076.8</v>
      </c>
      <c r="D128" s="37">
        <v>1067.9333333333334</v>
      </c>
      <c r="E128" s="37">
        <v>1053.8666666666668</v>
      </c>
      <c r="F128" s="37">
        <v>1030.9333333333334</v>
      </c>
      <c r="G128" s="37">
        <v>1016.8666666666668</v>
      </c>
      <c r="H128" s="37">
        <v>1090.8666666666668</v>
      </c>
      <c r="I128" s="37">
        <v>1104.9333333333334</v>
      </c>
      <c r="J128" s="37">
        <v>1127.8666666666668</v>
      </c>
      <c r="K128" s="28">
        <v>1082</v>
      </c>
      <c r="L128" s="28">
        <v>1045</v>
      </c>
      <c r="M128" s="28">
        <v>6.7363299999999997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299.5</v>
      </c>
      <c r="D129" s="37">
        <v>298.93333333333334</v>
      </c>
      <c r="E129" s="37">
        <v>294.56666666666666</v>
      </c>
      <c r="F129" s="37">
        <v>289.63333333333333</v>
      </c>
      <c r="G129" s="37">
        <v>285.26666666666665</v>
      </c>
      <c r="H129" s="37">
        <v>303.86666666666667</v>
      </c>
      <c r="I129" s="37">
        <v>308.23333333333335</v>
      </c>
      <c r="J129" s="37">
        <v>313.16666666666669</v>
      </c>
      <c r="K129" s="28">
        <v>303.3</v>
      </c>
      <c r="L129" s="28">
        <v>294</v>
      </c>
      <c r="M129" s="28">
        <v>3.9770599999999998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717.55</v>
      </c>
      <c r="D130" s="37">
        <v>727.73333333333323</v>
      </c>
      <c r="E130" s="37">
        <v>704.76666666666642</v>
      </c>
      <c r="F130" s="37">
        <v>691.98333333333323</v>
      </c>
      <c r="G130" s="37">
        <v>669.01666666666642</v>
      </c>
      <c r="H130" s="37">
        <v>740.51666666666642</v>
      </c>
      <c r="I130" s="37">
        <v>763.48333333333335</v>
      </c>
      <c r="J130" s="37">
        <v>776.26666666666642</v>
      </c>
      <c r="K130" s="28">
        <v>750.7</v>
      </c>
      <c r="L130" s="28">
        <v>714.95</v>
      </c>
      <c r="M130" s="28">
        <v>59.94838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519.85</v>
      </c>
      <c r="D131" s="37">
        <v>524.11666666666667</v>
      </c>
      <c r="E131" s="37">
        <v>511.63333333333333</v>
      </c>
      <c r="F131" s="37">
        <v>503.41666666666663</v>
      </c>
      <c r="G131" s="37">
        <v>490.93333333333328</v>
      </c>
      <c r="H131" s="37">
        <v>532.33333333333337</v>
      </c>
      <c r="I131" s="37">
        <v>544.81666666666672</v>
      </c>
      <c r="J131" s="37">
        <v>553.03333333333342</v>
      </c>
      <c r="K131" s="28">
        <v>536.6</v>
      </c>
      <c r="L131" s="28">
        <v>515.9</v>
      </c>
      <c r="M131" s="28">
        <v>169.90894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2615.4499999999998</v>
      </c>
      <c r="D132" s="37">
        <v>2628.7000000000003</v>
      </c>
      <c r="E132" s="37">
        <v>2587.7500000000005</v>
      </c>
      <c r="F132" s="37">
        <v>2560.0500000000002</v>
      </c>
      <c r="G132" s="37">
        <v>2519.1000000000004</v>
      </c>
      <c r="H132" s="37">
        <v>2656.4000000000005</v>
      </c>
      <c r="I132" s="37">
        <v>2697.3500000000004</v>
      </c>
      <c r="J132" s="37">
        <v>2725.0500000000006</v>
      </c>
      <c r="K132" s="28">
        <v>2669.65</v>
      </c>
      <c r="L132" s="28">
        <v>2601</v>
      </c>
      <c r="M132" s="28">
        <v>7.3867799999999999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1763.1</v>
      </c>
      <c r="D133" s="37">
        <v>1755.9833333333333</v>
      </c>
      <c r="E133" s="37">
        <v>1743.1166666666668</v>
      </c>
      <c r="F133" s="37">
        <v>1723.1333333333334</v>
      </c>
      <c r="G133" s="37">
        <v>1710.2666666666669</v>
      </c>
      <c r="H133" s="37">
        <v>1775.9666666666667</v>
      </c>
      <c r="I133" s="37">
        <v>1788.833333333333</v>
      </c>
      <c r="J133" s="37">
        <v>1808.8166666666666</v>
      </c>
      <c r="K133" s="28">
        <v>1768.85</v>
      </c>
      <c r="L133" s="28">
        <v>1736</v>
      </c>
      <c r="M133" s="28">
        <v>33.581539999999997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80.650000000000006</v>
      </c>
      <c r="D134" s="37">
        <v>81.483333333333334</v>
      </c>
      <c r="E134" s="37">
        <v>79.466666666666669</v>
      </c>
      <c r="F134" s="37">
        <v>78.283333333333331</v>
      </c>
      <c r="G134" s="37">
        <v>76.266666666666666</v>
      </c>
      <c r="H134" s="37">
        <v>82.666666666666671</v>
      </c>
      <c r="I134" s="37">
        <v>84.683333333333351</v>
      </c>
      <c r="J134" s="37">
        <v>85.866666666666674</v>
      </c>
      <c r="K134" s="28">
        <v>83.5</v>
      </c>
      <c r="L134" s="28">
        <v>80.3</v>
      </c>
      <c r="M134" s="28">
        <v>110.67737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5109.3</v>
      </c>
      <c r="D135" s="37">
        <v>5067.2666666666664</v>
      </c>
      <c r="E135" s="37">
        <v>5009.2333333333327</v>
      </c>
      <c r="F135" s="37">
        <v>4909.1666666666661</v>
      </c>
      <c r="G135" s="37">
        <v>4851.1333333333323</v>
      </c>
      <c r="H135" s="37">
        <v>5167.333333333333</v>
      </c>
      <c r="I135" s="37">
        <v>5225.3666666666659</v>
      </c>
      <c r="J135" s="37">
        <v>5325.4333333333334</v>
      </c>
      <c r="K135" s="28">
        <v>5125.3</v>
      </c>
      <c r="L135" s="28">
        <v>4967.2</v>
      </c>
      <c r="M135" s="28">
        <v>3.4654600000000002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359.3</v>
      </c>
      <c r="D136" s="37">
        <v>361.8</v>
      </c>
      <c r="E136" s="37">
        <v>355.35</v>
      </c>
      <c r="F136" s="37">
        <v>351.40000000000003</v>
      </c>
      <c r="G136" s="37">
        <v>344.95000000000005</v>
      </c>
      <c r="H136" s="37">
        <v>365.75</v>
      </c>
      <c r="I136" s="37">
        <v>372.19999999999993</v>
      </c>
      <c r="J136" s="37">
        <v>376.15</v>
      </c>
      <c r="K136" s="28">
        <v>368.25</v>
      </c>
      <c r="L136" s="28">
        <v>357.85</v>
      </c>
      <c r="M136" s="28">
        <v>42.067340000000002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6310.35</v>
      </c>
      <c r="D137" s="37">
        <v>6233.75</v>
      </c>
      <c r="E137" s="37">
        <v>6138.05</v>
      </c>
      <c r="F137" s="37">
        <v>5965.75</v>
      </c>
      <c r="G137" s="37">
        <v>5870.05</v>
      </c>
      <c r="H137" s="37">
        <v>6406.05</v>
      </c>
      <c r="I137" s="37">
        <v>6501.7500000000009</v>
      </c>
      <c r="J137" s="37">
        <v>6674.05</v>
      </c>
      <c r="K137" s="28">
        <v>6329.45</v>
      </c>
      <c r="L137" s="28">
        <v>6061.45</v>
      </c>
      <c r="M137" s="28">
        <v>4.40177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1773.6</v>
      </c>
      <c r="D138" s="37">
        <v>1768.25</v>
      </c>
      <c r="E138" s="37">
        <v>1759.45</v>
      </c>
      <c r="F138" s="37">
        <v>1745.3</v>
      </c>
      <c r="G138" s="37">
        <v>1736.5</v>
      </c>
      <c r="H138" s="37">
        <v>1782.4</v>
      </c>
      <c r="I138" s="37">
        <v>1791.2000000000003</v>
      </c>
      <c r="J138" s="37">
        <v>1805.3500000000001</v>
      </c>
      <c r="K138" s="28">
        <v>1777.05</v>
      </c>
      <c r="L138" s="28">
        <v>1754.1</v>
      </c>
      <c r="M138" s="28">
        <v>17.128350000000001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597.70000000000005</v>
      </c>
      <c r="D139" s="37">
        <v>597.31666666666672</v>
      </c>
      <c r="E139" s="37">
        <v>594.63333333333344</v>
      </c>
      <c r="F139" s="37">
        <v>591.56666666666672</v>
      </c>
      <c r="G139" s="37">
        <v>588.88333333333344</v>
      </c>
      <c r="H139" s="37">
        <v>600.38333333333344</v>
      </c>
      <c r="I139" s="37">
        <v>603.06666666666661</v>
      </c>
      <c r="J139" s="37">
        <v>606.13333333333344</v>
      </c>
      <c r="K139" s="28">
        <v>600</v>
      </c>
      <c r="L139" s="28">
        <v>594.25</v>
      </c>
      <c r="M139" s="28">
        <v>9.1098400000000002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749.1</v>
      </c>
      <c r="D140" s="37">
        <v>753.83333333333337</v>
      </c>
      <c r="E140" s="37">
        <v>740.66666666666674</v>
      </c>
      <c r="F140" s="37">
        <v>732.23333333333335</v>
      </c>
      <c r="G140" s="37">
        <v>719.06666666666672</v>
      </c>
      <c r="H140" s="37">
        <v>762.26666666666677</v>
      </c>
      <c r="I140" s="37">
        <v>775.43333333333351</v>
      </c>
      <c r="J140" s="37">
        <v>783.86666666666679</v>
      </c>
      <c r="K140" s="28">
        <v>767</v>
      </c>
      <c r="L140" s="28">
        <v>745.4</v>
      </c>
      <c r="M140" s="28">
        <v>22.45552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65358.9</v>
      </c>
      <c r="D141" s="37">
        <v>65464.466666666674</v>
      </c>
      <c r="E141" s="37">
        <v>65028.983333333352</v>
      </c>
      <c r="F141" s="37">
        <v>64699.06666666668</v>
      </c>
      <c r="G141" s="37">
        <v>64263.583333333358</v>
      </c>
      <c r="H141" s="37">
        <v>65794.383333333346</v>
      </c>
      <c r="I141" s="37">
        <v>66229.866666666683</v>
      </c>
      <c r="J141" s="37">
        <v>66559.78333333334</v>
      </c>
      <c r="K141" s="28">
        <v>65899.95</v>
      </c>
      <c r="L141" s="28">
        <v>65134.55</v>
      </c>
      <c r="M141" s="28">
        <v>7.1900000000000006E-2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782.8</v>
      </c>
      <c r="D142" s="37">
        <v>782.5333333333333</v>
      </c>
      <c r="E142" s="37">
        <v>773.56666666666661</v>
      </c>
      <c r="F142" s="37">
        <v>764.33333333333326</v>
      </c>
      <c r="G142" s="37">
        <v>755.36666666666656</v>
      </c>
      <c r="H142" s="37">
        <v>791.76666666666665</v>
      </c>
      <c r="I142" s="37">
        <v>800.73333333333335</v>
      </c>
      <c r="J142" s="37">
        <v>809.9666666666667</v>
      </c>
      <c r="K142" s="28">
        <v>791.5</v>
      </c>
      <c r="L142" s="28">
        <v>773.3</v>
      </c>
      <c r="M142" s="28">
        <v>7.1130899999999997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158.19999999999999</v>
      </c>
      <c r="D143" s="37">
        <v>158.51666666666665</v>
      </c>
      <c r="E143" s="37">
        <v>156.5333333333333</v>
      </c>
      <c r="F143" s="37">
        <v>154.86666666666665</v>
      </c>
      <c r="G143" s="37">
        <v>152.8833333333333</v>
      </c>
      <c r="H143" s="37">
        <v>160.18333333333331</v>
      </c>
      <c r="I143" s="37">
        <v>162.16666666666666</v>
      </c>
      <c r="J143" s="37">
        <v>163.83333333333331</v>
      </c>
      <c r="K143" s="28">
        <v>160.5</v>
      </c>
      <c r="L143" s="28">
        <v>156.85</v>
      </c>
      <c r="M143" s="28">
        <v>46.364530000000002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793.35</v>
      </c>
      <c r="D144" s="37">
        <v>788.08333333333337</v>
      </c>
      <c r="E144" s="37">
        <v>781.16666666666674</v>
      </c>
      <c r="F144" s="37">
        <v>768.98333333333335</v>
      </c>
      <c r="G144" s="37">
        <v>762.06666666666672</v>
      </c>
      <c r="H144" s="37">
        <v>800.26666666666677</v>
      </c>
      <c r="I144" s="37">
        <v>807.18333333333351</v>
      </c>
      <c r="J144" s="37">
        <v>819.36666666666679</v>
      </c>
      <c r="K144" s="28">
        <v>795</v>
      </c>
      <c r="L144" s="28">
        <v>775.9</v>
      </c>
      <c r="M144" s="28">
        <v>44.070329999999998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114.7</v>
      </c>
      <c r="D145" s="37">
        <v>114.83333333333333</v>
      </c>
      <c r="E145" s="37">
        <v>114.16666666666666</v>
      </c>
      <c r="F145" s="37">
        <v>113.63333333333333</v>
      </c>
      <c r="G145" s="37">
        <v>112.96666666666665</v>
      </c>
      <c r="H145" s="37">
        <v>115.36666666666666</v>
      </c>
      <c r="I145" s="37">
        <v>116.03333333333332</v>
      </c>
      <c r="J145" s="37">
        <v>116.56666666666666</v>
      </c>
      <c r="K145" s="28">
        <v>115.5</v>
      </c>
      <c r="L145" s="28">
        <v>114.3</v>
      </c>
      <c r="M145" s="28">
        <v>41.177259999999997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490</v>
      </c>
      <c r="D146" s="37">
        <v>488.41666666666669</v>
      </c>
      <c r="E146" s="37">
        <v>485.63333333333338</v>
      </c>
      <c r="F146" s="37">
        <v>481.26666666666671</v>
      </c>
      <c r="G146" s="37">
        <v>478.48333333333341</v>
      </c>
      <c r="H146" s="37">
        <v>492.78333333333336</v>
      </c>
      <c r="I146" s="37">
        <v>495.56666666666666</v>
      </c>
      <c r="J146" s="37">
        <v>499.93333333333334</v>
      </c>
      <c r="K146" s="28">
        <v>491.2</v>
      </c>
      <c r="L146" s="28">
        <v>484.05</v>
      </c>
      <c r="M146" s="28">
        <v>17.104569999999999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7598.6</v>
      </c>
      <c r="D147" s="37">
        <v>7572.8499999999995</v>
      </c>
      <c r="E147" s="37">
        <v>7515.7499999999991</v>
      </c>
      <c r="F147" s="37">
        <v>7432.9</v>
      </c>
      <c r="G147" s="37">
        <v>7375.7999999999993</v>
      </c>
      <c r="H147" s="37">
        <v>7655.6999999999989</v>
      </c>
      <c r="I147" s="37">
        <v>7712.7999999999993</v>
      </c>
      <c r="J147" s="37">
        <v>7795.6499999999987</v>
      </c>
      <c r="K147" s="28">
        <v>7629.95</v>
      </c>
      <c r="L147" s="28">
        <v>7490</v>
      </c>
      <c r="M147" s="28">
        <v>5.8920599999999999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744.2</v>
      </c>
      <c r="D148" s="37">
        <v>744.26666666666677</v>
      </c>
      <c r="E148" s="37">
        <v>738.63333333333355</v>
      </c>
      <c r="F148" s="37">
        <v>733.06666666666683</v>
      </c>
      <c r="G148" s="37">
        <v>727.43333333333362</v>
      </c>
      <c r="H148" s="37">
        <v>749.83333333333348</v>
      </c>
      <c r="I148" s="37">
        <v>755.4666666666667</v>
      </c>
      <c r="J148" s="37">
        <v>761.03333333333342</v>
      </c>
      <c r="K148" s="28">
        <v>749.9</v>
      </c>
      <c r="L148" s="28">
        <v>738.7</v>
      </c>
      <c r="M148" s="28">
        <v>12.490360000000001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4407.8</v>
      </c>
      <c r="D149" s="37">
        <v>4380.5999999999995</v>
      </c>
      <c r="E149" s="37">
        <v>4282.4499999999989</v>
      </c>
      <c r="F149" s="37">
        <v>4157.0999999999995</v>
      </c>
      <c r="G149" s="37">
        <v>4058.9499999999989</v>
      </c>
      <c r="H149" s="37">
        <v>4505.9499999999989</v>
      </c>
      <c r="I149" s="37">
        <v>4604.0999999999985</v>
      </c>
      <c r="J149" s="37">
        <v>4729.4499999999989</v>
      </c>
      <c r="K149" s="28">
        <v>4478.75</v>
      </c>
      <c r="L149" s="28">
        <v>4255.25</v>
      </c>
      <c r="M149" s="28">
        <v>13.586880000000001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3429</v>
      </c>
      <c r="D150" s="37">
        <v>3412.0166666666664</v>
      </c>
      <c r="E150" s="37">
        <v>3385.0333333333328</v>
      </c>
      <c r="F150" s="37">
        <v>3341.0666666666666</v>
      </c>
      <c r="G150" s="37">
        <v>3314.083333333333</v>
      </c>
      <c r="H150" s="37">
        <v>3455.9833333333327</v>
      </c>
      <c r="I150" s="37">
        <v>3482.9666666666662</v>
      </c>
      <c r="J150" s="37">
        <v>3526.9333333333325</v>
      </c>
      <c r="K150" s="28">
        <v>3439</v>
      </c>
      <c r="L150" s="28">
        <v>3368.05</v>
      </c>
      <c r="M150" s="28">
        <v>3.3982999999999999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1315.2</v>
      </c>
      <c r="D151" s="37">
        <v>1308.55</v>
      </c>
      <c r="E151" s="37">
        <v>1298.0999999999999</v>
      </c>
      <c r="F151" s="37">
        <v>1281</v>
      </c>
      <c r="G151" s="37">
        <v>1270.55</v>
      </c>
      <c r="H151" s="37">
        <v>1325.6499999999999</v>
      </c>
      <c r="I151" s="37">
        <v>1336.1000000000001</v>
      </c>
      <c r="J151" s="37">
        <v>1353.1999999999998</v>
      </c>
      <c r="K151" s="28">
        <v>1319</v>
      </c>
      <c r="L151" s="28">
        <v>1291.45</v>
      </c>
      <c r="M151" s="28">
        <v>5.2770799999999998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772.05</v>
      </c>
      <c r="D152" s="37">
        <v>772.68333333333339</v>
      </c>
      <c r="E152" s="37">
        <v>759.41666666666674</v>
      </c>
      <c r="F152" s="37">
        <v>746.7833333333333</v>
      </c>
      <c r="G152" s="37">
        <v>733.51666666666665</v>
      </c>
      <c r="H152" s="37">
        <v>785.31666666666683</v>
      </c>
      <c r="I152" s="37">
        <v>798.58333333333348</v>
      </c>
      <c r="J152" s="37">
        <v>811.21666666666692</v>
      </c>
      <c r="K152" s="28">
        <v>785.95</v>
      </c>
      <c r="L152" s="28">
        <v>760.05</v>
      </c>
      <c r="M152" s="28">
        <v>4.0964099999999997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159.19999999999999</v>
      </c>
      <c r="D153" s="37">
        <v>158.96666666666667</v>
      </c>
      <c r="E153" s="37">
        <v>156.18333333333334</v>
      </c>
      <c r="F153" s="37">
        <v>153.16666666666666</v>
      </c>
      <c r="G153" s="37">
        <v>150.38333333333333</v>
      </c>
      <c r="H153" s="37">
        <v>161.98333333333335</v>
      </c>
      <c r="I153" s="37">
        <v>164.76666666666671</v>
      </c>
      <c r="J153" s="37">
        <v>167.78333333333336</v>
      </c>
      <c r="K153" s="28">
        <v>161.75</v>
      </c>
      <c r="L153" s="28">
        <v>155.94999999999999</v>
      </c>
      <c r="M153" s="28">
        <v>105.92813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135.30000000000001</v>
      </c>
      <c r="D154" s="37">
        <v>134.9</v>
      </c>
      <c r="E154" s="37">
        <v>133.85000000000002</v>
      </c>
      <c r="F154" s="37">
        <v>132.4</v>
      </c>
      <c r="G154" s="37">
        <v>131.35000000000002</v>
      </c>
      <c r="H154" s="37">
        <v>136.35000000000002</v>
      </c>
      <c r="I154" s="37">
        <v>137.40000000000003</v>
      </c>
      <c r="J154" s="37">
        <v>138.85000000000002</v>
      </c>
      <c r="K154" s="28">
        <v>135.94999999999999</v>
      </c>
      <c r="L154" s="28">
        <v>133.44999999999999</v>
      </c>
      <c r="M154" s="28">
        <v>240.47012000000001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116.8</v>
      </c>
      <c r="D155" s="37">
        <v>117.73333333333335</v>
      </c>
      <c r="E155" s="37">
        <v>115.4666666666667</v>
      </c>
      <c r="F155" s="37">
        <v>114.13333333333335</v>
      </c>
      <c r="G155" s="37">
        <v>111.8666666666667</v>
      </c>
      <c r="H155" s="37">
        <v>119.06666666666669</v>
      </c>
      <c r="I155" s="37">
        <v>121.33333333333334</v>
      </c>
      <c r="J155" s="37">
        <v>122.66666666666669</v>
      </c>
      <c r="K155" s="28">
        <v>120</v>
      </c>
      <c r="L155" s="28">
        <v>116.4</v>
      </c>
      <c r="M155" s="28">
        <v>158.57126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4057</v>
      </c>
      <c r="D156" s="37">
        <v>4051.35</v>
      </c>
      <c r="E156" s="37">
        <v>4028.85</v>
      </c>
      <c r="F156" s="37">
        <v>4000.7</v>
      </c>
      <c r="G156" s="37">
        <v>3978.2</v>
      </c>
      <c r="H156" s="37">
        <v>4079.5</v>
      </c>
      <c r="I156" s="37">
        <v>4102</v>
      </c>
      <c r="J156" s="37">
        <v>4130.1499999999996</v>
      </c>
      <c r="K156" s="28">
        <v>4073.85</v>
      </c>
      <c r="L156" s="28">
        <v>4023.2</v>
      </c>
      <c r="M156" s="28">
        <v>0.75799000000000005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17298</v>
      </c>
      <c r="D157" s="37">
        <v>17222.716666666667</v>
      </c>
      <c r="E157" s="37">
        <v>17097.883333333335</v>
      </c>
      <c r="F157" s="37">
        <v>16897.766666666666</v>
      </c>
      <c r="G157" s="37">
        <v>16772.933333333334</v>
      </c>
      <c r="H157" s="37">
        <v>17422.833333333336</v>
      </c>
      <c r="I157" s="37">
        <v>17547.666666666664</v>
      </c>
      <c r="J157" s="37">
        <v>17747.783333333336</v>
      </c>
      <c r="K157" s="28">
        <v>17347.55</v>
      </c>
      <c r="L157" s="28">
        <v>17022.599999999999</v>
      </c>
      <c r="M157" s="28">
        <v>0.74970000000000003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345.5</v>
      </c>
      <c r="D158" s="37">
        <v>344.25</v>
      </c>
      <c r="E158" s="37">
        <v>341.3</v>
      </c>
      <c r="F158" s="37">
        <v>337.1</v>
      </c>
      <c r="G158" s="37">
        <v>334.15000000000003</v>
      </c>
      <c r="H158" s="37">
        <v>348.45</v>
      </c>
      <c r="I158" s="37">
        <v>351.40000000000003</v>
      </c>
      <c r="J158" s="37">
        <v>355.59999999999997</v>
      </c>
      <c r="K158" s="28">
        <v>347.2</v>
      </c>
      <c r="L158" s="28">
        <v>340.05</v>
      </c>
      <c r="M158" s="28">
        <v>6.0803200000000004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935.35</v>
      </c>
      <c r="D159" s="37">
        <v>942.35</v>
      </c>
      <c r="E159" s="37">
        <v>923</v>
      </c>
      <c r="F159" s="37">
        <v>910.65</v>
      </c>
      <c r="G159" s="37">
        <v>891.3</v>
      </c>
      <c r="H159" s="37">
        <v>954.7</v>
      </c>
      <c r="I159" s="37">
        <v>974.05000000000018</v>
      </c>
      <c r="J159" s="37">
        <v>986.40000000000009</v>
      </c>
      <c r="K159" s="28">
        <v>961.7</v>
      </c>
      <c r="L159" s="28">
        <v>930</v>
      </c>
      <c r="M159" s="28">
        <v>10.757709999999999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162</v>
      </c>
      <c r="D160" s="37">
        <v>162.66666666666666</v>
      </c>
      <c r="E160" s="37">
        <v>160.48333333333332</v>
      </c>
      <c r="F160" s="37">
        <v>158.96666666666667</v>
      </c>
      <c r="G160" s="37">
        <v>156.78333333333333</v>
      </c>
      <c r="H160" s="37">
        <v>164.18333333333331</v>
      </c>
      <c r="I160" s="37">
        <v>166.36666666666665</v>
      </c>
      <c r="J160" s="37">
        <v>167.8833333333333</v>
      </c>
      <c r="K160" s="28">
        <v>164.85</v>
      </c>
      <c r="L160" s="28">
        <v>161.15</v>
      </c>
      <c r="M160" s="28">
        <v>952.39531999999997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227.7</v>
      </c>
      <c r="D161" s="37">
        <v>227.83333333333334</v>
      </c>
      <c r="E161" s="37">
        <v>223.91666666666669</v>
      </c>
      <c r="F161" s="37">
        <v>220.13333333333335</v>
      </c>
      <c r="G161" s="37">
        <v>216.2166666666667</v>
      </c>
      <c r="H161" s="37">
        <v>231.61666666666667</v>
      </c>
      <c r="I161" s="37">
        <v>235.53333333333336</v>
      </c>
      <c r="J161" s="37">
        <v>239.31666666666666</v>
      </c>
      <c r="K161" s="28">
        <v>231.75</v>
      </c>
      <c r="L161" s="28">
        <v>224.05</v>
      </c>
      <c r="M161" s="28">
        <v>15.478590000000001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2851.25</v>
      </c>
      <c r="D162" s="37">
        <v>2836.4</v>
      </c>
      <c r="E162" s="37">
        <v>2809.8500000000004</v>
      </c>
      <c r="F162" s="37">
        <v>2768.4500000000003</v>
      </c>
      <c r="G162" s="37">
        <v>2741.9000000000005</v>
      </c>
      <c r="H162" s="37">
        <v>2877.8</v>
      </c>
      <c r="I162" s="37">
        <v>2904.3500000000004</v>
      </c>
      <c r="J162" s="37">
        <v>2945.75</v>
      </c>
      <c r="K162" s="28">
        <v>2862.95</v>
      </c>
      <c r="L162" s="28">
        <v>2795</v>
      </c>
      <c r="M162" s="28">
        <v>2.9042699999999999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41952.7</v>
      </c>
      <c r="D163" s="37">
        <v>41755.666666666664</v>
      </c>
      <c r="E163" s="37">
        <v>41261.333333333328</v>
      </c>
      <c r="F163" s="37">
        <v>40569.966666666667</v>
      </c>
      <c r="G163" s="37">
        <v>40075.633333333331</v>
      </c>
      <c r="H163" s="37">
        <v>42447.033333333326</v>
      </c>
      <c r="I163" s="37">
        <v>42941.366666666654</v>
      </c>
      <c r="J163" s="37">
        <v>43632.733333333323</v>
      </c>
      <c r="K163" s="28">
        <v>42250</v>
      </c>
      <c r="L163" s="28">
        <v>41064.300000000003</v>
      </c>
      <c r="M163" s="28">
        <v>0.1719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195.85</v>
      </c>
      <c r="D164" s="37">
        <v>195.75</v>
      </c>
      <c r="E164" s="37">
        <v>194.3</v>
      </c>
      <c r="F164" s="37">
        <v>192.75</v>
      </c>
      <c r="G164" s="37">
        <v>191.3</v>
      </c>
      <c r="H164" s="37">
        <v>197.3</v>
      </c>
      <c r="I164" s="37">
        <v>198.75</v>
      </c>
      <c r="J164" s="37">
        <v>200.3</v>
      </c>
      <c r="K164" s="28">
        <v>197.2</v>
      </c>
      <c r="L164" s="28">
        <v>194.2</v>
      </c>
      <c r="M164" s="28">
        <v>25.222799999999999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4381.7</v>
      </c>
      <c r="D165" s="37">
        <v>4394.5666666666666</v>
      </c>
      <c r="E165" s="37">
        <v>4347.1333333333332</v>
      </c>
      <c r="F165" s="37">
        <v>4312.5666666666666</v>
      </c>
      <c r="G165" s="37">
        <v>4265.1333333333332</v>
      </c>
      <c r="H165" s="37">
        <v>4429.1333333333332</v>
      </c>
      <c r="I165" s="37">
        <v>4476.5666666666657</v>
      </c>
      <c r="J165" s="37">
        <v>4511.1333333333332</v>
      </c>
      <c r="K165" s="28">
        <v>4442</v>
      </c>
      <c r="L165" s="28">
        <v>4360</v>
      </c>
      <c r="M165" s="28">
        <v>0.29377999999999999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2440.3000000000002</v>
      </c>
      <c r="D166" s="37">
        <v>2429.5833333333335</v>
      </c>
      <c r="E166" s="37">
        <v>2413.166666666667</v>
      </c>
      <c r="F166" s="37">
        <v>2386.0333333333333</v>
      </c>
      <c r="G166" s="37">
        <v>2369.6166666666668</v>
      </c>
      <c r="H166" s="37">
        <v>2456.7166666666672</v>
      </c>
      <c r="I166" s="37">
        <v>2473.1333333333341</v>
      </c>
      <c r="J166" s="37">
        <v>2500.2666666666673</v>
      </c>
      <c r="K166" s="28">
        <v>2446</v>
      </c>
      <c r="L166" s="28">
        <v>2402.4499999999998</v>
      </c>
      <c r="M166" s="28">
        <v>3.93851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2233.0500000000002</v>
      </c>
      <c r="D167" s="37">
        <v>2224.15</v>
      </c>
      <c r="E167" s="37">
        <v>2209.3000000000002</v>
      </c>
      <c r="F167" s="37">
        <v>2185.5500000000002</v>
      </c>
      <c r="G167" s="37">
        <v>2170.7000000000003</v>
      </c>
      <c r="H167" s="37">
        <v>2247.9</v>
      </c>
      <c r="I167" s="37">
        <v>2262.7499999999995</v>
      </c>
      <c r="J167" s="37">
        <v>2286.5</v>
      </c>
      <c r="K167" s="28">
        <v>2239</v>
      </c>
      <c r="L167" s="28">
        <v>2200.4</v>
      </c>
      <c r="M167" s="28">
        <v>5.2411500000000002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2362.35</v>
      </c>
      <c r="D168" s="37">
        <v>2368.1833333333334</v>
      </c>
      <c r="E168" s="37">
        <v>2346.3666666666668</v>
      </c>
      <c r="F168" s="37">
        <v>2330.3833333333332</v>
      </c>
      <c r="G168" s="37">
        <v>2308.5666666666666</v>
      </c>
      <c r="H168" s="37">
        <v>2384.166666666667</v>
      </c>
      <c r="I168" s="37">
        <v>2405.9833333333336</v>
      </c>
      <c r="J168" s="37">
        <v>2421.9666666666672</v>
      </c>
      <c r="K168" s="28">
        <v>2390</v>
      </c>
      <c r="L168" s="28">
        <v>2352.1999999999998</v>
      </c>
      <c r="M168" s="28">
        <v>1.82382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112.85</v>
      </c>
      <c r="D169" s="37">
        <v>112.7</v>
      </c>
      <c r="E169" s="37">
        <v>111.9</v>
      </c>
      <c r="F169" s="37">
        <v>110.95</v>
      </c>
      <c r="G169" s="37">
        <v>110.15</v>
      </c>
      <c r="H169" s="37">
        <v>113.65</v>
      </c>
      <c r="I169" s="37">
        <v>114.44999999999999</v>
      </c>
      <c r="J169" s="37">
        <v>115.4</v>
      </c>
      <c r="K169" s="28">
        <v>113.5</v>
      </c>
      <c r="L169" s="28">
        <v>111.75</v>
      </c>
      <c r="M169" s="28">
        <v>57.367719999999998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217.1</v>
      </c>
      <c r="D170" s="37">
        <v>215.86666666666665</v>
      </c>
      <c r="E170" s="37">
        <v>213.0333333333333</v>
      </c>
      <c r="F170" s="37">
        <v>208.96666666666667</v>
      </c>
      <c r="G170" s="37">
        <v>206.13333333333333</v>
      </c>
      <c r="H170" s="37">
        <v>219.93333333333328</v>
      </c>
      <c r="I170" s="37">
        <v>222.76666666666659</v>
      </c>
      <c r="J170" s="37">
        <v>226.83333333333326</v>
      </c>
      <c r="K170" s="28">
        <v>218.7</v>
      </c>
      <c r="L170" s="28">
        <v>211.8</v>
      </c>
      <c r="M170" s="28">
        <v>406.63864000000001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481.35</v>
      </c>
      <c r="D171" s="37">
        <v>487.2833333333333</v>
      </c>
      <c r="E171" s="37">
        <v>469.61666666666662</v>
      </c>
      <c r="F171" s="37">
        <v>457.88333333333333</v>
      </c>
      <c r="G171" s="37">
        <v>440.21666666666664</v>
      </c>
      <c r="H171" s="37">
        <v>499.01666666666659</v>
      </c>
      <c r="I171" s="37">
        <v>516.68333333333339</v>
      </c>
      <c r="J171" s="37">
        <v>528.41666666666652</v>
      </c>
      <c r="K171" s="28">
        <v>504.95</v>
      </c>
      <c r="L171" s="28">
        <v>475.55</v>
      </c>
      <c r="M171" s="28">
        <v>11.67658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14009.6</v>
      </c>
      <c r="D172" s="37">
        <v>14186.4</v>
      </c>
      <c r="E172" s="37">
        <v>13523.199999999999</v>
      </c>
      <c r="F172" s="37">
        <v>13036.8</v>
      </c>
      <c r="G172" s="37">
        <v>12373.599999999999</v>
      </c>
      <c r="H172" s="37">
        <v>14672.8</v>
      </c>
      <c r="I172" s="37">
        <v>15336</v>
      </c>
      <c r="J172" s="37">
        <v>15822.4</v>
      </c>
      <c r="K172" s="28">
        <v>14849.6</v>
      </c>
      <c r="L172" s="28">
        <v>13700</v>
      </c>
      <c r="M172" s="28">
        <v>0.25446999999999997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35.049999999999997</v>
      </c>
      <c r="D173" s="37">
        <v>35.166666666666664</v>
      </c>
      <c r="E173" s="37">
        <v>34.833333333333329</v>
      </c>
      <c r="F173" s="37">
        <v>34.616666666666667</v>
      </c>
      <c r="G173" s="37">
        <v>34.283333333333331</v>
      </c>
      <c r="H173" s="37">
        <v>35.383333333333326</v>
      </c>
      <c r="I173" s="37">
        <v>35.716666666666654</v>
      </c>
      <c r="J173" s="37">
        <v>35.933333333333323</v>
      </c>
      <c r="K173" s="28">
        <v>35.5</v>
      </c>
      <c r="L173" s="28">
        <v>34.950000000000003</v>
      </c>
      <c r="M173" s="28">
        <v>462.40651000000003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129.25</v>
      </c>
      <c r="D174" s="37">
        <v>130.01666666666665</v>
      </c>
      <c r="E174" s="37">
        <v>127.33333333333331</v>
      </c>
      <c r="F174" s="37">
        <v>125.41666666666666</v>
      </c>
      <c r="G174" s="37">
        <v>122.73333333333332</v>
      </c>
      <c r="H174" s="37">
        <v>131.93333333333331</v>
      </c>
      <c r="I174" s="37">
        <v>134.61666666666665</v>
      </c>
      <c r="J174" s="37">
        <v>136.5333333333333</v>
      </c>
      <c r="K174" s="28">
        <v>132.69999999999999</v>
      </c>
      <c r="L174" s="28">
        <v>128.1</v>
      </c>
      <c r="M174" s="28">
        <v>277.20026000000001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123.45</v>
      </c>
      <c r="D175" s="37">
        <v>123.36666666666667</v>
      </c>
      <c r="E175" s="37">
        <v>122.83333333333334</v>
      </c>
      <c r="F175" s="37">
        <v>122.21666666666667</v>
      </c>
      <c r="G175" s="37">
        <v>121.68333333333334</v>
      </c>
      <c r="H175" s="37">
        <v>123.98333333333335</v>
      </c>
      <c r="I175" s="37">
        <v>124.51666666666668</v>
      </c>
      <c r="J175" s="37">
        <v>125.13333333333335</v>
      </c>
      <c r="K175" s="28">
        <v>123.9</v>
      </c>
      <c r="L175" s="28">
        <v>122.75</v>
      </c>
      <c r="M175" s="28">
        <v>42.76972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2672.95</v>
      </c>
      <c r="D176" s="37">
        <v>2659.35</v>
      </c>
      <c r="E176" s="37">
        <v>2630.7</v>
      </c>
      <c r="F176" s="37">
        <v>2588.4499999999998</v>
      </c>
      <c r="G176" s="37">
        <v>2559.7999999999997</v>
      </c>
      <c r="H176" s="37">
        <v>2701.6</v>
      </c>
      <c r="I176" s="37">
        <v>2730.2500000000005</v>
      </c>
      <c r="J176" s="37">
        <v>2772.5</v>
      </c>
      <c r="K176" s="28">
        <v>2688</v>
      </c>
      <c r="L176" s="28">
        <v>2617.1</v>
      </c>
      <c r="M176" s="28">
        <v>72.970280000000002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868.9</v>
      </c>
      <c r="D177" s="37">
        <v>868.93333333333339</v>
      </c>
      <c r="E177" s="37">
        <v>854.96666666666681</v>
      </c>
      <c r="F177" s="37">
        <v>841.03333333333342</v>
      </c>
      <c r="G177" s="37">
        <v>827.06666666666683</v>
      </c>
      <c r="H177" s="37">
        <v>882.86666666666679</v>
      </c>
      <c r="I177" s="37">
        <v>896.83333333333348</v>
      </c>
      <c r="J177" s="37">
        <v>910.76666666666677</v>
      </c>
      <c r="K177" s="28">
        <v>882.9</v>
      </c>
      <c r="L177" s="28">
        <v>855</v>
      </c>
      <c r="M177" s="28">
        <v>18.605930000000001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1121.8</v>
      </c>
      <c r="D178" s="37">
        <v>1117.6499999999999</v>
      </c>
      <c r="E178" s="37">
        <v>1107.6499999999996</v>
      </c>
      <c r="F178" s="37">
        <v>1093.4999999999998</v>
      </c>
      <c r="G178" s="37">
        <v>1083.4999999999995</v>
      </c>
      <c r="H178" s="37">
        <v>1131.7999999999997</v>
      </c>
      <c r="I178" s="37">
        <v>1141.8000000000002</v>
      </c>
      <c r="J178" s="37">
        <v>1155.9499999999998</v>
      </c>
      <c r="K178" s="28">
        <v>1127.6500000000001</v>
      </c>
      <c r="L178" s="28">
        <v>1103.5</v>
      </c>
      <c r="M178" s="28">
        <v>12.878130000000001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2705.85</v>
      </c>
      <c r="D179" s="37">
        <v>2689.0833333333335</v>
      </c>
      <c r="E179" s="37">
        <v>2643.5666666666671</v>
      </c>
      <c r="F179" s="37">
        <v>2581.2833333333338</v>
      </c>
      <c r="G179" s="37">
        <v>2535.7666666666673</v>
      </c>
      <c r="H179" s="37">
        <v>2751.3666666666668</v>
      </c>
      <c r="I179" s="37">
        <v>2796.8833333333332</v>
      </c>
      <c r="J179" s="37">
        <v>2859.1666666666665</v>
      </c>
      <c r="K179" s="28">
        <v>2734.6</v>
      </c>
      <c r="L179" s="28">
        <v>2626.8</v>
      </c>
      <c r="M179" s="28">
        <v>29.543410000000002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7497.6</v>
      </c>
      <c r="D180" s="37">
        <v>7517.2</v>
      </c>
      <c r="E180" s="37">
        <v>7469.4</v>
      </c>
      <c r="F180" s="37">
        <v>7441.2</v>
      </c>
      <c r="G180" s="37">
        <v>7393.4</v>
      </c>
      <c r="H180" s="37">
        <v>7545.4</v>
      </c>
      <c r="I180" s="37">
        <v>7593.2000000000007</v>
      </c>
      <c r="J180" s="37">
        <v>7621.4</v>
      </c>
      <c r="K180" s="28">
        <v>7565</v>
      </c>
      <c r="L180" s="28">
        <v>7489</v>
      </c>
      <c r="M180" s="28">
        <v>0.1376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24089.15</v>
      </c>
      <c r="D181" s="37">
        <v>23982.883333333331</v>
      </c>
      <c r="E181" s="37">
        <v>23815.766666666663</v>
      </c>
      <c r="F181" s="37">
        <v>23542.383333333331</v>
      </c>
      <c r="G181" s="37">
        <v>23375.266666666663</v>
      </c>
      <c r="H181" s="37">
        <v>24256.266666666663</v>
      </c>
      <c r="I181" s="37">
        <v>24423.383333333331</v>
      </c>
      <c r="J181" s="37">
        <v>24696.766666666663</v>
      </c>
      <c r="K181" s="28">
        <v>24150</v>
      </c>
      <c r="L181" s="28">
        <v>23709.5</v>
      </c>
      <c r="M181" s="28">
        <v>0.34361000000000003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1124.45</v>
      </c>
      <c r="D182" s="37">
        <v>1127.4166666666667</v>
      </c>
      <c r="E182" s="37">
        <v>1116.0333333333335</v>
      </c>
      <c r="F182" s="37">
        <v>1107.6166666666668</v>
      </c>
      <c r="G182" s="37">
        <v>1096.2333333333336</v>
      </c>
      <c r="H182" s="37">
        <v>1135.8333333333335</v>
      </c>
      <c r="I182" s="37">
        <v>1147.2166666666667</v>
      </c>
      <c r="J182" s="37">
        <v>1155.6333333333334</v>
      </c>
      <c r="K182" s="28">
        <v>1138.8</v>
      </c>
      <c r="L182" s="28">
        <v>1119</v>
      </c>
      <c r="M182" s="28">
        <v>4.9881799999999998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2343.4499999999998</v>
      </c>
      <c r="D183" s="37">
        <v>2329.5666666666666</v>
      </c>
      <c r="E183" s="37">
        <v>2301.8833333333332</v>
      </c>
      <c r="F183" s="37">
        <v>2260.3166666666666</v>
      </c>
      <c r="G183" s="37">
        <v>2232.6333333333332</v>
      </c>
      <c r="H183" s="37">
        <v>2371.1333333333332</v>
      </c>
      <c r="I183" s="37">
        <v>2398.8166666666666</v>
      </c>
      <c r="J183" s="37">
        <v>2440.3833333333332</v>
      </c>
      <c r="K183" s="28">
        <v>2357.25</v>
      </c>
      <c r="L183" s="28">
        <v>2288</v>
      </c>
      <c r="M183" s="28">
        <v>2.84578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494.3</v>
      </c>
      <c r="D184" s="37">
        <v>495.66666666666669</v>
      </c>
      <c r="E184" s="37">
        <v>490.93333333333339</v>
      </c>
      <c r="F184" s="37">
        <v>487.56666666666672</v>
      </c>
      <c r="G184" s="37">
        <v>482.83333333333343</v>
      </c>
      <c r="H184" s="37">
        <v>499.03333333333336</v>
      </c>
      <c r="I184" s="37">
        <v>503.76666666666659</v>
      </c>
      <c r="J184" s="37">
        <v>507.13333333333333</v>
      </c>
      <c r="K184" s="28">
        <v>500.4</v>
      </c>
      <c r="L184" s="28">
        <v>492.3</v>
      </c>
      <c r="M184" s="28">
        <v>164.61224999999999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97.75</v>
      </c>
      <c r="D185" s="37">
        <v>97.933333333333337</v>
      </c>
      <c r="E185" s="37">
        <v>96.866666666666674</v>
      </c>
      <c r="F185" s="37">
        <v>95.983333333333334</v>
      </c>
      <c r="G185" s="37">
        <v>94.916666666666671</v>
      </c>
      <c r="H185" s="37">
        <v>98.816666666666677</v>
      </c>
      <c r="I185" s="37">
        <v>99.88333333333334</v>
      </c>
      <c r="J185" s="37">
        <v>100.76666666666668</v>
      </c>
      <c r="K185" s="28">
        <v>99</v>
      </c>
      <c r="L185" s="28">
        <v>97.05</v>
      </c>
      <c r="M185" s="28">
        <v>324.96697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920.6</v>
      </c>
      <c r="D186" s="37">
        <v>917</v>
      </c>
      <c r="E186" s="37">
        <v>912</v>
      </c>
      <c r="F186" s="37">
        <v>903.4</v>
      </c>
      <c r="G186" s="37">
        <v>898.4</v>
      </c>
      <c r="H186" s="37">
        <v>925.6</v>
      </c>
      <c r="I186" s="37">
        <v>930.6</v>
      </c>
      <c r="J186" s="37">
        <v>939.2</v>
      </c>
      <c r="K186" s="28">
        <v>922</v>
      </c>
      <c r="L186" s="28">
        <v>908.4</v>
      </c>
      <c r="M186" s="28">
        <v>20.840730000000001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488.4</v>
      </c>
      <c r="D187" s="37">
        <v>486.2166666666667</v>
      </c>
      <c r="E187" s="37">
        <v>478.68333333333339</v>
      </c>
      <c r="F187" s="37">
        <v>468.9666666666667</v>
      </c>
      <c r="G187" s="37">
        <v>461.43333333333339</v>
      </c>
      <c r="H187" s="37">
        <v>495.93333333333339</v>
      </c>
      <c r="I187" s="37">
        <v>503.4666666666667</v>
      </c>
      <c r="J187" s="37">
        <v>513.18333333333339</v>
      </c>
      <c r="K187" s="28">
        <v>493.75</v>
      </c>
      <c r="L187" s="28">
        <v>476.5</v>
      </c>
      <c r="M187" s="28">
        <v>17.60303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599</v>
      </c>
      <c r="D188" s="37">
        <v>597.01666666666665</v>
      </c>
      <c r="E188" s="37">
        <v>588.0333333333333</v>
      </c>
      <c r="F188" s="37">
        <v>577.06666666666661</v>
      </c>
      <c r="G188" s="37">
        <v>568.08333333333326</v>
      </c>
      <c r="H188" s="37">
        <v>607.98333333333335</v>
      </c>
      <c r="I188" s="37">
        <v>616.9666666666667</v>
      </c>
      <c r="J188" s="37">
        <v>627.93333333333339</v>
      </c>
      <c r="K188" s="28">
        <v>606</v>
      </c>
      <c r="L188" s="28">
        <v>586.04999999999995</v>
      </c>
      <c r="M188" s="28">
        <v>4.7460800000000001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621.79999999999995</v>
      </c>
      <c r="D189" s="37">
        <v>621.6</v>
      </c>
      <c r="E189" s="37">
        <v>616.20000000000005</v>
      </c>
      <c r="F189" s="37">
        <v>610.6</v>
      </c>
      <c r="G189" s="37">
        <v>605.20000000000005</v>
      </c>
      <c r="H189" s="37">
        <v>627.20000000000005</v>
      </c>
      <c r="I189" s="37">
        <v>632.59999999999991</v>
      </c>
      <c r="J189" s="37">
        <v>638.20000000000005</v>
      </c>
      <c r="K189" s="28">
        <v>627</v>
      </c>
      <c r="L189" s="28">
        <v>616</v>
      </c>
      <c r="M189" s="28">
        <v>15.363200000000001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983.9</v>
      </c>
      <c r="D190" s="37">
        <v>987</v>
      </c>
      <c r="E190" s="37">
        <v>976.9</v>
      </c>
      <c r="F190" s="37">
        <v>969.9</v>
      </c>
      <c r="G190" s="37">
        <v>959.8</v>
      </c>
      <c r="H190" s="37">
        <v>994</v>
      </c>
      <c r="I190" s="37">
        <v>1004.0999999999999</v>
      </c>
      <c r="J190" s="37">
        <v>1011.1</v>
      </c>
      <c r="K190" s="28">
        <v>997.1</v>
      </c>
      <c r="L190" s="28">
        <v>980</v>
      </c>
      <c r="M190" s="28">
        <v>10.26192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1158.05</v>
      </c>
      <c r="D191" s="37">
        <v>1159.3333333333333</v>
      </c>
      <c r="E191" s="37">
        <v>1150.7666666666664</v>
      </c>
      <c r="F191" s="37">
        <v>1143.4833333333331</v>
      </c>
      <c r="G191" s="37">
        <v>1134.9166666666663</v>
      </c>
      <c r="H191" s="37">
        <v>1166.6166666666666</v>
      </c>
      <c r="I191" s="37">
        <v>1175.1833333333336</v>
      </c>
      <c r="J191" s="37">
        <v>1182.4666666666667</v>
      </c>
      <c r="K191" s="28">
        <v>1167.9000000000001</v>
      </c>
      <c r="L191" s="28">
        <v>1152.05</v>
      </c>
      <c r="M191" s="28">
        <v>7.9452199999999999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3731.55</v>
      </c>
      <c r="D192" s="37">
        <v>3725.25</v>
      </c>
      <c r="E192" s="37">
        <v>3712.5</v>
      </c>
      <c r="F192" s="37">
        <v>3693.45</v>
      </c>
      <c r="G192" s="37">
        <v>3680.7</v>
      </c>
      <c r="H192" s="37">
        <v>3744.3</v>
      </c>
      <c r="I192" s="37">
        <v>3757.05</v>
      </c>
      <c r="J192" s="37">
        <v>3776.1000000000004</v>
      </c>
      <c r="K192" s="28">
        <v>3738</v>
      </c>
      <c r="L192" s="28">
        <v>3706.2</v>
      </c>
      <c r="M192" s="28">
        <v>15.83455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765.85</v>
      </c>
      <c r="D193" s="37">
        <v>765.86666666666667</v>
      </c>
      <c r="E193" s="37">
        <v>748.98333333333335</v>
      </c>
      <c r="F193" s="37">
        <v>732.11666666666667</v>
      </c>
      <c r="G193" s="37">
        <v>715.23333333333335</v>
      </c>
      <c r="H193" s="37">
        <v>782.73333333333335</v>
      </c>
      <c r="I193" s="37">
        <v>799.61666666666679</v>
      </c>
      <c r="J193" s="37">
        <v>816.48333333333335</v>
      </c>
      <c r="K193" s="28">
        <v>782.75</v>
      </c>
      <c r="L193" s="28">
        <v>749</v>
      </c>
      <c r="M193" s="28">
        <v>83.281000000000006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8996.7999999999993</v>
      </c>
      <c r="D194" s="37">
        <v>8882.9666666666672</v>
      </c>
      <c r="E194" s="37">
        <v>8573.8333333333339</v>
      </c>
      <c r="F194" s="37">
        <v>8150.8666666666668</v>
      </c>
      <c r="G194" s="37">
        <v>7841.7333333333336</v>
      </c>
      <c r="H194" s="37">
        <v>9305.9333333333343</v>
      </c>
      <c r="I194" s="37">
        <v>9615.0666666666657</v>
      </c>
      <c r="J194" s="37">
        <v>10038.033333333335</v>
      </c>
      <c r="K194" s="28">
        <v>9192.1</v>
      </c>
      <c r="L194" s="28">
        <v>8460</v>
      </c>
      <c r="M194" s="28">
        <v>24.503720000000001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435.65</v>
      </c>
      <c r="D195" s="37">
        <v>437.4666666666667</v>
      </c>
      <c r="E195" s="37">
        <v>432.43333333333339</v>
      </c>
      <c r="F195" s="37">
        <v>429.2166666666667</v>
      </c>
      <c r="G195" s="37">
        <v>424.18333333333339</v>
      </c>
      <c r="H195" s="37">
        <v>440.68333333333339</v>
      </c>
      <c r="I195" s="37">
        <v>445.7166666666667</v>
      </c>
      <c r="J195" s="37">
        <v>448.93333333333339</v>
      </c>
      <c r="K195" s="28">
        <v>442.5</v>
      </c>
      <c r="L195" s="28">
        <v>434.25</v>
      </c>
      <c r="M195" s="28">
        <v>181.49487999999999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241.7</v>
      </c>
      <c r="D196" s="37">
        <v>241.45000000000002</v>
      </c>
      <c r="E196" s="37">
        <v>238.00000000000003</v>
      </c>
      <c r="F196" s="37">
        <v>234.3</v>
      </c>
      <c r="G196" s="37">
        <v>230.85000000000002</v>
      </c>
      <c r="H196" s="37">
        <v>245.15000000000003</v>
      </c>
      <c r="I196" s="37">
        <v>248.60000000000002</v>
      </c>
      <c r="J196" s="37">
        <v>252.30000000000004</v>
      </c>
      <c r="K196" s="28">
        <v>244.9</v>
      </c>
      <c r="L196" s="28">
        <v>237.75</v>
      </c>
      <c r="M196" s="28">
        <v>228.93839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1308.05</v>
      </c>
      <c r="D197" s="37">
        <v>1314.5333333333333</v>
      </c>
      <c r="E197" s="37">
        <v>1293.5166666666667</v>
      </c>
      <c r="F197" s="37">
        <v>1278.9833333333333</v>
      </c>
      <c r="G197" s="37">
        <v>1257.9666666666667</v>
      </c>
      <c r="H197" s="37">
        <v>1329.0666666666666</v>
      </c>
      <c r="I197" s="37">
        <v>1350.083333333333</v>
      </c>
      <c r="J197" s="37">
        <v>1364.6166666666666</v>
      </c>
      <c r="K197" s="28">
        <v>1335.55</v>
      </c>
      <c r="L197" s="28">
        <v>1300</v>
      </c>
      <c r="M197" s="28">
        <v>58.483159999999998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1496.3</v>
      </c>
      <c r="D198" s="37">
        <v>1505.2</v>
      </c>
      <c r="E198" s="37">
        <v>1476.1000000000001</v>
      </c>
      <c r="F198" s="37">
        <v>1455.9</v>
      </c>
      <c r="G198" s="37">
        <v>1426.8000000000002</v>
      </c>
      <c r="H198" s="37">
        <v>1525.4</v>
      </c>
      <c r="I198" s="37">
        <v>1554.5</v>
      </c>
      <c r="J198" s="37">
        <v>1574.7</v>
      </c>
      <c r="K198" s="28">
        <v>1534.3</v>
      </c>
      <c r="L198" s="28">
        <v>1485</v>
      </c>
      <c r="M198" s="28">
        <v>37.924810000000001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772.05</v>
      </c>
      <c r="D199" s="37">
        <v>762.6</v>
      </c>
      <c r="E199" s="37">
        <v>749.2</v>
      </c>
      <c r="F199" s="37">
        <v>726.35</v>
      </c>
      <c r="G199" s="37">
        <v>712.95</v>
      </c>
      <c r="H199" s="37">
        <v>785.45</v>
      </c>
      <c r="I199" s="37">
        <v>798.84999999999991</v>
      </c>
      <c r="J199" s="37">
        <v>821.7</v>
      </c>
      <c r="K199" s="28">
        <v>776</v>
      </c>
      <c r="L199" s="28">
        <v>739.75</v>
      </c>
      <c r="M199" s="28">
        <v>12.203010000000001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2523.15</v>
      </c>
      <c r="D200" s="37">
        <v>2532.9666666666667</v>
      </c>
      <c r="E200" s="37">
        <v>2500.1833333333334</v>
      </c>
      <c r="F200" s="37">
        <v>2477.2166666666667</v>
      </c>
      <c r="G200" s="37">
        <v>2444.4333333333334</v>
      </c>
      <c r="H200" s="37">
        <v>2555.9333333333334</v>
      </c>
      <c r="I200" s="37">
        <v>2588.7166666666672</v>
      </c>
      <c r="J200" s="37">
        <v>2611.6833333333334</v>
      </c>
      <c r="K200" s="28">
        <v>2565.75</v>
      </c>
      <c r="L200" s="28">
        <v>2510</v>
      </c>
      <c r="M200" s="28">
        <v>8.6666600000000003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2828.35</v>
      </c>
      <c r="D201" s="37">
        <v>2810.1166666666668</v>
      </c>
      <c r="E201" s="37">
        <v>2785.2333333333336</v>
      </c>
      <c r="F201" s="37">
        <v>2742.1166666666668</v>
      </c>
      <c r="G201" s="37">
        <v>2717.2333333333336</v>
      </c>
      <c r="H201" s="37">
        <v>2853.2333333333336</v>
      </c>
      <c r="I201" s="37">
        <v>2878.1166666666668</v>
      </c>
      <c r="J201" s="37">
        <v>2921.2333333333336</v>
      </c>
      <c r="K201" s="28">
        <v>2835</v>
      </c>
      <c r="L201" s="28">
        <v>2767</v>
      </c>
      <c r="M201" s="28">
        <v>1.30562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489.4</v>
      </c>
      <c r="D202" s="37">
        <v>488.18333333333334</v>
      </c>
      <c r="E202" s="37">
        <v>483.41666666666669</v>
      </c>
      <c r="F202" s="37">
        <v>477.43333333333334</v>
      </c>
      <c r="G202" s="37">
        <v>472.66666666666669</v>
      </c>
      <c r="H202" s="37">
        <v>494.16666666666669</v>
      </c>
      <c r="I202" s="37">
        <v>498.93333333333334</v>
      </c>
      <c r="J202" s="37">
        <v>504.91666666666669</v>
      </c>
      <c r="K202" s="28">
        <v>492.95</v>
      </c>
      <c r="L202" s="28">
        <v>482.2</v>
      </c>
      <c r="M202" s="28">
        <v>2.9167999999999998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1257.0999999999999</v>
      </c>
      <c r="D203" s="37">
        <v>1264.7166666666665</v>
      </c>
      <c r="E203" s="37">
        <v>1244.4333333333329</v>
      </c>
      <c r="F203" s="37">
        <v>1231.7666666666664</v>
      </c>
      <c r="G203" s="37">
        <v>1211.4833333333329</v>
      </c>
      <c r="H203" s="37">
        <v>1277.383333333333</v>
      </c>
      <c r="I203" s="37">
        <v>1297.6666666666663</v>
      </c>
      <c r="J203" s="37">
        <v>1310.333333333333</v>
      </c>
      <c r="K203" s="28">
        <v>1285</v>
      </c>
      <c r="L203" s="28">
        <v>1252.05</v>
      </c>
      <c r="M203" s="28">
        <v>3.6689400000000001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776.15</v>
      </c>
      <c r="D204" s="37">
        <v>778.55000000000007</v>
      </c>
      <c r="E204" s="37">
        <v>771.60000000000014</v>
      </c>
      <c r="F204" s="37">
        <v>767.05000000000007</v>
      </c>
      <c r="G204" s="37">
        <v>760.10000000000014</v>
      </c>
      <c r="H204" s="37">
        <v>783.10000000000014</v>
      </c>
      <c r="I204" s="37">
        <v>790.05000000000018</v>
      </c>
      <c r="J204" s="37">
        <v>794.60000000000014</v>
      </c>
      <c r="K204" s="28">
        <v>785.5</v>
      </c>
      <c r="L204" s="28">
        <v>774</v>
      </c>
      <c r="M204" s="28">
        <v>11.135870000000001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6642.7</v>
      </c>
      <c r="D205" s="37">
        <v>6618</v>
      </c>
      <c r="E205" s="37">
        <v>6567.2</v>
      </c>
      <c r="F205" s="37">
        <v>6491.7</v>
      </c>
      <c r="G205" s="37">
        <v>6440.9</v>
      </c>
      <c r="H205" s="37">
        <v>6693.5</v>
      </c>
      <c r="I205" s="37">
        <v>6744.2999999999993</v>
      </c>
      <c r="J205" s="37">
        <v>6819.8</v>
      </c>
      <c r="K205" s="28">
        <v>6668.8</v>
      </c>
      <c r="L205" s="28">
        <v>6542.5</v>
      </c>
      <c r="M205" s="28">
        <v>7.0538499999999997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38.85</v>
      </c>
      <c r="D206" s="37">
        <v>38.699999999999996</v>
      </c>
      <c r="E206" s="37">
        <v>38.04999999999999</v>
      </c>
      <c r="F206" s="37">
        <v>37.249999999999993</v>
      </c>
      <c r="G206" s="37">
        <v>36.599999999999987</v>
      </c>
      <c r="H206" s="37">
        <v>39.499999999999993</v>
      </c>
      <c r="I206" s="37">
        <v>40.15</v>
      </c>
      <c r="J206" s="37">
        <v>40.949999999999996</v>
      </c>
      <c r="K206" s="28">
        <v>39.35</v>
      </c>
      <c r="L206" s="28">
        <v>37.9</v>
      </c>
      <c r="M206" s="28">
        <v>124.65024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1455.5</v>
      </c>
      <c r="D207" s="37">
        <v>1433.9666666666665</v>
      </c>
      <c r="E207" s="37">
        <v>1401.5333333333328</v>
      </c>
      <c r="F207" s="37">
        <v>1347.5666666666664</v>
      </c>
      <c r="G207" s="37">
        <v>1315.1333333333328</v>
      </c>
      <c r="H207" s="37">
        <v>1487.9333333333329</v>
      </c>
      <c r="I207" s="37">
        <v>1520.3666666666668</v>
      </c>
      <c r="J207" s="37">
        <v>1574.333333333333</v>
      </c>
      <c r="K207" s="28">
        <v>1466.4</v>
      </c>
      <c r="L207" s="28">
        <v>1380</v>
      </c>
      <c r="M207" s="28">
        <v>5.3221299999999996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880.25</v>
      </c>
      <c r="D208" s="37">
        <v>875.16666666666663</v>
      </c>
      <c r="E208" s="37">
        <v>866.63333333333321</v>
      </c>
      <c r="F208" s="37">
        <v>853.01666666666654</v>
      </c>
      <c r="G208" s="37">
        <v>844.48333333333312</v>
      </c>
      <c r="H208" s="37">
        <v>888.7833333333333</v>
      </c>
      <c r="I208" s="37">
        <v>897.31666666666683</v>
      </c>
      <c r="J208" s="37">
        <v>910.93333333333339</v>
      </c>
      <c r="K208" s="28">
        <v>883.7</v>
      </c>
      <c r="L208" s="28">
        <v>861.55</v>
      </c>
      <c r="M208" s="28">
        <v>22.578620000000001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960.8</v>
      </c>
      <c r="D209" s="37">
        <v>960.63333333333333</v>
      </c>
      <c r="E209" s="37">
        <v>937.56666666666661</v>
      </c>
      <c r="F209" s="37">
        <v>914.33333333333326</v>
      </c>
      <c r="G209" s="37">
        <v>891.26666666666654</v>
      </c>
      <c r="H209" s="37">
        <v>983.86666666666667</v>
      </c>
      <c r="I209" s="37">
        <v>1006.9333333333335</v>
      </c>
      <c r="J209" s="37">
        <v>1030.1666666666667</v>
      </c>
      <c r="K209" s="28">
        <v>983.7</v>
      </c>
      <c r="L209" s="28">
        <v>937.4</v>
      </c>
      <c r="M209" s="28">
        <v>3.2294999999999998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398.7</v>
      </c>
      <c r="D210" s="37">
        <v>401.84999999999997</v>
      </c>
      <c r="E210" s="37">
        <v>393.39999999999992</v>
      </c>
      <c r="F210" s="37">
        <v>388.09999999999997</v>
      </c>
      <c r="G210" s="37">
        <v>379.64999999999992</v>
      </c>
      <c r="H210" s="37">
        <v>407.14999999999992</v>
      </c>
      <c r="I210" s="37">
        <v>415.59999999999997</v>
      </c>
      <c r="J210" s="37">
        <v>420.89999999999992</v>
      </c>
      <c r="K210" s="28">
        <v>410.3</v>
      </c>
      <c r="L210" s="28">
        <v>396.55</v>
      </c>
      <c r="M210" s="28">
        <v>82.165679999999995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9.85</v>
      </c>
      <c r="D211" s="37">
        <v>9.8666666666666671</v>
      </c>
      <c r="E211" s="37">
        <v>9.7333333333333343</v>
      </c>
      <c r="F211" s="37">
        <v>9.6166666666666671</v>
      </c>
      <c r="G211" s="37">
        <v>9.4833333333333343</v>
      </c>
      <c r="H211" s="37">
        <v>9.9833333333333343</v>
      </c>
      <c r="I211" s="37">
        <v>10.116666666666667</v>
      </c>
      <c r="J211" s="37">
        <v>10.233333333333334</v>
      </c>
      <c r="K211" s="28">
        <v>10</v>
      </c>
      <c r="L211" s="28">
        <v>9.75</v>
      </c>
      <c r="M211" s="28">
        <v>1197.2763500000001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1268.6500000000001</v>
      </c>
      <c r="D212" s="37">
        <v>1262.3333333333333</v>
      </c>
      <c r="E212" s="37">
        <v>1251.3166666666666</v>
      </c>
      <c r="F212" s="37">
        <v>1233.9833333333333</v>
      </c>
      <c r="G212" s="37">
        <v>1222.9666666666667</v>
      </c>
      <c r="H212" s="37">
        <v>1279.6666666666665</v>
      </c>
      <c r="I212" s="37">
        <v>1290.6833333333334</v>
      </c>
      <c r="J212" s="37">
        <v>1308.0166666666664</v>
      </c>
      <c r="K212" s="28">
        <v>1273.3499999999999</v>
      </c>
      <c r="L212" s="28">
        <v>1245</v>
      </c>
      <c r="M212" s="28">
        <v>7.8792999999999997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1578.05</v>
      </c>
      <c r="D213" s="37">
        <v>1581.3166666666668</v>
      </c>
      <c r="E213" s="37">
        <v>1568.1333333333337</v>
      </c>
      <c r="F213" s="37">
        <v>1558.2166666666669</v>
      </c>
      <c r="G213" s="37">
        <v>1545.0333333333338</v>
      </c>
      <c r="H213" s="37">
        <v>1591.2333333333336</v>
      </c>
      <c r="I213" s="37">
        <v>1604.4166666666665</v>
      </c>
      <c r="J213" s="37">
        <v>1614.3333333333335</v>
      </c>
      <c r="K213" s="28">
        <v>1594.5</v>
      </c>
      <c r="L213" s="28">
        <v>1571.4</v>
      </c>
      <c r="M213" s="28">
        <v>1.7221299999999999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600.79999999999995</v>
      </c>
      <c r="D214" s="37">
        <v>603.19999999999993</v>
      </c>
      <c r="E214" s="37">
        <v>597.09999999999991</v>
      </c>
      <c r="F214" s="37">
        <v>593.4</v>
      </c>
      <c r="G214" s="37">
        <v>587.29999999999995</v>
      </c>
      <c r="H214" s="37">
        <v>606.89999999999986</v>
      </c>
      <c r="I214" s="37">
        <v>613</v>
      </c>
      <c r="J214" s="37">
        <v>616.69999999999982</v>
      </c>
      <c r="K214" s="37">
        <v>609.29999999999995</v>
      </c>
      <c r="L214" s="37">
        <v>599.5</v>
      </c>
      <c r="M214" s="37">
        <v>77.443820000000002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12.25</v>
      </c>
      <c r="D215" s="37">
        <v>12.366666666666667</v>
      </c>
      <c r="E215" s="37">
        <v>11.983333333333334</v>
      </c>
      <c r="F215" s="37">
        <v>11.716666666666667</v>
      </c>
      <c r="G215" s="37">
        <v>11.333333333333334</v>
      </c>
      <c r="H215" s="37">
        <v>12.633333333333335</v>
      </c>
      <c r="I215" s="37">
        <v>13.016666666666667</v>
      </c>
      <c r="J215" s="37">
        <v>13.283333333333335</v>
      </c>
      <c r="K215" s="37">
        <v>12.75</v>
      </c>
      <c r="L215" s="37">
        <v>12.1</v>
      </c>
      <c r="M215" s="37">
        <v>2341.10133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294</v>
      </c>
      <c r="D216" s="37">
        <v>292.16666666666669</v>
      </c>
      <c r="E216" s="37">
        <v>285.83333333333337</v>
      </c>
      <c r="F216" s="37">
        <v>277.66666666666669</v>
      </c>
      <c r="G216" s="37">
        <v>271.33333333333337</v>
      </c>
      <c r="H216" s="37">
        <v>300.33333333333337</v>
      </c>
      <c r="I216" s="37">
        <v>306.66666666666674</v>
      </c>
      <c r="J216" s="37">
        <v>314.83333333333337</v>
      </c>
      <c r="K216" s="37">
        <v>298.5</v>
      </c>
      <c r="L216" s="37">
        <v>284</v>
      </c>
      <c r="M216" s="37">
        <v>192.27857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1"/>
      <c r="B1" s="50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4" t="s">
        <v>16</v>
      </c>
      <c r="B9" s="496" t="s">
        <v>18</v>
      </c>
      <c r="C9" s="500" t="s">
        <v>20</v>
      </c>
      <c r="D9" s="500" t="s">
        <v>21</v>
      </c>
      <c r="E9" s="491" t="s">
        <v>22</v>
      </c>
      <c r="F9" s="492"/>
      <c r="G9" s="493"/>
      <c r="H9" s="491" t="s">
        <v>23</v>
      </c>
      <c r="I9" s="492"/>
      <c r="J9" s="493"/>
      <c r="K9" s="23"/>
      <c r="L9" s="24"/>
      <c r="M9" s="50"/>
      <c r="N9" s="1"/>
      <c r="O9" s="1"/>
    </row>
    <row r="10" spans="1:15" ht="42.75" customHeight="1">
      <c r="A10" s="498"/>
      <c r="B10" s="499"/>
      <c r="C10" s="499"/>
      <c r="D10" s="4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19528.650000000001</v>
      </c>
      <c r="D11" s="324">
        <v>19643.216666666667</v>
      </c>
      <c r="E11" s="324">
        <v>19287.433333333334</v>
      </c>
      <c r="F11" s="324">
        <v>19046.216666666667</v>
      </c>
      <c r="G11" s="324">
        <v>18690.433333333334</v>
      </c>
      <c r="H11" s="324">
        <v>19884.433333333334</v>
      </c>
      <c r="I11" s="324">
        <v>20240.216666666667</v>
      </c>
      <c r="J11" s="324">
        <v>20481.433333333334</v>
      </c>
      <c r="K11" s="323">
        <v>19999</v>
      </c>
      <c r="L11" s="323">
        <v>19402</v>
      </c>
      <c r="M11" s="323">
        <v>3.066E-2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430.45</v>
      </c>
      <c r="D12" s="324">
        <v>430.31666666666666</v>
      </c>
      <c r="E12" s="324">
        <v>420.13333333333333</v>
      </c>
      <c r="F12" s="324">
        <v>409.81666666666666</v>
      </c>
      <c r="G12" s="324">
        <v>399.63333333333333</v>
      </c>
      <c r="H12" s="324">
        <v>440.63333333333333</v>
      </c>
      <c r="I12" s="324">
        <v>450.81666666666661</v>
      </c>
      <c r="J12" s="324">
        <v>461.13333333333333</v>
      </c>
      <c r="K12" s="323">
        <v>440.5</v>
      </c>
      <c r="L12" s="323">
        <v>420</v>
      </c>
      <c r="M12" s="323">
        <v>2.7690800000000002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941.95</v>
      </c>
      <c r="D13" s="324">
        <v>938.76666666666677</v>
      </c>
      <c r="E13" s="324">
        <v>926.73333333333358</v>
      </c>
      <c r="F13" s="324">
        <v>911.51666666666677</v>
      </c>
      <c r="G13" s="324">
        <v>899.48333333333358</v>
      </c>
      <c r="H13" s="324">
        <v>953.98333333333358</v>
      </c>
      <c r="I13" s="324">
        <v>966.01666666666665</v>
      </c>
      <c r="J13" s="324">
        <v>981.23333333333358</v>
      </c>
      <c r="K13" s="323">
        <v>950.8</v>
      </c>
      <c r="L13" s="323">
        <v>923.55</v>
      </c>
      <c r="M13" s="323">
        <v>7.5942499999999997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2507.85</v>
      </c>
      <c r="D14" s="324">
        <v>2452.9666666666667</v>
      </c>
      <c r="E14" s="324">
        <v>2366.9333333333334</v>
      </c>
      <c r="F14" s="324">
        <v>2226.0166666666669</v>
      </c>
      <c r="G14" s="324">
        <v>2139.9833333333336</v>
      </c>
      <c r="H14" s="324">
        <v>2593.8833333333332</v>
      </c>
      <c r="I14" s="324">
        <v>2679.916666666667</v>
      </c>
      <c r="J14" s="324">
        <v>2820.833333333333</v>
      </c>
      <c r="K14" s="323">
        <v>2539</v>
      </c>
      <c r="L14" s="323">
        <v>2312.0500000000002</v>
      </c>
      <c r="M14" s="323">
        <v>3.3180900000000002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2083.5</v>
      </c>
      <c r="D15" s="324">
        <v>2071.5333333333333</v>
      </c>
      <c r="E15" s="324">
        <v>2047.6166666666668</v>
      </c>
      <c r="F15" s="324">
        <v>2011.7333333333336</v>
      </c>
      <c r="G15" s="324">
        <v>1987.8166666666671</v>
      </c>
      <c r="H15" s="324">
        <v>2107.4166666666665</v>
      </c>
      <c r="I15" s="324">
        <v>2131.3333333333335</v>
      </c>
      <c r="J15" s="324">
        <v>2167.2166666666662</v>
      </c>
      <c r="K15" s="323">
        <v>2095.4499999999998</v>
      </c>
      <c r="L15" s="323">
        <v>2035.65</v>
      </c>
      <c r="M15" s="323">
        <v>1.49949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17276.3</v>
      </c>
      <c r="D16" s="324">
        <v>17124.3</v>
      </c>
      <c r="E16" s="324">
        <v>16898.599999999999</v>
      </c>
      <c r="F16" s="324">
        <v>16520.899999999998</v>
      </c>
      <c r="G16" s="324">
        <v>16295.199999999997</v>
      </c>
      <c r="H16" s="324">
        <v>17502</v>
      </c>
      <c r="I16" s="324">
        <v>17727.700000000004</v>
      </c>
      <c r="J16" s="324">
        <v>18105.400000000001</v>
      </c>
      <c r="K16" s="323">
        <v>17350</v>
      </c>
      <c r="L16" s="323">
        <v>16746.599999999999</v>
      </c>
      <c r="M16" s="323">
        <v>0.20432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108.4</v>
      </c>
      <c r="D17" s="324">
        <v>108.80000000000001</v>
      </c>
      <c r="E17" s="324">
        <v>107.65000000000002</v>
      </c>
      <c r="F17" s="324">
        <v>106.9</v>
      </c>
      <c r="G17" s="324">
        <v>105.75000000000001</v>
      </c>
      <c r="H17" s="324">
        <v>109.55000000000003</v>
      </c>
      <c r="I17" s="324">
        <v>110.7</v>
      </c>
      <c r="J17" s="324">
        <v>111.45000000000003</v>
      </c>
      <c r="K17" s="323">
        <v>109.95</v>
      </c>
      <c r="L17" s="323">
        <v>108.05</v>
      </c>
      <c r="M17" s="323">
        <v>32.206060000000001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299.10000000000002</v>
      </c>
      <c r="D18" s="324">
        <v>300.33333333333337</v>
      </c>
      <c r="E18" s="324">
        <v>295.11666666666673</v>
      </c>
      <c r="F18" s="324">
        <v>291.13333333333338</v>
      </c>
      <c r="G18" s="324">
        <v>285.91666666666674</v>
      </c>
      <c r="H18" s="324">
        <v>304.31666666666672</v>
      </c>
      <c r="I18" s="324">
        <v>309.53333333333342</v>
      </c>
      <c r="J18" s="324">
        <v>313.51666666666671</v>
      </c>
      <c r="K18" s="323">
        <v>305.55</v>
      </c>
      <c r="L18" s="323">
        <v>296.35000000000002</v>
      </c>
      <c r="M18" s="323">
        <v>22.104109999999999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2150.9</v>
      </c>
      <c r="D19" s="324">
        <v>2153.2000000000003</v>
      </c>
      <c r="E19" s="324">
        <v>2133.7000000000007</v>
      </c>
      <c r="F19" s="324">
        <v>2116.5000000000005</v>
      </c>
      <c r="G19" s="324">
        <v>2097.0000000000009</v>
      </c>
      <c r="H19" s="324">
        <v>2170.4000000000005</v>
      </c>
      <c r="I19" s="324">
        <v>2189.8999999999996</v>
      </c>
      <c r="J19" s="324">
        <v>2207.1000000000004</v>
      </c>
      <c r="K19" s="323">
        <v>2172.6999999999998</v>
      </c>
      <c r="L19" s="323">
        <v>2136</v>
      </c>
      <c r="M19" s="323">
        <v>7.0291899999999998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1995.25</v>
      </c>
      <c r="D20" s="324">
        <v>1975.8500000000001</v>
      </c>
      <c r="E20" s="324">
        <v>1936.7000000000003</v>
      </c>
      <c r="F20" s="324">
        <v>1878.15</v>
      </c>
      <c r="G20" s="324">
        <v>1839.0000000000002</v>
      </c>
      <c r="H20" s="324">
        <v>2034.4000000000003</v>
      </c>
      <c r="I20" s="324">
        <v>2073.5500000000002</v>
      </c>
      <c r="J20" s="324">
        <v>2132.1000000000004</v>
      </c>
      <c r="K20" s="323">
        <v>2015</v>
      </c>
      <c r="L20" s="323">
        <v>1917.3</v>
      </c>
      <c r="M20" s="323">
        <v>32.159509999999997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1857.15</v>
      </c>
      <c r="D21" s="324">
        <v>1891.0666666666666</v>
      </c>
      <c r="E21" s="324">
        <v>1742.3333333333333</v>
      </c>
      <c r="F21" s="324">
        <v>1627.5166666666667</v>
      </c>
      <c r="G21" s="324">
        <v>1478.7833333333333</v>
      </c>
      <c r="H21" s="324">
        <v>2005.8833333333332</v>
      </c>
      <c r="I21" s="324">
        <v>2154.6166666666668</v>
      </c>
      <c r="J21" s="324">
        <v>2269.4333333333334</v>
      </c>
      <c r="K21" s="323">
        <v>2039.8</v>
      </c>
      <c r="L21" s="323">
        <v>1776.25</v>
      </c>
      <c r="M21" s="323">
        <v>23.164239999999999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767.4</v>
      </c>
      <c r="D22" s="324">
        <v>768.48333333333323</v>
      </c>
      <c r="E22" s="324">
        <v>761.01666666666642</v>
      </c>
      <c r="F22" s="324">
        <v>754.63333333333321</v>
      </c>
      <c r="G22" s="324">
        <v>747.1666666666664</v>
      </c>
      <c r="H22" s="324">
        <v>774.86666666666645</v>
      </c>
      <c r="I22" s="324">
        <v>782.33333333333337</v>
      </c>
      <c r="J22" s="324">
        <v>788.71666666666647</v>
      </c>
      <c r="K22" s="323">
        <v>775.95</v>
      </c>
      <c r="L22" s="323">
        <v>762.1</v>
      </c>
      <c r="M22" s="323">
        <v>69.139830000000003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2377.4</v>
      </c>
      <c r="D23" s="324">
        <v>2433.2666666666669</v>
      </c>
      <c r="E23" s="324">
        <v>2282.6333333333337</v>
      </c>
      <c r="F23" s="324">
        <v>2187.8666666666668</v>
      </c>
      <c r="G23" s="324">
        <v>2037.2333333333336</v>
      </c>
      <c r="H23" s="324">
        <v>2528.0333333333338</v>
      </c>
      <c r="I23" s="324">
        <v>2678.666666666667</v>
      </c>
      <c r="J23" s="324">
        <v>2773.4333333333338</v>
      </c>
      <c r="K23" s="323">
        <v>2583.9</v>
      </c>
      <c r="L23" s="323">
        <v>2338.5</v>
      </c>
      <c r="M23" s="323">
        <v>6.4936199999999999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290.75</v>
      </c>
      <c r="D24" s="324">
        <v>289.35000000000002</v>
      </c>
      <c r="E24" s="324">
        <v>282.50000000000006</v>
      </c>
      <c r="F24" s="324">
        <v>274.25000000000006</v>
      </c>
      <c r="G24" s="324">
        <v>267.40000000000009</v>
      </c>
      <c r="H24" s="324">
        <v>297.60000000000002</v>
      </c>
      <c r="I24" s="324">
        <v>304.44999999999993</v>
      </c>
      <c r="J24" s="324">
        <v>312.7</v>
      </c>
      <c r="K24" s="323">
        <v>296.2</v>
      </c>
      <c r="L24" s="323">
        <v>281.10000000000002</v>
      </c>
      <c r="M24" s="323">
        <v>3.4285399999999999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210.35</v>
      </c>
      <c r="D25" s="324">
        <v>209.38333333333333</v>
      </c>
      <c r="E25" s="324">
        <v>202.06666666666666</v>
      </c>
      <c r="F25" s="324">
        <v>193.78333333333333</v>
      </c>
      <c r="G25" s="324">
        <v>186.46666666666667</v>
      </c>
      <c r="H25" s="324">
        <v>217.66666666666666</v>
      </c>
      <c r="I25" s="324">
        <v>224.98333333333332</v>
      </c>
      <c r="J25" s="324">
        <v>233.26666666666665</v>
      </c>
      <c r="K25" s="323">
        <v>216.7</v>
      </c>
      <c r="L25" s="323">
        <v>201.1</v>
      </c>
      <c r="M25" s="323">
        <v>24.02346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1247.95</v>
      </c>
      <c r="D26" s="324">
        <v>1247.0166666666667</v>
      </c>
      <c r="E26" s="324">
        <v>1232.0333333333333</v>
      </c>
      <c r="F26" s="324">
        <v>1216.1166666666666</v>
      </c>
      <c r="G26" s="324">
        <v>1201.1333333333332</v>
      </c>
      <c r="H26" s="324">
        <v>1262.9333333333334</v>
      </c>
      <c r="I26" s="324">
        <v>1277.9166666666665</v>
      </c>
      <c r="J26" s="324">
        <v>1293.8333333333335</v>
      </c>
      <c r="K26" s="323">
        <v>1262</v>
      </c>
      <c r="L26" s="323">
        <v>1231.0999999999999</v>
      </c>
      <c r="M26" s="323">
        <v>2.9790199999999998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1604</v>
      </c>
      <c r="D27" s="324">
        <v>1612.6000000000001</v>
      </c>
      <c r="E27" s="324">
        <v>1572.6000000000004</v>
      </c>
      <c r="F27" s="324">
        <v>1541.2000000000003</v>
      </c>
      <c r="G27" s="324">
        <v>1501.2000000000005</v>
      </c>
      <c r="H27" s="324">
        <v>1644.0000000000002</v>
      </c>
      <c r="I27" s="324">
        <v>1683.9999999999998</v>
      </c>
      <c r="J27" s="324">
        <v>1715.4</v>
      </c>
      <c r="K27" s="323">
        <v>1652.6</v>
      </c>
      <c r="L27" s="323">
        <v>1581.2</v>
      </c>
      <c r="M27" s="323">
        <v>0.51083000000000001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1850.55</v>
      </c>
      <c r="D28" s="324">
        <v>1864.0166666666667</v>
      </c>
      <c r="E28" s="324">
        <v>1826.5333333333333</v>
      </c>
      <c r="F28" s="324">
        <v>1802.5166666666667</v>
      </c>
      <c r="G28" s="324">
        <v>1765.0333333333333</v>
      </c>
      <c r="H28" s="324">
        <v>1888.0333333333333</v>
      </c>
      <c r="I28" s="324">
        <v>1925.5166666666664</v>
      </c>
      <c r="J28" s="324">
        <v>1949.5333333333333</v>
      </c>
      <c r="K28" s="323">
        <v>1901.5</v>
      </c>
      <c r="L28" s="323">
        <v>1840</v>
      </c>
      <c r="M28" s="323">
        <v>0.36476999999999998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74.099999999999994</v>
      </c>
      <c r="D29" s="324">
        <v>74.95</v>
      </c>
      <c r="E29" s="324">
        <v>72.300000000000011</v>
      </c>
      <c r="F29" s="324">
        <v>70.500000000000014</v>
      </c>
      <c r="G29" s="324">
        <v>67.850000000000023</v>
      </c>
      <c r="H29" s="324">
        <v>76.75</v>
      </c>
      <c r="I29" s="324">
        <v>79.400000000000006</v>
      </c>
      <c r="J29" s="324">
        <v>81.199999999999989</v>
      </c>
      <c r="K29" s="323">
        <v>77.599999999999994</v>
      </c>
      <c r="L29" s="323">
        <v>73.150000000000006</v>
      </c>
      <c r="M29" s="323">
        <v>4.0863300000000002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3667.9</v>
      </c>
      <c r="D30" s="324">
        <v>3657.1166666666668</v>
      </c>
      <c r="E30" s="324">
        <v>3589.2833333333338</v>
      </c>
      <c r="F30" s="324">
        <v>3510.666666666667</v>
      </c>
      <c r="G30" s="324">
        <v>3442.8333333333339</v>
      </c>
      <c r="H30" s="324">
        <v>3735.7333333333336</v>
      </c>
      <c r="I30" s="324">
        <v>3803.5666666666666</v>
      </c>
      <c r="J30" s="324">
        <v>3882.1833333333334</v>
      </c>
      <c r="K30" s="323">
        <v>3724.95</v>
      </c>
      <c r="L30" s="323">
        <v>3578.5</v>
      </c>
      <c r="M30" s="323">
        <v>1.00806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2905.2</v>
      </c>
      <c r="D31" s="324">
        <v>2891.7000000000003</v>
      </c>
      <c r="E31" s="324">
        <v>2823.5000000000005</v>
      </c>
      <c r="F31" s="324">
        <v>2741.8</v>
      </c>
      <c r="G31" s="324">
        <v>2673.6000000000004</v>
      </c>
      <c r="H31" s="324">
        <v>2973.4000000000005</v>
      </c>
      <c r="I31" s="324">
        <v>3041.6000000000004</v>
      </c>
      <c r="J31" s="324">
        <v>3123.3000000000006</v>
      </c>
      <c r="K31" s="323">
        <v>2959.9</v>
      </c>
      <c r="L31" s="323">
        <v>2810</v>
      </c>
      <c r="M31" s="323">
        <v>1.512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25.8</v>
      </c>
      <c r="D32" s="324">
        <v>25.766666666666666</v>
      </c>
      <c r="E32" s="324">
        <v>25.283333333333331</v>
      </c>
      <c r="F32" s="324">
        <v>24.766666666666666</v>
      </c>
      <c r="G32" s="324">
        <v>24.283333333333331</v>
      </c>
      <c r="H32" s="324">
        <v>26.283333333333331</v>
      </c>
      <c r="I32" s="324">
        <v>26.766666666666666</v>
      </c>
      <c r="J32" s="324">
        <v>27.283333333333331</v>
      </c>
      <c r="K32" s="323">
        <v>26.25</v>
      </c>
      <c r="L32" s="323">
        <v>25.25</v>
      </c>
      <c r="M32" s="323">
        <v>193.51434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536.85</v>
      </c>
      <c r="D33" s="324">
        <v>539.13333333333333</v>
      </c>
      <c r="E33" s="324">
        <v>533.4666666666667</v>
      </c>
      <c r="F33" s="324">
        <v>530.08333333333337</v>
      </c>
      <c r="G33" s="324">
        <v>524.41666666666674</v>
      </c>
      <c r="H33" s="324">
        <v>542.51666666666665</v>
      </c>
      <c r="I33" s="324">
        <v>548.18333333333339</v>
      </c>
      <c r="J33" s="324">
        <v>551.56666666666661</v>
      </c>
      <c r="K33" s="323">
        <v>544.79999999999995</v>
      </c>
      <c r="L33" s="323">
        <v>535.75</v>
      </c>
      <c r="M33" s="323">
        <v>12.17239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3525.75</v>
      </c>
      <c r="D34" s="324">
        <v>3532.2166666666667</v>
      </c>
      <c r="E34" s="324">
        <v>3484.5333333333333</v>
      </c>
      <c r="F34" s="324">
        <v>3443.3166666666666</v>
      </c>
      <c r="G34" s="324">
        <v>3395.6333333333332</v>
      </c>
      <c r="H34" s="324">
        <v>3573.4333333333334</v>
      </c>
      <c r="I34" s="324">
        <v>3621.1166666666668</v>
      </c>
      <c r="J34" s="324">
        <v>3662.3333333333335</v>
      </c>
      <c r="K34" s="323">
        <v>3579.9</v>
      </c>
      <c r="L34" s="323">
        <v>3491</v>
      </c>
      <c r="M34" s="323">
        <v>0.99424999999999997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303.05</v>
      </c>
      <c r="D35" s="324">
        <v>302.2166666666667</v>
      </c>
      <c r="E35" s="324">
        <v>299.63333333333338</v>
      </c>
      <c r="F35" s="324">
        <v>296.2166666666667</v>
      </c>
      <c r="G35" s="324">
        <v>293.63333333333338</v>
      </c>
      <c r="H35" s="324">
        <v>305.63333333333338</v>
      </c>
      <c r="I35" s="324">
        <v>308.21666666666664</v>
      </c>
      <c r="J35" s="324">
        <v>311.63333333333338</v>
      </c>
      <c r="K35" s="323">
        <v>304.8</v>
      </c>
      <c r="L35" s="323">
        <v>298.8</v>
      </c>
      <c r="M35" s="323">
        <v>64.890289999999993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1524.9</v>
      </c>
      <c r="D36" s="324">
        <v>1531</v>
      </c>
      <c r="E36" s="324">
        <v>1496</v>
      </c>
      <c r="F36" s="324">
        <v>1467.1</v>
      </c>
      <c r="G36" s="324">
        <v>1432.1</v>
      </c>
      <c r="H36" s="324">
        <v>1559.9</v>
      </c>
      <c r="I36" s="324">
        <v>1594.9</v>
      </c>
      <c r="J36" s="324">
        <v>1623.8000000000002</v>
      </c>
      <c r="K36" s="323">
        <v>1566</v>
      </c>
      <c r="L36" s="323">
        <v>1502.1</v>
      </c>
      <c r="M36" s="323">
        <v>3.4637899999999999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811.2</v>
      </c>
      <c r="D37" s="324">
        <v>822.05000000000007</v>
      </c>
      <c r="E37" s="324">
        <v>799.15000000000009</v>
      </c>
      <c r="F37" s="324">
        <v>787.1</v>
      </c>
      <c r="G37" s="324">
        <v>764.2</v>
      </c>
      <c r="H37" s="324">
        <v>834.10000000000014</v>
      </c>
      <c r="I37" s="324">
        <v>857</v>
      </c>
      <c r="J37" s="324">
        <v>869.05000000000018</v>
      </c>
      <c r="K37" s="323">
        <v>844.95</v>
      </c>
      <c r="L37" s="323">
        <v>810</v>
      </c>
      <c r="M37" s="323">
        <v>1.8916599999999999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928.15</v>
      </c>
      <c r="D38" s="324">
        <v>925.68333333333339</v>
      </c>
      <c r="E38" s="324">
        <v>916.46666666666681</v>
      </c>
      <c r="F38" s="324">
        <v>904.78333333333342</v>
      </c>
      <c r="G38" s="324">
        <v>895.56666666666683</v>
      </c>
      <c r="H38" s="324">
        <v>937.36666666666679</v>
      </c>
      <c r="I38" s="324">
        <v>946.58333333333348</v>
      </c>
      <c r="J38" s="324">
        <v>958.26666666666677</v>
      </c>
      <c r="K38" s="323">
        <v>934.9</v>
      </c>
      <c r="L38" s="323">
        <v>914</v>
      </c>
      <c r="M38" s="323">
        <v>2.1268400000000001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751.95</v>
      </c>
      <c r="D39" s="324">
        <v>756.11666666666667</v>
      </c>
      <c r="E39" s="324">
        <v>744.83333333333337</v>
      </c>
      <c r="F39" s="324">
        <v>737.7166666666667</v>
      </c>
      <c r="G39" s="324">
        <v>726.43333333333339</v>
      </c>
      <c r="H39" s="324">
        <v>763.23333333333335</v>
      </c>
      <c r="I39" s="324">
        <v>774.51666666666665</v>
      </c>
      <c r="J39" s="324">
        <v>781.63333333333333</v>
      </c>
      <c r="K39" s="323">
        <v>767.4</v>
      </c>
      <c r="L39" s="323">
        <v>749</v>
      </c>
      <c r="M39" s="323">
        <v>1.8527800000000001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4614.8</v>
      </c>
      <c r="D40" s="324">
        <v>4629.3833333333332</v>
      </c>
      <c r="E40" s="324">
        <v>4565.0666666666666</v>
      </c>
      <c r="F40" s="324">
        <v>4515.333333333333</v>
      </c>
      <c r="G40" s="324">
        <v>4451.0166666666664</v>
      </c>
      <c r="H40" s="324">
        <v>4679.1166666666668</v>
      </c>
      <c r="I40" s="324">
        <v>4743.4333333333325</v>
      </c>
      <c r="J40" s="324">
        <v>4793.166666666667</v>
      </c>
      <c r="K40" s="323">
        <v>4693.7</v>
      </c>
      <c r="L40" s="323">
        <v>4579.6499999999996</v>
      </c>
      <c r="M40" s="323">
        <v>48.397069999999999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188.45</v>
      </c>
      <c r="D41" s="324">
        <v>188.9</v>
      </c>
      <c r="E41" s="324">
        <v>184.3</v>
      </c>
      <c r="F41" s="324">
        <v>180.15</v>
      </c>
      <c r="G41" s="324">
        <v>175.55</v>
      </c>
      <c r="H41" s="324">
        <v>193.05</v>
      </c>
      <c r="I41" s="324">
        <v>197.64999999999998</v>
      </c>
      <c r="J41" s="324">
        <v>201.8</v>
      </c>
      <c r="K41" s="323">
        <v>193.5</v>
      </c>
      <c r="L41" s="323">
        <v>184.75</v>
      </c>
      <c r="M41" s="323">
        <v>42.448819999999998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437.45</v>
      </c>
      <c r="D42" s="324">
        <v>431.93333333333334</v>
      </c>
      <c r="E42" s="324">
        <v>424.41666666666669</v>
      </c>
      <c r="F42" s="324">
        <v>411.38333333333333</v>
      </c>
      <c r="G42" s="324">
        <v>403.86666666666667</v>
      </c>
      <c r="H42" s="324">
        <v>444.9666666666667</v>
      </c>
      <c r="I42" s="324">
        <v>452.48333333333335</v>
      </c>
      <c r="J42" s="324">
        <v>465.51666666666671</v>
      </c>
      <c r="K42" s="323">
        <v>439.45</v>
      </c>
      <c r="L42" s="323">
        <v>418.9</v>
      </c>
      <c r="M42" s="323">
        <v>2.6918500000000001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85.8</v>
      </c>
      <c r="D43" s="324">
        <v>86.466666666666654</v>
      </c>
      <c r="E43" s="324">
        <v>84.833333333333314</v>
      </c>
      <c r="F43" s="324">
        <v>83.86666666666666</v>
      </c>
      <c r="G43" s="324">
        <v>82.23333333333332</v>
      </c>
      <c r="H43" s="324">
        <v>87.433333333333309</v>
      </c>
      <c r="I43" s="324">
        <v>89.066666666666663</v>
      </c>
      <c r="J43" s="324">
        <v>90.033333333333303</v>
      </c>
      <c r="K43" s="323">
        <v>88.1</v>
      </c>
      <c r="L43" s="323">
        <v>85.5</v>
      </c>
      <c r="M43" s="323">
        <v>10.042350000000001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115</v>
      </c>
      <c r="D44" s="324">
        <v>115.46666666666665</v>
      </c>
      <c r="E44" s="324">
        <v>114.33333333333331</v>
      </c>
      <c r="F44" s="324">
        <v>113.66666666666666</v>
      </c>
      <c r="G44" s="324">
        <v>112.53333333333332</v>
      </c>
      <c r="H44" s="324">
        <v>116.13333333333331</v>
      </c>
      <c r="I44" s="324">
        <v>117.26666666666667</v>
      </c>
      <c r="J44" s="324">
        <v>117.93333333333331</v>
      </c>
      <c r="K44" s="323">
        <v>116.6</v>
      </c>
      <c r="L44" s="323">
        <v>114.8</v>
      </c>
      <c r="M44" s="323">
        <v>112.37999000000001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3081.55</v>
      </c>
      <c r="D45" s="324">
        <v>3077.2666666666664</v>
      </c>
      <c r="E45" s="324">
        <v>3060.1833333333329</v>
      </c>
      <c r="F45" s="324">
        <v>3038.8166666666666</v>
      </c>
      <c r="G45" s="324">
        <v>3021.7333333333331</v>
      </c>
      <c r="H45" s="324">
        <v>3098.6333333333328</v>
      </c>
      <c r="I45" s="324">
        <v>3115.7166666666667</v>
      </c>
      <c r="J45" s="324">
        <v>3137.0833333333326</v>
      </c>
      <c r="K45" s="323">
        <v>3094.35</v>
      </c>
      <c r="L45" s="323">
        <v>3055.9</v>
      </c>
      <c r="M45" s="323">
        <v>8.4954499999999999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195.15</v>
      </c>
      <c r="D46" s="324">
        <v>196.80000000000004</v>
      </c>
      <c r="E46" s="324">
        <v>191.55000000000007</v>
      </c>
      <c r="F46" s="324">
        <v>187.95000000000002</v>
      </c>
      <c r="G46" s="324">
        <v>182.70000000000005</v>
      </c>
      <c r="H46" s="324">
        <v>200.40000000000009</v>
      </c>
      <c r="I46" s="324">
        <v>205.65000000000003</v>
      </c>
      <c r="J46" s="324">
        <v>209.25000000000011</v>
      </c>
      <c r="K46" s="323">
        <v>202.05</v>
      </c>
      <c r="L46" s="323">
        <v>193.2</v>
      </c>
      <c r="M46" s="323">
        <v>4.0316299999999998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2011.7</v>
      </c>
      <c r="D47" s="324">
        <v>2009.5333333333335</v>
      </c>
      <c r="E47" s="324">
        <v>1997.5166666666671</v>
      </c>
      <c r="F47" s="324">
        <v>1983.3333333333335</v>
      </c>
      <c r="G47" s="324">
        <v>1971.3166666666671</v>
      </c>
      <c r="H47" s="324">
        <v>2023.7166666666672</v>
      </c>
      <c r="I47" s="324">
        <v>2035.7333333333336</v>
      </c>
      <c r="J47" s="324">
        <v>2049.916666666667</v>
      </c>
      <c r="K47" s="323">
        <v>2021.55</v>
      </c>
      <c r="L47" s="323">
        <v>1995.35</v>
      </c>
      <c r="M47" s="323">
        <v>3.3465600000000002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2592.15</v>
      </c>
      <c r="D48" s="324">
        <v>2601.1833333333334</v>
      </c>
      <c r="E48" s="324">
        <v>2573.2666666666669</v>
      </c>
      <c r="F48" s="324">
        <v>2554.3833333333337</v>
      </c>
      <c r="G48" s="324">
        <v>2526.4666666666672</v>
      </c>
      <c r="H48" s="324">
        <v>2620.0666666666666</v>
      </c>
      <c r="I48" s="324">
        <v>2647.9833333333327</v>
      </c>
      <c r="J48" s="324">
        <v>2666.8666666666663</v>
      </c>
      <c r="K48" s="323">
        <v>2629.1</v>
      </c>
      <c r="L48" s="323">
        <v>2582.3000000000002</v>
      </c>
      <c r="M48" s="323">
        <v>0.11236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2124.65</v>
      </c>
      <c r="D49" s="324">
        <v>2145.85</v>
      </c>
      <c r="E49" s="324">
        <v>2048.7999999999997</v>
      </c>
      <c r="F49" s="324">
        <v>1972.9499999999998</v>
      </c>
      <c r="G49" s="324">
        <v>1875.8999999999996</v>
      </c>
      <c r="H49" s="324">
        <v>2221.6999999999998</v>
      </c>
      <c r="I49" s="324">
        <v>2318.75</v>
      </c>
      <c r="J49" s="324">
        <v>2394.6</v>
      </c>
      <c r="K49" s="323">
        <v>2242.9</v>
      </c>
      <c r="L49" s="323">
        <v>2070</v>
      </c>
      <c r="M49" s="323">
        <v>2.3313299999999999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10362.049999999999</v>
      </c>
      <c r="D50" s="324">
        <v>10400.25</v>
      </c>
      <c r="E50" s="324">
        <v>10242.799999999999</v>
      </c>
      <c r="F50" s="324">
        <v>10123.549999999999</v>
      </c>
      <c r="G50" s="324">
        <v>9966.0999999999985</v>
      </c>
      <c r="H50" s="324">
        <v>10519.5</v>
      </c>
      <c r="I50" s="324">
        <v>10676.95</v>
      </c>
      <c r="J50" s="324">
        <v>10796.2</v>
      </c>
      <c r="K50" s="323">
        <v>10557.7</v>
      </c>
      <c r="L50" s="323">
        <v>10281</v>
      </c>
      <c r="M50" s="323">
        <v>0.50294000000000005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1202.2</v>
      </c>
      <c r="D51" s="324">
        <v>1210.4333333333334</v>
      </c>
      <c r="E51" s="324">
        <v>1185.2666666666669</v>
      </c>
      <c r="F51" s="324">
        <v>1168.3333333333335</v>
      </c>
      <c r="G51" s="324">
        <v>1143.166666666667</v>
      </c>
      <c r="H51" s="324">
        <v>1227.3666666666668</v>
      </c>
      <c r="I51" s="324">
        <v>1252.5333333333333</v>
      </c>
      <c r="J51" s="324">
        <v>1269.4666666666667</v>
      </c>
      <c r="K51" s="323">
        <v>1235.5999999999999</v>
      </c>
      <c r="L51" s="323">
        <v>1193.5</v>
      </c>
      <c r="M51" s="323">
        <v>15.292579999999999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675.6</v>
      </c>
      <c r="D52" s="324">
        <v>682.40000000000009</v>
      </c>
      <c r="E52" s="324">
        <v>664.35000000000014</v>
      </c>
      <c r="F52" s="324">
        <v>653.1</v>
      </c>
      <c r="G52" s="324">
        <v>635.05000000000007</v>
      </c>
      <c r="H52" s="324">
        <v>693.6500000000002</v>
      </c>
      <c r="I52" s="324">
        <v>711.70000000000016</v>
      </c>
      <c r="J52" s="324">
        <v>722.95000000000027</v>
      </c>
      <c r="K52" s="323">
        <v>700.45</v>
      </c>
      <c r="L52" s="323">
        <v>671.15</v>
      </c>
      <c r="M52" s="323">
        <v>46.22242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415.95</v>
      </c>
      <c r="D53" s="324">
        <v>419.38333333333338</v>
      </c>
      <c r="E53" s="324">
        <v>410.26666666666677</v>
      </c>
      <c r="F53" s="324">
        <v>404.58333333333337</v>
      </c>
      <c r="G53" s="324">
        <v>395.46666666666675</v>
      </c>
      <c r="H53" s="324">
        <v>425.06666666666678</v>
      </c>
      <c r="I53" s="324">
        <v>434.18333333333345</v>
      </c>
      <c r="J53" s="324">
        <v>439.86666666666679</v>
      </c>
      <c r="K53" s="323">
        <v>428.5</v>
      </c>
      <c r="L53" s="323">
        <v>413.7</v>
      </c>
      <c r="M53" s="323">
        <v>7.58101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750.45</v>
      </c>
      <c r="D54" s="324">
        <v>752.53333333333342</v>
      </c>
      <c r="E54" s="324">
        <v>739.21666666666681</v>
      </c>
      <c r="F54" s="324">
        <v>727.98333333333335</v>
      </c>
      <c r="G54" s="324">
        <v>714.66666666666674</v>
      </c>
      <c r="H54" s="324">
        <v>763.76666666666688</v>
      </c>
      <c r="I54" s="324">
        <v>777.08333333333348</v>
      </c>
      <c r="J54" s="324">
        <v>788.31666666666695</v>
      </c>
      <c r="K54" s="323">
        <v>765.85</v>
      </c>
      <c r="L54" s="323">
        <v>741.3</v>
      </c>
      <c r="M54" s="323">
        <v>166.18114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3674.1</v>
      </c>
      <c r="D55" s="324">
        <v>3689.6666666666665</v>
      </c>
      <c r="E55" s="324">
        <v>3649.6833333333329</v>
      </c>
      <c r="F55" s="324">
        <v>3625.2666666666664</v>
      </c>
      <c r="G55" s="324">
        <v>3585.2833333333328</v>
      </c>
      <c r="H55" s="324">
        <v>3714.083333333333</v>
      </c>
      <c r="I55" s="324">
        <v>3754.0666666666666</v>
      </c>
      <c r="J55" s="324">
        <v>3778.4833333333331</v>
      </c>
      <c r="K55" s="323">
        <v>3729.65</v>
      </c>
      <c r="L55" s="323">
        <v>3665.25</v>
      </c>
      <c r="M55" s="323">
        <v>3.4392999999999998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149.69999999999999</v>
      </c>
      <c r="D56" s="324">
        <v>150.56666666666666</v>
      </c>
      <c r="E56" s="324">
        <v>148.13333333333333</v>
      </c>
      <c r="F56" s="324">
        <v>146.56666666666666</v>
      </c>
      <c r="G56" s="324">
        <v>144.13333333333333</v>
      </c>
      <c r="H56" s="324">
        <v>152.13333333333333</v>
      </c>
      <c r="I56" s="324">
        <v>154.56666666666666</v>
      </c>
      <c r="J56" s="324">
        <v>156.13333333333333</v>
      </c>
      <c r="K56" s="323">
        <v>153</v>
      </c>
      <c r="L56" s="323">
        <v>149</v>
      </c>
      <c r="M56" s="323">
        <v>9.6226199999999995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1072.3499999999999</v>
      </c>
      <c r="D57" s="324">
        <v>1080.1166666666666</v>
      </c>
      <c r="E57" s="324">
        <v>1055.2333333333331</v>
      </c>
      <c r="F57" s="324">
        <v>1038.1166666666666</v>
      </c>
      <c r="G57" s="324">
        <v>1013.2333333333331</v>
      </c>
      <c r="H57" s="324">
        <v>1097.2333333333331</v>
      </c>
      <c r="I57" s="324">
        <v>1122.1166666666668</v>
      </c>
      <c r="J57" s="324">
        <v>1139.2333333333331</v>
      </c>
      <c r="K57" s="323">
        <v>1105</v>
      </c>
      <c r="L57" s="323">
        <v>1063</v>
      </c>
      <c r="M57" s="323">
        <v>2.4086099999999999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17128.900000000001</v>
      </c>
      <c r="D58" s="324">
        <v>16969.916666666668</v>
      </c>
      <c r="E58" s="324">
        <v>16689.983333333337</v>
      </c>
      <c r="F58" s="324">
        <v>16251.066666666669</v>
      </c>
      <c r="G58" s="324">
        <v>15971.133333333339</v>
      </c>
      <c r="H58" s="324">
        <v>17408.833333333336</v>
      </c>
      <c r="I58" s="324">
        <v>17688.766666666663</v>
      </c>
      <c r="J58" s="324">
        <v>18127.683333333334</v>
      </c>
      <c r="K58" s="323">
        <v>17249.849999999999</v>
      </c>
      <c r="L58" s="323">
        <v>16531</v>
      </c>
      <c r="M58" s="323">
        <v>4.5476400000000003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4979.05</v>
      </c>
      <c r="D59" s="324">
        <v>5009.7</v>
      </c>
      <c r="E59" s="324">
        <v>4857.25</v>
      </c>
      <c r="F59" s="324">
        <v>4735.45</v>
      </c>
      <c r="G59" s="324">
        <v>4583</v>
      </c>
      <c r="H59" s="324">
        <v>5131.5</v>
      </c>
      <c r="I59" s="324">
        <v>5283.9499999999989</v>
      </c>
      <c r="J59" s="324">
        <v>5405.75</v>
      </c>
      <c r="K59" s="323">
        <v>5162.1499999999996</v>
      </c>
      <c r="L59" s="323">
        <v>4887.8999999999996</v>
      </c>
      <c r="M59" s="323">
        <v>0.82933000000000001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7251.85</v>
      </c>
      <c r="D60" s="324">
        <v>7208.4333333333334</v>
      </c>
      <c r="E60" s="324">
        <v>7142.416666666667</v>
      </c>
      <c r="F60" s="324">
        <v>7032.9833333333336</v>
      </c>
      <c r="G60" s="324">
        <v>6966.9666666666672</v>
      </c>
      <c r="H60" s="324">
        <v>7317.8666666666668</v>
      </c>
      <c r="I60" s="324">
        <v>7383.8833333333332</v>
      </c>
      <c r="J60" s="324">
        <v>7493.3166666666666</v>
      </c>
      <c r="K60" s="323">
        <v>7274.45</v>
      </c>
      <c r="L60" s="323">
        <v>7099</v>
      </c>
      <c r="M60" s="323">
        <v>12.72254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2946</v>
      </c>
      <c r="D61" s="324">
        <v>2952</v>
      </c>
      <c r="E61" s="324">
        <v>2883</v>
      </c>
      <c r="F61" s="324">
        <v>2820</v>
      </c>
      <c r="G61" s="324">
        <v>2751</v>
      </c>
      <c r="H61" s="324">
        <v>3015</v>
      </c>
      <c r="I61" s="324">
        <v>3084</v>
      </c>
      <c r="J61" s="324">
        <v>3147</v>
      </c>
      <c r="K61" s="323">
        <v>3021</v>
      </c>
      <c r="L61" s="323">
        <v>2889</v>
      </c>
      <c r="M61" s="323">
        <v>1.15544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2106.9499999999998</v>
      </c>
      <c r="D62" s="324">
        <v>2107.8333333333335</v>
      </c>
      <c r="E62" s="324">
        <v>2090.666666666667</v>
      </c>
      <c r="F62" s="324">
        <v>2074.3833333333337</v>
      </c>
      <c r="G62" s="324">
        <v>2057.2166666666672</v>
      </c>
      <c r="H62" s="324">
        <v>2124.1166666666668</v>
      </c>
      <c r="I62" s="324">
        <v>2141.2833333333338</v>
      </c>
      <c r="J62" s="324">
        <v>2157.5666666666666</v>
      </c>
      <c r="K62" s="323">
        <v>2125</v>
      </c>
      <c r="L62" s="323">
        <v>2091.5500000000002</v>
      </c>
      <c r="M62" s="323">
        <v>1.8251299999999999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481.2</v>
      </c>
      <c r="D63" s="324">
        <v>479.43333333333334</v>
      </c>
      <c r="E63" s="324">
        <v>471.91666666666669</v>
      </c>
      <c r="F63" s="324">
        <v>462.63333333333333</v>
      </c>
      <c r="G63" s="324">
        <v>455.11666666666667</v>
      </c>
      <c r="H63" s="324">
        <v>488.7166666666667</v>
      </c>
      <c r="I63" s="324">
        <v>496.23333333333335</v>
      </c>
      <c r="J63" s="324">
        <v>505.51666666666671</v>
      </c>
      <c r="K63" s="323">
        <v>486.95</v>
      </c>
      <c r="L63" s="323">
        <v>470.15</v>
      </c>
      <c r="M63" s="323">
        <v>33.157330000000002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300.2</v>
      </c>
      <c r="D64" s="324">
        <v>302.43333333333334</v>
      </c>
      <c r="E64" s="324">
        <v>295.86666666666667</v>
      </c>
      <c r="F64" s="324">
        <v>291.53333333333336</v>
      </c>
      <c r="G64" s="324">
        <v>284.9666666666667</v>
      </c>
      <c r="H64" s="324">
        <v>306.76666666666665</v>
      </c>
      <c r="I64" s="324">
        <v>313.33333333333337</v>
      </c>
      <c r="J64" s="324">
        <v>317.66666666666663</v>
      </c>
      <c r="K64" s="323">
        <v>309</v>
      </c>
      <c r="L64" s="323">
        <v>298.10000000000002</v>
      </c>
      <c r="M64" s="323">
        <v>186.12020000000001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114</v>
      </c>
      <c r="D65" s="324">
        <v>113.66666666666667</v>
      </c>
      <c r="E65" s="324">
        <v>112.38333333333334</v>
      </c>
      <c r="F65" s="324">
        <v>110.76666666666667</v>
      </c>
      <c r="G65" s="324">
        <v>109.48333333333333</v>
      </c>
      <c r="H65" s="324">
        <v>115.28333333333335</v>
      </c>
      <c r="I65" s="324">
        <v>116.56666666666668</v>
      </c>
      <c r="J65" s="324">
        <v>118.18333333333335</v>
      </c>
      <c r="K65" s="323">
        <v>114.95</v>
      </c>
      <c r="L65" s="323">
        <v>112.05</v>
      </c>
      <c r="M65" s="323">
        <v>1008.28273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46.9</v>
      </c>
      <c r="D66" s="324">
        <v>46.766666666666673</v>
      </c>
      <c r="E66" s="324">
        <v>45.633333333333347</v>
      </c>
      <c r="F66" s="324">
        <v>44.366666666666674</v>
      </c>
      <c r="G66" s="324">
        <v>43.233333333333348</v>
      </c>
      <c r="H66" s="324">
        <v>48.033333333333346</v>
      </c>
      <c r="I66" s="324">
        <v>49.166666666666671</v>
      </c>
      <c r="J66" s="324">
        <v>50.433333333333344</v>
      </c>
      <c r="K66" s="323">
        <v>47.9</v>
      </c>
      <c r="L66" s="323">
        <v>45.5</v>
      </c>
      <c r="M66" s="323">
        <v>68.419669999999996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3091.4</v>
      </c>
      <c r="D67" s="324">
        <v>3067.25</v>
      </c>
      <c r="E67" s="324">
        <v>3004.5</v>
      </c>
      <c r="F67" s="324">
        <v>2917.6</v>
      </c>
      <c r="G67" s="324">
        <v>2854.85</v>
      </c>
      <c r="H67" s="324">
        <v>3154.15</v>
      </c>
      <c r="I67" s="324">
        <v>3216.9</v>
      </c>
      <c r="J67" s="324">
        <v>3303.8</v>
      </c>
      <c r="K67" s="323">
        <v>3130</v>
      </c>
      <c r="L67" s="323">
        <v>2980.35</v>
      </c>
      <c r="M67" s="323">
        <v>1.03668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1956.75</v>
      </c>
      <c r="D68" s="324">
        <v>1957.25</v>
      </c>
      <c r="E68" s="324">
        <v>1944.5</v>
      </c>
      <c r="F68" s="324">
        <v>1932.25</v>
      </c>
      <c r="G68" s="324">
        <v>1919.5</v>
      </c>
      <c r="H68" s="324">
        <v>1969.5</v>
      </c>
      <c r="I68" s="324">
        <v>1982.25</v>
      </c>
      <c r="J68" s="324">
        <v>1994.5</v>
      </c>
      <c r="K68" s="323">
        <v>1970</v>
      </c>
      <c r="L68" s="323">
        <v>1945</v>
      </c>
      <c r="M68" s="323">
        <v>3.0401099999999999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4872.05</v>
      </c>
      <c r="D69" s="324">
        <v>4824.0333333333328</v>
      </c>
      <c r="E69" s="324">
        <v>4749.0666666666657</v>
      </c>
      <c r="F69" s="324">
        <v>4626.083333333333</v>
      </c>
      <c r="G69" s="324">
        <v>4551.1166666666659</v>
      </c>
      <c r="H69" s="324">
        <v>4947.0166666666655</v>
      </c>
      <c r="I69" s="324">
        <v>5021.9833333333327</v>
      </c>
      <c r="J69" s="324">
        <v>5144.9666666666653</v>
      </c>
      <c r="K69" s="323">
        <v>4899</v>
      </c>
      <c r="L69" s="323">
        <v>4701.05</v>
      </c>
      <c r="M69" s="323">
        <v>0.19031999999999999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872.05</v>
      </c>
      <c r="D70" s="324">
        <v>876.7833333333333</v>
      </c>
      <c r="E70" s="324">
        <v>847.11666666666656</v>
      </c>
      <c r="F70" s="324">
        <v>822.18333333333328</v>
      </c>
      <c r="G70" s="324">
        <v>792.51666666666654</v>
      </c>
      <c r="H70" s="324">
        <v>901.71666666666658</v>
      </c>
      <c r="I70" s="324">
        <v>931.38333333333333</v>
      </c>
      <c r="J70" s="324">
        <v>956.31666666666661</v>
      </c>
      <c r="K70" s="323">
        <v>906.45</v>
      </c>
      <c r="L70" s="323">
        <v>851.85</v>
      </c>
      <c r="M70" s="323">
        <v>2.2452000000000001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549</v>
      </c>
      <c r="D71" s="324">
        <v>554.9666666666667</v>
      </c>
      <c r="E71" s="324">
        <v>540.03333333333342</v>
      </c>
      <c r="F71" s="324">
        <v>531.06666666666672</v>
      </c>
      <c r="G71" s="324">
        <v>516.13333333333344</v>
      </c>
      <c r="H71" s="324">
        <v>563.93333333333339</v>
      </c>
      <c r="I71" s="324">
        <v>578.86666666666679</v>
      </c>
      <c r="J71" s="324">
        <v>587.83333333333337</v>
      </c>
      <c r="K71" s="323">
        <v>569.9</v>
      </c>
      <c r="L71" s="323">
        <v>546</v>
      </c>
      <c r="M71" s="323">
        <v>2.8035700000000001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208.45</v>
      </c>
      <c r="D72" s="324">
        <v>209.33333333333334</v>
      </c>
      <c r="E72" s="324">
        <v>206.76666666666668</v>
      </c>
      <c r="F72" s="324">
        <v>205.08333333333334</v>
      </c>
      <c r="G72" s="324">
        <v>202.51666666666668</v>
      </c>
      <c r="H72" s="324">
        <v>211.01666666666668</v>
      </c>
      <c r="I72" s="324">
        <v>213.58333333333334</v>
      </c>
      <c r="J72" s="324">
        <v>215.26666666666668</v>
      </c>
      <c r="K72" s="323">
        <v>211.9</v>
      </c>
      <c r="L72" s="323">
        <v>207.65</v>
      </c>
      <c r="M72" s="323">
        <v>73.939660000000003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1708.7</v>
      </c>
      <c r="D73" s="324">
        <v>1688.3833333333332</v>
      </c>
      <c r="E73" s="324">
        <v>1651.7666666666664</v>
      </c>
      <c r="F73" s="324">
        <v>1594.8333333333333</v>
      </c>
      <c r="G73" s="324">
        <v>1558.2166666666665</v>
      </c>
      <c r="H73" s="324">
        <v>1745.3166666666664</v>
      </c>
      <c r="I73" s="324">
        <v>1781.9333333333332</v>
      </c>
      <c r="J73" s="324">
        <v>1838.8666666666663</v>
      </c>
      <c r="K73" s="323">
        <v>1725</v>
      </c>
      <c r="L73" s="323">
        <v>1631.45</v>
      </c>
      <c r="M73" s="323">
        <v>2.6317499999999998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693.55</v>
      </c>
      <c r="D74" s="324">
        <v>692.41666666666663</v>
      </c>
      <c r="E74" s="324">
        <v>687.18333333333328</v>
      </c>
      <c r="F74" s="324">
        <v>680.81666666666661</v>
      </c>
      <c r="G74" s="324">
        <v>675.58333333333326</v>
      </c>
      <c r="H74" s="324">
        <v>698.7833333333333</v>
      </c>
      <c r="I74" s="324">
        <v>704.01666666666665</v>
      </c>
      <c r="J74" s="324">
        <v>710.38333333333333</v>
      </c>
      <c r="K74" s="323">
        <v>697.65</v>
      </c>
      <c r="L74" s="323">
        <v>686.05</v>
      </c>
      <c r="M74" s="323">
        <v>6.3012600000000001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702.6</v>
      </c>
      <c r="D75" s="324">
        <v>709.63333333333333</v>
      </c>
      <c r="E75" s="324">
        <v>693.9666666666667</v>
      </c>
      <c r="F75" s="324">
        <v>685.33333333333337</v>
      </c>
      <c r="G75" s="324">
        <v>669.66666666666674</v>
      </c>
      <c r="H75" s="324">
        <v>718.26666666666665</v>
      </c>
      <c r="I75" s="324">
        <v>733.93333333333339</v>
      </c>
      <c r="J75" s="324">
        <v>742.56666666666661</v>
      </c>
      <c r="K75" s="323">
        <v>725.3</v>
      </c>
      <c r="L75" s="323">
        <v>701</v>
      </c>
      <c r="M75" s="323">
        <v>10.826309999999999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12249.15</v>
      </c>
      <c r="D76" s="324">
        <v>12333.383333333333</v>
      </c>
      <c r="E76" s="324">
        <v>11966.766666666666</v>
      </c>
      <c r="F76" s="324">
        <v>11684.383333333333</v>
      </c>
      <c r="G76" s="324">
        <v>11317.766666666666</v>
      </c>
      <c r="H76" s="324">
        <v>12615.766666666666</v>
      </c>
      <c r="I76" s="324">
        <v>12982.383333333331</v>
      </c>
      <c r="J76" s="324">
        <v>13264.766666666666</v>
      </c>
      <c r="K76" s="323">
        <v>12700</v>
      </c>
      <c r="L76" s="323">
        <v>12051</v>
      </c>
      <c r="M76" s="323">
        <v>3.2419999999999997E-2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749.5</v>
      </c>
      <c r="D77" s="324">
        <v>754.66666666666663</v>
      </c>
      <c r="E77" s="324">
        <v>739.43333333333328</v>
      </c>
      <c r="F77" s="324">
        <v>729.36666666666667</v>
      </c>
      <c r="G77" s="324">
        <v>714.13333333333333</v>
      </c>
      <c r="H77" s="324">
        <v>764.73333333333323</v>
      </c>
      <c r="I77" s="324">
        <v>779.96666666666658</v>
      </c>
      <c r="J77" s="324">
        <v>790.03333333333319</v>
      </c>
      <c r="K77" s="323">
        <v>769.9</v>
      </c>
      <c r="L77" s="323">
        <v>744.6</v>
      </c>
      <c r="M77" s="323">
        <v>99.389880000000005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50.2</v>
      </c>
      <c r="D78" s="324">
        <v>50.133333333333333</v>
      </c>
      <c r="E78" s="324">
        <v>49.516666666666666</v>
      </c>
      <c r="F78" s="324">
        <v>48.833333333333336</v>
      </c>
      <c r="G78" s="324">
        <v>48.216666666666669</v>
      </c>
      <c r="H78" s="324">
        <v>50.816666666666663</v>
      </c>
      <c r="I78" s="324">
        <v>51.433333333333323</v>
      </c>
      <c r="J78" s="324">
        <v>52.11666666666666</v>
      </c>
      <c r="K78" s="323">
        <v>50.75</v>
      </c>
      <c r="L78" s="323">
        <v>49.45</v>
      </c>
      <c r="M78" s="323">
        <v>252.34309999999999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341.55</v>
      </c>
      <c r="D79" s="324">
        <v>343.05</v>
      </c>
      <c r="E79" s="324">
        <v>338.5</v>
      </c>
      <c r="F79" s="324">
        <v>335.45</v>
      </c>
      <c r="G79" s="324">
        <v>330.9</v>
      </c>
      <c r="H79" s="324">
        <v>346.1</v>
      </c>
      <c r="I79" s="324">
        <v>350.65000000000009</v>
      </c>
      <c r="J79" s="324">
        <v>353.70000000000005</v>
      </c>
      <c r="K79" s="323">
        <v>347.6</v>
      </c>
      <c r="L79" s="323">
        <v>340</v>
      </c>
      <c r="M79" s="323">
        <v>24.741610000000001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1115.0999999999999</v>
      </c>
      <c r="D80" s="324">
        <v>1106.8833333333332</v>
      </c>
      <c r="E80" s="324">
        <v>1089.7666666666664</v>
      </c>
      <c r="F80" s="324">
        <v>1064.4333333333332</v>
      </c>
      <c r="G80" s="324">
        <v>1047.3166666666664</v>
      </c>
      <c r="H80" s="324">
        <v>1132.2166666666665</v>
      </c>
      <c r="I80" s="324">
        <v>1149.3333333333333</v>
      </c>
      <c r="J80" s="324">
        <v>1174.6666666666665</v>
      </c>
      <c r="K80" s="323">
        <v>1124</v>
      </c>
      <c r="L80" s="323">
        <v>1081.55</v>
      </c>
      <c r="M80" s="323">
        <v>4.3505099999999999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6773.55</v>
      </c>
      <c r="D81" s="324">
        <v>6735.5</v>
      </c>
      <c r="E81" s="324">
        <v>6658.05</v>
      </c>
      <c r="F81" s="324">
        <v>6542.55</v>
      </c>
      <c r="G81" s="324">
        <v>6465.1</v>
      </c>
      <c r="H81" s="324">
        <v>6851</v>
      </c>
      <c r="I81" s="324">
        <v>6928.4500000000007</v>
      </c>
      <c r="J81" s="324">
        <v>7043.95</v>
      </c>
      <c r="K81" s="323">
        <v>6812.95</v>
      </c>
      <c r="L81" s="323">
        <v>6620</v>
      </c>
      <c r="M81" s="323">
        <v>7.9299999999999995E-2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1051.6500000000001</v>
      </c>
      <c r="D82" s="324">
        <v>1051.8166666666666</v>
      </c>
      <c r="E82" s="324">
        <v>1035.8333333333333</v>
      </c>
      <c r="F82" s="324">
        <v>1020.0166666666667</v>
      </c>
      <c r="G82" s="324">
        <v>1004.0333333333333</v>
      </c>
      <c r="H82" s="324">
        <v>1067.6333333333332</v>
      </c>
      <c r="I82" s="324">
        <v>1083.6166666666668</v>
      </c>
      <c r="J82" s="324">
        <v>1099.4333333333332</v>
      </c>
      <c r="K82" s="323">
        <v>1067.8</v>
      </c>
      <c r="L82" s="323">
        <v>1036</v>
      </c>
      <c r="M82" s="323">
        <v>0.84428000000000003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14458.55</v>
      </c>
      <c r="D83" s="324">
        <v>14374.216666666667</v>
      </c>
      <c r="E83" s="324">
        <v>14265.483333333334</v>
      </c>
      <c r="F83" s="324">
        <v>14072.416666666666</v>
      </c>
      <c r="G83" s="324">
        <v>13963.683333333332</v>
      </c>
      <c r="H83" s="324">
        <v>14567.283333333335</v>
      </c>
      <c r="I83" s="324">
        <v>14676.016666666668</v>
      </c>
      <c r="J83" s="324">
        <v>14869.083333333336</v>
      </c>
      <c r="K83" s="323">
        <v>14482.95</v>
      </c>
      <c r="L83" s="323">
        <v>14181.15</v>
      </c>
      <c r="M83" s="323">
        <v>0.44166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360.05</v>
      </c>
      <c r="D84" s="324">
        <v>360.55</v>
      </c>
      <c r="E84" s="324">
        <v>358.70000000000005</v>
      </c>
      <c r="F84" s="324">
        <v>357.35</v>
      </c>
      <c r="G84" s="324">
        <v>355.50000000000006</v>
      </c>
      <c r="H84" s="324">
        <v>361.90000000000003</v>
      </c>
      <c r="I84" s="324">
        <v>363.75000000000006</v>
      </c>
      <c r="J84" s="324">
        <v>365.1</v>
      </c>
      <c r="K84" s="323">
        <v>362.4</v>
      </c>
      <c r="L84" s="323">
        <v>359.2</v>
      </c>
      <c r="M84" s="323">
        <v>41.235660000000003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526.35</v>
      </c>
      <c r="D85" s="324">
        <v>526.5</v>
      </c>
      <c r="E85" s="324">
        <v>521</v>
      </c>
      <c r="F85" s="324">
        <v>515.65</v>
      </c>
      <c r="G85" s="324">
        <v>510.15</v>
      </c>
      <c r="H85" s="324">
        <v>531.85</v>
      </c>
      <c r="I85" s="324">
        <v>537.35</v>
      </c>
      <c r="J85" s="324">
        <v>542.70000000000005</v>
      </c>
      <c r="K85" s="323">
        <v>532</v>
      </c>
      <c r="L85" s="323">
        <v>521.15</v>
      </c>
      <c r="M85" s="323">
        <v>3.4960200000000001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3148.4</v>
      </c>
      <c r="D86" s="324">
        <v>3141.0166666666664</v>
      </c>
      <c r="E86" s="324">
        <v>3122.0333333333328</v>
      </c>
      <c r="F86" s="324">
        <v>3095.6666666666665</v>
      </c>
      <c r="G86" s="324">
        <v>3076.6833333333329</v>
      </c>
      <c r="H86" s="324">
        <v>3167.3833333333328</v>
      </c>
      <c r="I86" s="324">
        <v>3186.3666666666663</v>
      </c>
      <c r="J86" s="324">
        <v>3212.7333333333327</v>
      </c>
      <c r="K86" s="323">
        <v>3160</v>
      </c>
      <c r="L86" s="323">
        <v>3114.65</v>
      </c>
      <c r="M86" s="323">
        <v>4.5027299999999997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943.95</v>
      </c>
      <c r="D87" s="324">
        <v>934.31666666666661</v>
      </c>
      <c r="E87" s="324">
        <v>909.63333333333321</v>
      </c>
      <c r="F87" s="324">
        <v>875.31666666666661</v>
      </c>
      <c r="G87" s="324">
        <v>850.63333333333321</v>
      </c>
      <c r="H87" s="324">
        <v>968.63333333333321</v>
      </c>
      <c r="I87" s="324">
        <v>993.31666666666661</v>
      </c>
      <c r="J87" s="324">
        <v>1027.6333333333332</v>
      </c>
      <c r="K87" s="323">
        <v>959</v>
      </c>
      <c r="L87" s="323">
        <v>900</v>
      </c>
      <c r="M87" s="323">
        <v>15.245710000000001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454.2</v>
      </c>
      <c r="D88" s="324">
        <v>455.88333333333338</v>
      </c>
      <c r="E88" s="324">
        <v>447.76666666666677</v>
      </c>
      <c r="F88" s="324">
        <v>441.33333333333337</v>
      </c>
      <c r="G88" s="324">
        <v>433.21666666666675</v>
      </c>
      <c r="H88" s="324">
        <v>462.31666666666678</v>
      </c>
      <c r="I88" s="324">
        <v>470.43333333333345</v>
      </c>
      <c r="J88" s="324">
        <v>476.86666666666679</v>
      </c>
      <c r="K88" s="323">
        <v>464</v>
      </c>
      <c r="L88" s="323">
        <v>449.45</v>
      </c>
      <c r="M88" s="323">
        <v>20.235980000000001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916.65</v>
      </c>
      <c r="D89" s="324">
        <v>911.86666666666667</v>
      </c>
      <c r="E89" s="324">
        <v>900.0333333333333</v>
      </c>
      <c r="F89" s="324">
        <v>883.41666666666663</v>
      </c>
      <c r="G89" s="324">
        <v>871.58333333333326</v>
      </c>
      <c r="H89" s="324">
        <v>928.48333333333335</v>
      </c>
      <c r="I89" s="324">
        <v>940.31666666666661</v>
      </c>
      <c r="J89" s="324">
        <v>956.93333333333339</v>
      </c>
      <c r="K89" s="323">
        <v>923.7</v>
      </c>
      <c r="L89" s="323">
        <v>895.25</v>
      </c>
      <c r="M89" s="323">
        <v>10.035069999999999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2326.85</v>
      </c>
      <c r="D90" s="324">
        <v>2332.5333333333333</v>
      </c>
      <c r="E90" s="324">
        <v>2305.3166666666666</v>
      </c>
      <c r="F90" s="324">
        <v>2283.7833333333333</v>
      </c>
      <c r="G90" s="324">
        <v>2256.5666666666666</v>
      </c>
      <c r="H90" s="324">
        <v>2354.0666666666666</v>
      </c>
      <c r="I90" s="324">
        <v>2381.2833333333328</v>
      </c>
      <c r="J90" s="324">
        <v>2402.8166666666666</v>
      </c>
      <c r="K90" s="323">
        <v>2359.75</v>
      </c>
      <c r="L90" s="323">
        <v>2311</v>
      </c>
      <c r="M90" s="323">
        <v>2.0386600000000001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228.45</v>
      </c>
      <c r="D91" s="324">
        <v>229.1</v>
      </c>
      <c r="E91" s="324">
        <v>226.45</v>
      </c>
      <c r="F91" s="324">
        <v>224.45</v>
      </c>
      <c r="G91" s="324">
        <v>221.79999999999998</v>
      </c>
      <c r="H91" s="324">
        <v>231.1</v>
      </c>
      <c r="I91" s="324">
        <v>233.75000000000003</v>
      </c>
      <c r="J91" s="324">
        <v>235.75</v>
      </c>
      <c r="K91" s="323">
        <v>231.75</v>
      </c>
      <c r="L91" s="323">
        <v>227.1</v>
      </c>
      <c r="M91" s="323">
        <v>62.487349999999999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611.45000000000005</v>
      </c>
      <c r="D92" s="324">
        <v>610.51666666666677</v>
      </c>
      <c r="E92" s="324">
        <v>603.03333333333353</v>
      </c>
      <c r="F92" s="324">
        <v>594.61666666666679</v>
      </c>
      <c r="G92" s="324">
        <v>587.13333333333355</v>
      </c>
      <c r="H92" s="324">
        <v>618.93333333333351</v>
      </c>
      <c r="I92" s="324">
        <v>626.41666666666686</v>
      </c>
      <c r="J92" s="324">
        <v>634.83333333333348</v>
      </c>
      <c r="K92" s="323">
        <v>618</v>
      </c>
      <c r="L92" s="323">
        <v>602.1</v>
      </c>
      <c r="M92" s="323">
        <v>6.31372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689.15</v>
      </c>
      <c r="D93" s="324">
        <v>691.5</v>
      </c>
      <c r="E93" s="324">
        <v>679.2</v>
      </c>
      <c r="F93" s="324">
        <v>669.25</v>
      </c>
      <c r="G93" s="324">
        <v>656.95</v>
      </c>
      <c r="H93" s="324">
        <v>701.45</v>
      </c>
      <c r="I93" s="324">
        <v>713.75</v>
      </c>
      <c r="J93" s="324">
        <v>723.7</v>
      </c>
      <c r="K93" s="323">
        <v>703.8</v>
      </c>
      <c r="L93" s="323">
        <v>681.55</v>
      </c>
      <c r="M93" s="323">
        <v>1.2504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783.05</v>
      </c>
      <c r="D94" s="324">
        <v>781.76666666666677</v>
      </c>
      <c r="E94" s="324">
        <v>770.53333333333353</v>
      </c>
      <c r="F94" s="324">
        <v>758.01666666666677</v>
      </c>
      <c r="G94" s="324">
        <v>746.78333333333353</v>
      </c>
      <c r="H94" s="324">
        <v>794.28333333333353</v>
      </c>
      <c r="I94" s="324">
        <v>805.51666666666688</v>
      </c>
      <c r="J94" s="324">
        <v>818.03333333333353</v>
      </c>
      <c r="K94" s="323">
        <v>793</v>
      </c>
      <c r="L94" s="323">
        <v>769.25</v>
      </c>
      <c r="M94" s="323">
        <v>1.78887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100</v>
      </c>
      <c r="D95" s="324">
        <v>100.26666666666667</v>
      </c>
      <c r="E95" s="324">
        <v>98.783333333333331</v>
      </c>
      <c r="F95" s="324">
        <v>97.566666666666663</v>
      </c>
      <c r="G95" s="324">
        <v>96.083333333333329</v>
      </c>
      <c r="H95" s="324">
        <v>101.48333333333333</v>
      </c>
      <c r="I95" s="324">
        <v>102.96666666666665</v>
      </c>
      <c r="J95" s="324">
        <v>104.18333333333334</v>
      </c>
      <c r="K95" s="323">
        <v>101.75</v>
      </c>
      <c r="L95" s="323">
        <v>99.05</v>
      </c>
      <c r="M95" s="323">
        <v>22.794460000000001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411.95</v>
      </c>
      <c r="D96" s="324">
        <v>415.09999999999997</v>
      </c>
      <c r="E96" s="324">
        <v>405.84999999999991</v>
      </c>
      <c r="F96" s="324">
        <v>399.74999999999994</v>
      </c>
      <c r="G96" s="324">
        <v>390.49999999999989</v>
      </c>
      <c r="H96" s="324">
        <v>421.19999999999993</v>
      </c>
      <c r="I96" s="324">
        <v>430.45000000000005</v>
      </c>
      <c r="J96" s="324">
        <v>436.54999999999995</v>
      </c>
      <c r="K96" s="323">
        <v>424.35</v>
      </c>
      <c r="L96" s="323">
        <v>409</v>
      </c>
      <c r="M96" s="323">
        <v>3.0492900000000001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1452.75</v>
      </c>
      <c r="D97" s="324">
        <v>1458.5833333333333</v>
      </c>
      <c r="E97" s="324">
        <v>1444.1666666666665</v>
      </c>
      <c r="F97" s="324">
        <v>1435.5833333333333</v>
      </c>
      <c r="G97" s="324">
        <v>1421.1666666666665</v>
      </c>
      <c r="H97" s="324">
        <v>1467.1666666666665</v>
      </c>
      <c r="I97" s="324">
        <v>1481.583333333333</v>
      </c>
      <c r="J97" s="324">
        <v>1490.1666666666665</v>
      </c>
      <c r="K97" s="323">
        <v>1473</v>
      </c>
      <c r="L97" s="323">
        <v>1450</v>
      </c>
      <c r="M97" s="323">
        <v>5.4038000000000004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934.2</v>
      </c>
      <c r="D98" s="324">
        <v>935.4</v>
      </c>
      <c r="E98" s="324">
        <v>918</v>
      </c>
      <c r="F98" s="324">
        <v>901.80000000000007</v>
      </c>
      <c r="G98" s="324">
        <v>884.40000000000009</v>
      </c>
      <c r="H98" s="324">
        <v>951.59999999999991</v>
      </c>
      <c r="I98" s="324">
        <v>968.99999999999977</v>
      </c>
      <c r="J98" s="324">
        <v>985.19999999999982</v>
      </c>
      <c r="K98" s="323">
        <v>952.8</v>
      </c>
      <c r="L98" s="323">
        <v>919.2</v>
      </c>
      <c r="M98" s="323">
        <v>2.6306099999999999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18.850000000000001</v>
      </c>
      <c r="D99" s="324">
        <v>18.733333333333334</v>
      </c>
      <c r="E99" s="324">
        <v>18.06666666666667</v>
      </c>
      <c r="F99" s="324">
        <v>17.283333333333335</v>
      </c>
      <c r="G99" s="324">
        <v>16.616666666666671</v>
      </c>
      <c r="H99" s="324">
        <v>19.516666666666669</v>
      </c>
      <c r="I99" s="324">
        <v>20.183333333333334</v>
      </c>
      <c r="J99" s="324">
        <v>20.966666666666669</v>
      </c>
      <c r="K99" s="323">
        <v>19.399999999999999</v>
      </c>
      <c r="L99" s="323">
        <v>17.95</v>
      </c>
      <c r="M99" s="323">
        <v>47.323140000000002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695.2</v>
      </c>
      <c r="D100" s="324">
        <v>691.86666666666667</v>
      </c>
      <c r="E100" s="324">
        <v>681.73333333333335</v>
      </c>
      <c r="F100" s="324">
        <v>668.26666666666665</v>
      </c>
      <c r="G100" s="324">
        <v>658.13333333333333</v>
      </c>
      <c r="H100" s="324">
        <v>705.33333333333337</v>
      </c>
      <c r="I100" s="324">
        <v>715.46666666666681</v>
      </c>
      <c r="J100" s="324">
        <v>728.93333333333339</v>
      </c>
      <c r="K100" s="323">
        <v>702</v>
      </c>
      <c r="L100" s="323">
        <v>678.4</v>
      </c>
      <c r="M100" s="323">
        <v>2.2654399999999999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861.6</v>
      </c>
      <c r="D101" s="324">
        <v>865.38333333333333</v>
      </c>
      <c r="E101" s="324">
        <v>854.36666666666667</v>
      </c>
      <c r="F101" s="324">
        <v>847.13333333333333</v>
      </c>
      <c r="G101" s="324">
        <v>836.11666666666667</v>
      </c>
      <c r="H101" s="324">
        <v>872.61666666666667</v>
      </c>
      <c r="I101" s="324">
        <v>883.63333333333333</v>
      </c>
      <c r="J101" s="324">
        <v>890.86666666666667</v>
      </c>
      <c r="K101" s="323">
        <v>876.4</v>
      </c>
      <c r="L101" s="323">
        <v>858.15</v>
      </c>
      <c r="M101" s="323">
        <v>1.9480999999999999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4816.55</v>
      </c>
      <c r="D102" s="324">
        <v>4780.95</v>
      </c>
      <c r="E102" s="324">
        <v>4678.8999999999996</v>
      </c>
      <c r="F102" s="324">
        <v>4541.25</v>
      </c>
      <c r="G102" s="324">
        <v>4439.2</v>
      </c>
      <c r="H102" s="324">
        <v>4918.5999999999995</v>
      </c>
      <c r="I102" s="324">
        <v>5020.6500000000005</v>
      </c>
      <c r="J102" s="324">
        <v>5158.2999999999993</v>
      </c>
      <c r="K102" s="323">
        <v>4883</v>
      </c>
      <c r="L102" s="323">
        <v>4643.3</v>
      </c>
      <c r="M102" s="323">
        <v>0.14466000000000001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77.5</v>
      </c>
      <c r="D103" s="324">
        <v>77.533333333333331</v>
      </c>
      <c r="E103" s="324">
        <v>76.86666666666666</v>
      </c>
      <c r="F103" s="324">
        <v>76.233333333333334</v>
      </c>
      <c r="G103" s="324">
        <v>75.566666666666663</v>
      </c>
      <c r="H103" s="324">
        <v>78.166666666666657</v>
      </c>
      <c r="I103" s="324">
        <v>78.833333333333343</v>
      </c>
      <c r="J103" s="324">
        <v>79.466666666666654</v>
      </c>
      <c r="K103" s="323">
        <v>78.2</v>
      </c>
      <c r="L103" s="323">
        <v>76.900000000000006</v>
      </c>
      <c r="M103" s="323">
        <v>17.517050000000001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617.04999999999995</v>
      </c>
      <c r="D104" s="324">
        <v>619.68333333333328</v>
      </c>
      <c r="E104" s="324">
        <v>609.91666666666652</v>
      </c>
      <c r="F104" s="324">
        <v>602.78333333333319</v>
      </c>
      <c r="G104" s="324">
        <v>593.01666666666642</v>
      </c>
      <c r="H104" s="324">
        <v>626.81666666666661</v>
      </c>
      <c r="I104" s="324">
        <v>636.58333333333326</v>
      </c>
      <c r="J104" s="324">
        <v>643.7166666666667</v>
      </c>
      <c r="K104" s="323">
        <v>629.45000000000005</v>
      </c>
      <c r="L104" s="323">
        <v>612.54999999999995</v>
      </c>
      <c r="M104" s="323">
        <v>0.74324999999999997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190.05</v>
      </c>
      <c r="D105" s="324">
        <v>187.76666666666665</v>
      </c>
      <c r="E105" s="324">
        <v>184.83333333333331</v>
      </c>
      <c r="F105" s="324">
        <v>179.61666666666667</v>
      </c>
      <c r="G105" s="324">
        <v>176.68333333333334</v>
      </c>
      <c r="H105" s="324">
        <v>192.98333333333329</v>
      </c>
      <c r="I105" s="324">
        <v>195.91666666666663</v>
      </c>
      <c r="J105" s="324">
        <v>201.13333333333327</v>
      </c>
      <c r="K105" s="323">
        <v>190.7</v>
      </c>
      <c r="L105" s="323">
        <v>182.55</v>
      </c>
      <c r="M105" s="323">
        <v>28.254529999999999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311.2</v>
      </c>
      <c r="D106" s="324">
        <v>313.23333333333335</v>
      </c>
      <c r="E106" s="324">
        <v>304.51666666666671</v>
      </c>
      <c r="F106" s="324">
        <v>297.83333333333337</v>
      </c>
      <c r="G106" s="324">
        <v>289.11666666666673</v>
      </c>
      <c r="H106" s="324">
        <v>319.91666666666669</v>
      </c>
      <c r="I106" s="324">
        <v>328.63333333333338</v>
      </c>
      <c r="J106" s="324">
        <v>335.31666666666666</v>
      </c>
      <c r="K106" s="323">
        <v>321.95</v>
      </c>
      <c r="L106" s="323">
        <v>306.55</v>
      </c>
      <c r="M106" s="323">
        <v>7.5057299999999998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421.75</v>
      </c>
      <c r="D107" s="324">
        <v>424.43333333333334</v>
      </c>
      <c r="E107" s="324">
        <v>416.31666666666666</v>
      </c>
      <c r="F107" s="324">
        <v>410.88333333333333</v>
      </c>
      <c r="G107" s="324">
        <v>402.76666666666665</v>
      </c>
      <c r="H107" s="324">
        <v>429.86666666666667</v>
      </c>
      <c r="I107" s="324">
        <v>437.98333333333335</v>
      </c>
      <c r="J107" s="324">
        <v>443.41666666666669</v>
      </c>
      <c r="K107" s="323">
        <v>432.55</v>
      </c>
      <c r="L107" s="323">
        <v>419</v>
      </c>
      <c r="M107" s="323">
        <v>14.157780000000001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733.45</v>
      </c>
      <c r="D108" s="324">
        <v>729.13333333333333</v>
      </c>
      <c r="E108" s="324">
        <v>721.56666666666661</v>
      </c>
      <c r="F108" s="324">
        <v>709.68333333333328</v>
      </c>
      <c r="G108" s="324">
        <v>702.11666666666656</v>
      </c>
      <c r="H108" s="324">
        <v>741.01666666666665</v>
      </c>
      <c r="I108" s="324">
        <v>748.58333333333348</v>
      </c>
      <c r="J108" s="324">
        <v>760.4666666666667</v>
      </c>
      <c r="K108" s="323">
        <v>736.7</v>
      </c>
      <c r="L108" s="323">
        <v>717.25</v>
      </c>
      <c r="M108" s="323">
        <v>20.11375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603.54999999999995</v>
      </c>
      <c r="D109" s="324">
        <v>606.18333333333328</v>
      </c>
      <c r="E109" s="324">
        <v>579.56666666666661</v>
      </c>
      <c r="F109" s="324">
        <v>555.58333333333337</v>
      </c>
      <c r="G109" s="324">
        <v>528.9666666666667</v>
      </c>
      <c r="H109" s="324">
        <v>630.16666666666652</v>
      </c>
      <c r="I109" s="324">
        <v>656.78333333333308</v>
      </c>
      <c r="J109" s="324">
        <v>680.76666666666642</v>
      </c>
      <c r="K109" s="323">
        <v>632.79999999999995</v>
      </c>
      <c r="L109" s="323">
        <v>582.20000000000005</v>
      </c>
      <c r="M109" s="323">
        <v>5.1095199999999998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1028.95</v>
      </c>
      <c r="D110" s="324">
        <v>1036.3166666666666</v>
      </c>
      <c r="E110" s="324">
        <v>1017.8333333333333</v>
      </c>
      <c r="F110" s="324">
        <v>1006.7166666666667</v>
      </c>
      <c r="G110" s="324">
        <v>988.23333333333335</v>
      </c>
      <c r="H110" s="324">
        <v>1047.4333333333332</v>
      </c>
      <c r="I110" s="324">
        <v>1065.9166666666667</v>
      </c>
      <c r="J110" s="324">
        <v>1077.0333333333331</v>
      </c>
      <c r="K110" s="323">
        <v>1054.8</v>
      </c>
      <c r="L110" s="323">
        <v>1025.2</v>
      </c>
      <c r="M110" s="323">
        <v>30.837499999999999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182.9</v>
      </c>
      <c r="D111" s="324">
        <v>184.28333333333333</v>
      </c>
      <c r="E111" s="324">
        <v>180.61666666666667</v>
      </c>
      <c r="F111" s="324">
        <v>178.33333333333334</v>
      </c>
      <c r="G111" s="324">
        <v>174.66666666666669</v>
      </c>
      <c r="H111" s="324">
        <v>186.56666666666666</v>
      </c>
      <c r="I111" s="324">
        <v>190.23333333333335</v>
      </c>
      <c r="J111" s="324">
        <v>192.51666666666665</v>
      </c>
      <c r="K111" s="323">
        <v>187.95</v>
      </c>
      <c r="L111" s="323">
        <v>182</v>
      </c>
      <c r="M111" s="323">
        <v>102.98318999999999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293</v>
      </c>
      <c r="D112" s="324">
        <v>293.8</v>
      </c>
      <c r="E112" s="324">
        <v>291.45000000000005</v>
      </c>
      <c r="F112" s="324">
        <v>289.90000000000003</v>
      </c>
      <c r="G112" s="324">
        <v>287.55000000000007</v>
      </c>
      <c r="H112" s="324">
        <v>295.35000000000002</v>
      </c>
      <c r="I112" s="324">
        <v>297.70000000000005</v>
      </c>
      <c r="J112" s="324">
        <v>299.25</v>
      </c>
      <c r="K112" s="323">
        <v>296.14999999999998</v>
      </c>
      <c r="L112" s="323">
        <v>292.25</v>
      </c>
      <c r="M112" s="323">
        <v>2.02759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4521.95</v>
      </c>
      <c r="D113" s="324">
        <v>4484.2</v>
      </c>
      <c r="E113" s="324">
        <v>4436.3999999999996</v>
      </c>
      <c r="F113" s="324">
        <v>4350.8499999999995</v>
      </c>
      <c r="G113" s="324">
        <v>4303.0499999999993</v>
      </c>
      <c r="H113" s="324">
        <v>4569.75</v>
      </c>
      <c r="I113" s="324">
        <v>4617.5500000000011</v>
      </c>
      <c r="J113" s="324">
        <v>4703.1000000000004</v>
      </c>
      <c r="K113" s="323">
        <v>4532</v>
      </c>
      <c r="L113" s="323">
        <v>4398.6499999999996</v>
      </c>
      <c r="M113" s="323">
        <v>3.2749600000000001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1530.5</v>
      </c>
      <c r="D114" s="324">
        <v>1529.0166666666667</v>
      </c>
      <c r="E114" s="324">
        <v>1521.0333333333333</v>
      </c>
      <c r="F114" s="324">
        <v>1511.5666666666666</v>
      </c>
      <c r="G114" s="324">
        <v>1503.5833333333333</v>
      </c>
      <c r="H114" s="324">
        <v>1538.4833333333333</v>
      </c>
      <c r="I114" s="324">
        <v>1546.4666666666665</v>
      </c>
      <c r="J114" s="324">
        <v>1555.9333333333334</v>
      </c>
      <c r="K114" s="323">
        <v>1537</v>
      </c>
      <c r="L114" s="323">
        <v>1519.55</v>
      </c>
      <c r="M114" s="323">
        <v>2.55531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651.45000000000005</v>
      </c>
      <c r="D115" s="324">
        <v>653.08333333333337</v>
      </c>
      <c r="E115" s="324">
        <v>644.4666666666667</v>
      </c>
      <c r="F115" s="324">
        <v>637.48333333333335</v>
      </c>
      <c r="G115" s="324">
        <v>628.86666666666667</v>
      </c>
      <c r="H115" s="324">
        <v>660.06666666666672</v>
      </c>
      <c r="I115" s="324">
        <v>668.68333333333328</v>
      </c>
      <c r="J115" s="324">
        <v>675.66666666666674</v>
      </c>
      <c r="K115" s="323">
        <v>661.7</v>
      </c>
      <c r="L115" s="323">
        <v>646.1</v>
      </c>
      <c r="M115" s="323">
        <v>16.240760000000002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796.65</v>
      </c>
      <c r="D116" s="324">
        <v>801.81666666666661</v>
      </c>
      <c r="E116" s="324">
        <v>787.88333333333321</v>
      </c>
      <c r="F116" s="324">
        <v>779.11666666666656</v>
      </c>
      <c r="G116" s="324">
        <v>765.18333333333317</v>
      </c>
      <c r="H116" s="324">
        <v>810.58333333333326</v>
      </c>
      <c r="I116" s="324">
        <v>824.51666666666665</v>
      </c>
      <c r="J116" s="324">
        <v>833.2833333333333</v>
      </c>
      <c r="K116" s="323">
        <v>815.75</v>
      </c>
      <c r="L116" s="323">
        <v>793.05</v>
      </c>
      <c r="M116" s="323">
        <v>2.6268699999999998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856.7</v>
      </c>
      <c r="D117" s="324">
        <v>853.56666666666661</v>
      </c>
      <c r="E117" s="324">
        <v>833.13333333333321</v>
      </c>
      <c r="F117" s="324">
        <v>809.56666666666661</v>
      </c>
      <c r="G117" s="324">
        <v>789.13333333333321</v>
      </c>
      <c r="H117" s="324">
        <v>877.13333333333321</v>
      </c>
      <c r="I117" s="324">
        <v>897.56666666666661</v>
      </c>
      <c r="J117" s="324">
        <v>921.13333333333321</v>
      </c>
      <c r="K117" s="323">
        <v>874</v>
      </c>
      <c r="L117" s="323">
        <v>830</v>
      </c>
      <c r="M117" s="323">
        <v>3.1710199999999999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3385.8</v>
      </c>
      <c r="D118" s="324">
        <v>3334.7000000000003</v>
      </c>
      <c r="E118" s="324">
        <v>3271.5000000000005</v>
      </c>
      <c r="F118" s="324">
        <v>3157.2000000000003</v>
      </c>
      <c r="G118" s="324">
        <v>3094.0000000000005</v>
      </c>
      <c r="H118" s="324">
        <v>3449.0000000000005</v>
      </c>
      <c r="I118" s="324">
        <v>3512.2000000000003</v>
      </c>
      <c r="J118" s="324">
        <v>3626.5000000000005</v>
      </c>
      <c r="K118" s="323">
        <v>3397.9</v>
      </c>
      <c r="L118" s="323">
        <v>3220.4</v>
      </c>
      <c r="M118" s="323">
        <v>1.2890999999999999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372.5</v>
      </c>
      <c r="D119" s="324">
        <v>373.68333333333339</v>
      </c>
      <c r="E119" s="324">
        <v>364.4166666666668</v>
      </c>
      <c r="F119" s="324">
        <v>356.33333333333343</v>
      </c>
      <c r="G119" s="324">
        <v>347.06666666666683</v>
      </c>
      <c r="H119" s="324">
        <v>381.76666666666677</v>
      </c>
      <c r="I119" s="324">
        <v>391.03333333333342</v>
      </c>
      <c r="J119" s="324">
        <v>399.11666666666673</v>
      </c>
      <c r="K119" s="323">
        <v>382.95</v>
      </c>
      <c r="L119" s="323">
        <v>365.6</v>
      </c>
      <c r="M119" s="323">
        <v>14.31246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223.4</v>
      </c>
      <c r="D120" s="324">
        <v>222.35000000000002</v>
      </c>
      <c r="E120" s="324">
        <v>217.90000000000003</v>
      </c>
      <c r="F120" s="324">
        <v>212.4</v>
      </c>
      <c r="G120" s="324">
        <v>207.95000000000002</v>
      </c>
      <c r="H120" s="324">
        <v>227.85000000000005</v>
      </c>
      <c r="I120" s="324">
        <v>232.30000000000004</v>
      </c>
      <c r="J120" s="324">
        <v>237.80000000000007</v>
      </c>
      <c r="K120" s="323">
        <v>226.8</v>
      </c>
      <c r="L120" s="323">
        <v>216.85</v>
      </c>
      <c r="M120" s="323">
        <v>2.5442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126.7</v>
      </c>
      <c r="D121" s="324">
        <v>127.40000000000002</v>
      </c>
      <c r="E121" s="324">
        <v>124.90000000000003</v>
      </c>
      <c r="F121" s="324">
        <v>123.10000000000001</v>
      </c>
      <c r="G121" s="324">
        <v>120.60000000000002</v>
      </c>
      <c r="H121" s="324">
        <v>129.20000000000005</v>
      </c>
      <c r="I121" s="324">
        <v>131.70000000000002</v>
      </c>
      <c r="J121" s="324">
        <v>133.50000000000006</v>
      </c>
      <c r="K121" s="323">
        <v>129.9</v>
      </c>
      <c r="L121" s="323">
        <v>125.6</v>
      </c>
      <c r="M121" s="323">
        <v>54.433750000000003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1107.8</v>
      </c>
      <c r="D122" s="324">
        <v>1113.5</v>
      </c>
      <c r="E122" s="324">
        <v>1094.45</v>
      </c>
      <c r="F122" s="324">
        <v>1081.1000000000001</v>
      </c>
      <c r="G122" s="324">
        <v>1062.0500000000002</v>
      </c>
      <c r="H122" s="324">
        <v>1126.8499999999999</v>
      </c>
      <c r="I122" s="324">
        <v>1145.9000000000001</v>
      </c>
      <c r="J122" s="324">
        <v>1159.2499999999998</v>
      </c>
      <c r="K122" s="323">
        <v>1132.55</v>
      </c>
      <c r="L122" s="323">
        <v>1100.1500000000001</v>
      </c>
      <c r="M122" s="323">
        <v>10.31415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915.15</v>
      </c>
      <c r="D123" s="324">
        <v>917.41666666666663</v>
      </c>
      <c r="E123" s="324">
        <v>907.98333333333323</v>
      </c>
      <c r="F123" s="324">
        <v>900.81666666666661</v>
      </c>
      <c r="G123" s="324">
        <v>891.38333333333321</v>
      </c>
      <c r="H123" s="324">
        <v>924.58333333333326</v>
      </c>
      <c r="I123" s="324">
        <v>934.01666666666665</v>
      </c>
      <c r="J123" s="324">
        <v>941.18333333333328</v>
      </c>
      <c r="K123" s="323">
        <v>926.85</v>
      </c>
      <c r="L123" s="323">
        <v>910.25</v>
      </c>
      <c r="M123" s="323">
        <v>1.5376099999999999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527.70000000000005</v>
      </c>
      <c r="D124" s="324">
        <v>525.18333333333339</v>
      </c>
      <c r="E124" s="324">
        <v>520.76666666666677</v>
      </c>
      <c r="F124" s="324">
        <v>513.83333333333337</v>
      </c>
      <c r="G124" s="324">
        <v>509.41666666666674</v>
      </c>
      <c r="H124" s="324">
        <v>532.11666666666679</v>
      </c>
      <c r="I124" s="324">
        <v>536.5333333333333</v>
      </c>
      <c r="J124" s="324">
        <v>543.46666666666681</v>
      </c>
      <c r="K124" s="323">
        <v>529.6</v>
      </c>
      <c r="L124" s="323">
        <v>518.25</v>
      </c>
      <c r="M124" s="323">
        <v>32.747729999999997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1493.15</v>
      </c>
      <c r="D125" s="324">
        <v>1479.4333333333334</v>
      </c>
      <c r="E125" s="324">
        <v>1456.4666666666667</v>
      </c>
      <c r="F125" s="324">
        <v>1419.7833333333333</v>
      </c>
      <c r="G125" s="324">
        <v>1396.8166666666666</v>
      </c>
      <c r="H125" s="324">
        <v>1516.1166666666668</v>
      </c>
      <c r="I125" s="324">
        <v>1539.0833333333335</v>
      </c>
      <c r="J125" s="324">
        <v>1575.7666666666669</v>
      </c>
      <c r="K125" s="323">
        <v>1502.4</v>
      </c>
      <c r="L125" s="323">
        <v>1442.75</v>
      </c>
      <c r="M125" s="323">
        <v>6.8211599999999999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249.55</v>
      </c>
      <c r="D126" s="324">
        <v>250.88333333333333</v>
      </c>
      <c r="E126" s="324">
        <v>239.76666666666665</v>
      </c>
      <c r="F126" s="324">
        <v>229.98333333333332</v>
      </c>
      <c r="G126" s="324">
        <v>218.86666666666665</v>
      </c>
      <c r="H126" s="324">
        <v>260.66666666666663</v>
      </c>
      <c r="I126" s="324">
        <v>271.7833333333333</v>
      </c>
      <c r="J126" s="324">
        <v>281.56666666666666</v>
      </c>
      <c r="K126" s="323">
        <v>262</v>
      </c>
      <c r="L126" s="323">
        <v>241.1</v>
      </c>
      <c r="M126" s="323">
        <v>18.652529999999999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70</v>
      </c>
      <c r="D127" s="324">
        <v>70.483333333333334</v>
      </c>
      <c r="E127" s="324">
        <v>69.266666666666666</v>
      </c>
      <c r="F127" s="324">
        <v>68.533333333333331</v>
      </c>
      <c r="G127" s="324">
        <v>67.316666666666663</v>
      </c>
      <c r="H127" s="324">
        <v>71.216666666666669</v>
      </c>
      <c r="I127" s="324">
        <v>72.433333333333337</v>
      </c>
      <c r="J127" s="324">
        <v>73.166666666666671</v>
      </c>
      <c r="K127" s="323">
        <v>71.7</v>
      </c>
      <c r="L127" s="323">
        <v>69.75</v>
      </c>
      <c r="M127" s="323">
        <v>17.723800000000001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1106.5</v>
      </c>
      <c r="D128" s="324">
        <v>1117.05</v>
      </c>
      <c r="E128" s="324">
        <v>1079.4499999999998</v>
      </c>
      <c r="F128" s="324">
        <v>1052.3999999999999</v>
      </c>
      <c r="G128" s="324">
        <v>1014.7999999999997</v>
      </c>
      <c r="H128" s="324">
        <v>1144.0999999999999</v>
      </c>
      <c r="I128" s="324">
        <v>1181.6999999999998</v>
      </c>
      <c r="J128" s="324">
        <v>1208.75</v>
      </c>
      <c r="K128" s="323">
        <v>1154.6500000000001</v>
      </c>
      <c r="L128" s="323">
        <v>1090</v>
      </c>
      <c r="M128" s="323">
        <v>1.0642499999999999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2216.5</v>
      </c>
      <c r="D129" s="324">
        <v>2224.5666666666666</v>
      </c>
      <c r="E129" s="324">
        <v>2202.9333333333334</v>
      </c>
      <c r="F129" s="324">
        <v>2189.3666666666668</v>
      </c>
      <c r="G129" s="324">
        <v>2167.7333333333336</v>
      </c>
      <c r="H129" s="324">
        <v>2238.1333333333332</v>
      </c>
      <c r="I129" s="324">
        <v>2259.7666666666664</v>
      </c>
      <c r="J129" s="324">
        <v>2273.333333333333</v>
      </c>
      <c r="K129" s="323">
        <v>2246.1999999999998</v>
      </c>
      <c r="L129" s="323">
        <v>2211</v>
      </c>
      <c r="M129" s="323">
        <v>3.6777199999999999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324.7</v>
      </c>
      <c r="D130" s="324">
        <v>326.8</v>
      </c>
      <c r="E130" s="324">
        <v>320.90000000000003</v>
      </c>
      <c r="F130" s="324">
        <v>317.10000000000002</v>
      </c>
      <c r="G130" s="324">
        <v>311.20000000000005</v>
      </c>
      <c r="H130" s="324">
        <v>330.6</v>
      </c>
      <c r="I130" s="324">
        <v>336.5</v>
      </c>
      <c r="J130" s="324">
        <v>340.3</v>
      </c>
      <c r="K130" s="323">
        <v>332.7</v>
      </c>
      <c r="L130" s="323">
        <v>323</v>
      </c>
      <c r="M130" s="323">
        <v>37.920870000000001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62.55</v>
      </c>
      <c r="D131" s="324">
        <v>64.25</v>
      </c>
      <c r="E131" s="324">
        <v>60.3</v>
      </c>
      <c r="F131" s="324">
        <v>58.05</v>
      </c>
      <c r="G131" s="324">
        <v>54.099999999999994</v>
      </c>
      <c r="H131" s="324">
        <v>66.5</v>
      </c>
      <c r="I131" s="324">
        <v>70.449999999999989</v>
      </c>
      <c r="J131" s="324">
        <v>72.7</v>
      </c>
      <c r="K131" s="323">
        <v>68.2</v>
      </c>
      <c r="L131" s="323">
        <v>62</v>
      </c>
      <c r="M131" s="323">
        <v>48.565939999999998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709.35</v>
      </c>
      <c r="D132" s="324">
        <v>713.11666666666667</v>
      </c>
      <c r="E132" s="324">
        <v>698.23333333333335</v>
      </c>
      <c r="F132" s="324">
        <v>687.11666666666667</v>
      </c>
      <c r="G132" s="324">
        <v>672.23333333333335</v>
      </c>
      <c r="H132" s="324">
        <v>724.23333333333335</v>
      </c>
      <c r="I132" s="324">
        <v>739.11666666666679</v>
      </c>
      <c r="J132" s="324">
        <v>750.23333333333335</v>
      </c>
      <c r="K132" s="323">
        <v>728</v>
      </c>
      <c r="L132" s="323">
        <v>702</v>
      </c>
      <c r="M132" s="323">
        <v>0.44902999999999998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4538.6000000000004</v>
      </c>
      <c r="D133" s="324">
        <v>4556.5166666666664</v>
      </c>
      <c r="E133" s="324">
        <v>4488.0333333333328</v>
      </c>
      <c r="F133" s="324">
        <v>4437.4666666666662</v>
      </c>
      <c r="G133" s="324">
        <v>4368.9833333333327</v>
      </c>
      <c r="H133" s="324">
        <v>4607.083333333333</v>
      </c>
      <c r="I133" s="324">
        <v>4675.5666666666666</v>
      </c>
      <c r="J133" s="324">
        <v>4726.1333333333332</v>
      </c>
      <c r="K133" s="323">
        <v>4625</v>
      </c>
      <c r="L133" s="323">
        <v>4505.95</v>
      </c>
      <c r="M133" s="323">
        <v>3.6050399999999998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4366.3</v>
      </c>
      <c r="D134" s="324">
        <v>4338.6166666666659</v>
      </c>
      <c r="E134" s="324">
        <v>4293.2333333333318</v>
      </c>
      <c r="F134" s="324">
        <v>4220.1666666666661</v>
      </c>
      <c r="G134" s="324">
        <v>4174.7833333333319</v>
      </c>
      <c r="H134" s="324">
        <v>4411.6833333333316</v>
      </c>
      <c r="I134" s="324">
        <v>4457.0666666666648</v>
      </c>
      <c r="J134" s="324">
        <v>4530.1333333333314</v>
      </c>
      <c r="K134" s="323">
        <v>4384</v>
      </c>
      <c r="L134" s="323">
        <v>4265.55</v>
      </c>
      <c r="M134" s="323">
        <v>2.9391600000000002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382.85</v>
      </c>
      <c r="D135" s="324">
        <v>381.61666666666662</v>
      </c>
      <c r="E135" s="324">
        <v>375.78333333333325</v>
      </c>
      <c r="F135" s="324">
        <v>368.71666666666664</v>
      </c>
      <c r="G135" s="324">
        <v>362.88333333333327</v>
      </c>
      <c r="H135" s="324">
        <v>388.68333333333322</v>
      </c>
      <c r="I135" s="324">
        <v>394.51666666666659</v>
      </c>
      <c r="J135" s="324">
        <v>401.5833333333332</v>
      </c>
      <c r="K135" s="323">
        <v>387.45</v>
      </c>
      <c r="L135" s="323">
        <v>374.55</v>
      </c>
      <c r="M135" s="323">
        <v>106.88708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3973.4</v>
      </c>
      <c r="D136" s="324">
        <v>4000.7999999999997</v>
      </c>
      <c r="E136" s="324">
        <v>3917.5999999999995</v>
      </c>
      <c r="F136" s="324">
        <v>3861.7999999999997</v>
      </c>
      <c r="G136" s="324">
        <v>3778.5999999999995</v>
      </c>
      <c r="H136" s="324">
        <v>4056.5999999999995</v>
      </c>
      <c r="I136" s="324">
        <v>4139.7999999999993</v>
      </c>
      <c r="J136" s="324">
        <v>4195.5999999999995</v>
      </c>
      <c r="K136" s="323">
        <v>4084</v>
      </c>
      <c r="L136" s="323">
        <v>3945</v>
      </c>
      <c r="M136" s="323">
        <v>5.8073199999999998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4354.3999999999996</v>
      </c>
      <c r="D137" s="324">
        <v>4335</v>
      </c>
      <c r="E137" s="324">
        <v>4303.5</v>
      </c>
      <c r="F137" s="324">
        <v>4252.6000000000004</v>
      </c>
      <c r="G137" s="324">
        <v>4221.1000000000004</v>
      </c>
      <c r="H137" s="324">
        <v>4385.8999999999996</v>
      </c>
      <c r="I137" s="324">
        <v>4417.3999999999996</v>
      </c>
      <c r="J137" s="324">
        <v>4468.2999999999993</v>
      </c>
      <c r="K137" s="323">
        <v>4366.5</v>
      </c>
      <c r="L137" s="323">
        <v>4284.1000000000004</v>
      </c>
      <c r="M137" s="323">
        <v>6.1682600000000001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2329.1</v>
      </c>
      <c r="D138" s="324">
        <v>2329.3666666666668</v>
      </c>
      <c r="E138" s="324">
        <v>2299.7333333333336</v>
      </c>
      <c r="F138" s="324">
        <v>2270.3666666666668</v>
      </c>
      <c r="G138" s="324">
        <v>2240.7333333333336</v>
      </c>
      <c r="H138" s="324">
        <v>2358.7333333333336</v>
      </c>
      <c r="I138" s="324">
        <v>2388.3666666666668</v>
      </c>
      <c r="J138" s="324">
        <v>2417.7333333333336</v>
      </c>
      <c r="K138" s="323">
        <v>2359</v>
      </c>
      <c r="L138" s="323">
        <v>2300</v>
      </c>
      <c r="M138" s="323">
        <v>0.47532000000000002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50.85</v>
      </c>
      <c r="D139" s="324">
        <v>51.166666666666664</v>
      </c>
      <c r="E139" s="324">
        <v>49.68333333333333</v>
      </c>
      <c r="F139" s="324">
        <v>48.516666666666666</v>
      </c>
      <c r="G139" s="324">
        <v>47.033333333333331</v>
      </c>
      <c r="H139" s="324">
        <v>52.333333333333329</v>
      </c>
      <c r="I139" s="324">
        <v>53.816666666666663</v>
      </c>
      <c r="J139" s="324">
        <v>54.983333333333327</v>
      </c>
      <c r="K139" s="323">
        <v>52.65</v>
      </c>
      <c r="L139" s="323">
        <v>50</v>
      </c>
      <c r="M139" s="323">
        <v>60.566609999999997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2486.5500000000002</v>
      </c>
      <c r="D140" s="324">
        <v>2483.0666666666666</v>
      </c>
      <c r="E140" s="324">
        <v>2447.9333333333334</v>
      </c>
      <c r="F140" s="324">
        <v>2409.3166666666666</v>
      </c>
      <c r="G140" s="324">
        <v>2374.1833333333334</v>
      </c>
      <c r="H140" s="324">
        <v>2521.6833333333334</v>
      </c>
      <c r="I140" s="324">
        <v>2556.8166666666666</v>
      </c>
      <c r="J140" s="324">
        <v>2595.4333333333334</v>
      </c>
      <c r="K140" s="323">
        <v>2518.1999999999998</v>
      </c>
      <c r="L140" s="323">
        <v>2444.4499999999998</v>
      </c>
      <c r="M140" s="323">
        <v>11.9877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459.1</v>
      </c>
      <c r="D141" s="324">
        <v>453.26666666666665</v>
      </c>
      <c r="E141" s="324">
        <v>441.83333333333331</v>
      </c>
      <c r="F141" s="324">
        <v>424.56666666666666</v>
      </c>
      <c r="G141" s="324">
        <v>413.13333333333333</v>
      </c>
      <c r="H141" s="324">
        <v>470.5333333333333</v>
      </c>
      <c r="I141" s="324">
        <v>481.9666666666667</v>
      </c>
      <c r="J141" s="324">
        <v>499.23333333333329</v>
      </c>
      <c r="K141" s="323">
        <v>464.7</v>
      </c>
      <c r="L141" s="323">
        <v>436</v>
      </c>
      <c r="M141" s="323">
        <v>7.1976000000000004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154.05000000000001</v>
      </c>
      <c r="D142" s="324">
        <v>156.25</v>
      </c>
      <c r="E142" s="324">
        <v>149.80000000000001</v>
      </c>
      <c r="F142" s="324">
        <v>145.55000000000001</v>
      </c>
      <c r="G142" s="324">
        <v>139.10000000000002</v>
      </c>
      <c r="H142" s="324">
        <v>160.5</v>
      </c>
      <c r="I142" s="324">
        <v>166.95</v>
      </c>
      <c r="J142" s="324">
        <v>171.2</v>
      </c>
      <c r="K142" s="323">
        <v>162.69999999999999</v>
      </c>
      <c r="L142" s="323">
        <v>152</v>
      </c>
      <c r="M142" s="323">
        <v>11.59238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278.14999999999998</v>
      </c>
      <c r="D143" s="324">
        <v>281.86666666666662</v>
      </c>
      <c r="E143" s="324">
        <v>273.28333333333325</v>
      </c>
      <c r="F143" s="324">
        <v>268.41666666666663</v>
      </c>
      <c r="G143" s="324">
        <v>259.83333333333326</v>
      </c>
      <c r="H143" s="324">
        <v>286.73333333333323</v>
      </c>
      <c r="I143" s="324">
        <v>295.31666666666661</v>
      </c>
      <c r="J143" s="324">
        <v>300.18333333333322</v>
      </c>
      <c r="K143" s="323">
        <v>290.45</v>
      </c>
      <c r="L143" s="323">
        <v>277</v>
      </c>
      <c r="M143" s="323">
        <v>2.3060200000000002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445.7</v>
      </c>
      <c r="D144" s="324">
        <v>442.36666666666662</v>
      </c>
      <c r="E144" s="324">
        <v>435.83333333333326</v>
      </c>
      <c r="F144" s="324">
        <v>425.96666666666664</v>
      </c>
      <c r="G144" s="324">
        <v>419.43333333333328</v>
      </c>
      <c r="H144" s="324">
        <v>452.23333333333323</v>
      </c>
      <c r="I144" s="324">
        <v>458.76666666666665</v>
      </c>
      <c r="J144" s="324">
        <v>468.63333333333321</v>
      </c>
      <c r="K144" s="323">
        <v>448.9</v>
      </c>
      <c r="L144" s="323">
        <v>432.5</v>
      </c>
      <c r="M144" s="323">
        <v>10.07607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1101.8499999999999</v>
      </c>
      <c r="D145" s="324">
        <v>1116</v>
      </c>
      <c r="E145" s="324">
        <v>1082.9000000000001</v>
      </c>
      <c r="F145" s="324">
        <v>1063.95</v>
      </c>
      <c r="G145" s="324">
        <v>1030.8500000000001</v>
      </c>
      <c r="H145" s="324">
        <v>1134.95</v>
      </c>
      <c r="I145" s="324">
        <v>1168.05</v>
      </c>
      <c r="J145" s="324">
        <v>1187</v>
      </c>
      <c r="K145" s="323">
        <v>1149.0999999999999</v>
      </c>
      <c r="L145" s="323">
        <v>1097.05</v>
      </c>
      <c r="M145" s="323">
        <v>2.6394299999999999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65.75</v>
      </c>
      <c r="D146" s="324">
        <v>66.516666666666666</v>
      </c>
      <c r="E146" s="324">
        <v>64.633333333333326</v>
      </c>
      <c r="F146" s="324">
        <v>63.516666666666666</v>
      </c>
      <c r="G146" s="324">
        <v>61.633333333333326</v>
      </c>
      <c r="H146" s="324">
        <v>67.633333333333326</v>
      </c>
      <c r="I146" s="324">
        <v>69.51666666666668</v>
      </c>
      <c r="J146" s="324">
        <v>70.633333333333326</v>
      </c>
      <c r="K146" s="323">
        <v>68.400000000000006</v>
      </c>
      <c r="L146" s="323">
        <v>65.400000000000006</v>
      </c>
      <c r="M146" s="323">
        <v>18.770720000000001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187.2</v>
      </c>
      <c r="D147" s="324">
        <v>185.23333333333335</v>
      </c>
      <c r="E147" s="324">
        <v>182.06666666666669</v>
      </c>
      <c r="F147" s="324">
        <v>176.93333333333334</v>
      </c>
      <c r="G147" s="324">
        <v>173.76666666666668</v>
      </c>
      <c r="H147" s="324">
        <v>190.3666666666667</v>
      </c>
      <c r="I147" s="324">
        <v>193.53333333333333</v>
      </c>
      <c r="J147" s="324">
        <v>198.66666666666671</v>
      </c>
      <c r="K147" s="323">
        <v>188.4</v>
      </c>
      <c r="L147" s="323">
        <v>180.1</v>
      </c>
      <c r="M147" s="323">
        <v>9.5905100000000001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107.5</v>
      </c>
      <c r="D148" s="324">
        <v>107.28333333333335</v>
      </c>
      <c r="E148" s="324">
        <v>106.01666666666669</v>
      </c>
      <c r="F148" s="324">
        <v>104.53333333333335</v>
      </c>
      <c r="G148" s="324">
        <v>103.26666666666669</v>
      </c>
      <c r="H148" s="324">
        <v>108.76666666666669</v>
      </c>
      <c r="I148" s="324">
        <v>110.03333333333335</v>
      </c>
      <c r="J148" s="324">
        <v>111.51666666666669</v>
      </c>
      <c r="K148" s="323">
        <v>108.55</v>
      </c>
      <c r="L148" s="323">
        <v>105.8</v>
      </c>
      <c r="M148" s="323">
        <v>4.8256800000000002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51.35</v>
      </c>
      <c r="D149" s="324">
        <v>51.583333333333336</v>
      </c>
      <c r="E149" s="324">
        <v>50.766666666666673</v>
      </c>
      <c r="F149" s="324">
        <v>50.183333333333337</v>
      </c>
      <c r="G149" s="324">
        <v>49.366666666666674</v>
      </c>
      <c r="H149" s="324">
        <v>52.166666666666671</v>
      </c>
      <c r="I149" s="324">
        <v>52.983333333333334</v>
      </c>
      <c r="J149" s="324">
        <v>53.56666666666667</v>
      </c>
      <c r="K149" s="323">
        <v>52.4</v>
      </c>
      <c r="L149" s="323">
        <v>51</v>
      </c>
      <c r="M149" s="323">
        <v>4.1869199999999998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683.4</v>
      </c>
      <c r="D150" s="324">
        <v>686.68333333333339</v>
      </c>
      <c r="E150" s="324">
        <v>674.71666666666681</v>
      </c>
      <c r="F150" s="324">
        <v>666.03333333333342</v>
      </c>
      <c r="G150" s="324">
        <v>654.06666666666683</v>
      </c>
      <c r="H150" s="324">
        <v>695.36666666666679</v>
      </c>
      <c r="I150" s="324">
        <v>707.33333333333348</v>
      </c>
      <c r="J150" s="324">
        <v>716.01666666666677</v>
      </c>
      <c r="K150" s="323">
        <v>698.65</v>
      </c>
      <c r="L150" s="323">
        <v>678</v>
      </c>
      <c r="M150" s="323">
        <v>0.18497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1651.95</v>
      </c>
      <c r="D151" s="324">
        <v>1643.3666666666668</v>
      </c>
      <c r="E151" s="324">
        <v>1609.7333333333336</v>
      </c>
      <c r="F151" s="324">
        <v>1567.5166666666669</v>
      </c>
      <c r="G151" s="324">
        <v>1533.8833333333337</v>
      </c>
      <c r="H151" s="324">
        <v>1685.5833333333335</v>
      </c>
      <c r="I151" s="324">
        <v>1719.2166666666667</v>
      </c>
      <c r="J151" s="324">
        <v>1761.4333333333334</v>
      </c>
      <c r="K151" s="323">
        <v>1677</v>
      </c>
      <c r="L151" s="323">
        <v>1601.15</v>
      </c>
      <c r="M151" s="323">
        <v>4.8270200000000001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152.5</v>
      </c>
      <c r="D152" s="324">
        <v>152.79999999999998</v>
      </c>
      <c r="E152" s="324">
        <v>151.59999999999997</v>
      </c>
      <c r="F152" s="324">
        <v>150.69999999999999</v>
      </c>
      <c r="G152" s="324">
        <v>149.49999999999997</v>
      </c>
      <c r="H152" s="324">
        <v>153.69999999999996</v>
      </c>
      <c r="I152" s="324">
        <v>154.89999999999995</v>
      </c>
      <c r="J152" s="324">
        <v>155.79999999999995</v>
      </c>
      <c r="K152" s="323">
        <v>154</v>
      </c>
      <c r="L152" s="323">
        <v>151.9</v>
      </c>
      <c r="M152" s="323">
        <v>20.407769999999999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132.80000000000001</v>
      </c>
      <c r="D153" s="324">
        <v>134.00000000000003</v>
      </c>
      <c r="E153" s="324">
        <v>130.60000000000005</v>
      </c>
      <c r="F153" s="324">
        <v>128.40000000000003</v>
      </c>
      <c r="G153" s="324">
        <v>125.00000000000006</v>
      </c>
      <c r="H153" s="324">
        <v>136.20000000000005</v>
      </c>
      <c r="I153" s="324">
        <v>139.60000000000002</v>
      </c>
      <c r="J153" s="324">
        <v>141.80000000000004</v>
      </c>
      <c r="K153" s="323">
        <v>137.4</v>
      </c>
      <c r="L153" s="323">
        <v>131.80000000000001</v>
      </c>
      <c r="M153" s="323">
        <v>4.3359699999999997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257.7</v>
      </c>
      <c r="D154" s="324">
        <v>259.88333333333333</v>
      </c>
      <c r="E154" s="324">
        <v>254.81666666666666</v>
      </c>
      <c r="F154" s="324">
        <v>251.93333333333334</v>
      </c>
      <c r="G154" s="324">
        <v>246.86666666666667</v>
      </c>
      <c r="H154" s="324">
        <v>262.76666666666665</v>
      </c>
      <c r="I154" s="324">
        <v>267.83333333333326</v>
      </c>
      <c r="J154" s="324">
        <v>270.71666666666664</v>
      </c>
      <c r="K154" s="323">
        <v>264.95</v>
      </c>
      <c r="L154" s="323">
        <v>257</v>
      </c>
      <c r="M154" s="323">
        <v>2.8609900000000001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97.05</v>
      </c>
      <c r="D155" s="324">
        <v>97.45</v>
      </c>
      <c r="E155" s="324">
        <v>96.25</v>
      </c>
      <c r="F155" s="324">
        <v>95.45</v>
      </c>
      <c r="G155" s="324">
        <v>94.25</v>
      </c>
      <c r="H155" s="324">
        <v>98.25</v>
      </c>
      <c r="I155" s="324">
        <v>99.450000000000017</v>
      </c>
      <c r="J155" s="324">
        <v>100.25</v>
      </c>
      <c r="K155" s="323">
        <v>98.65</v>
      </c>
      <c r="L155" s="323">
        <v>96.65</v>
      </c>
      <c r="M155" s="323">
        <v>184.10086999999999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372.6</v>
      </c>
      <c r="D156" s="324">
        <v>373.2166666666667</v>
      </c>
      <c r="E156" s="324">
        <v>369.38333333333338</v>
      </c>
      <c r="F156" s="324">
        <v>366.16666666666669</v>
      </c>
      <c r="G156" s="324">
        <v>362.33333333333337</v>
      </c>
      <c r="H156" s="324">
        <v>376.43333333333339</v>
      </c>
      <c r="I156" s="324">
        <v>380.26666666666665</v>
      </c>
      <c r="J156" s="324">
        <v>383.48333333333341</v>
      </c>
      <c r="K156" s="323">
        <v>377.05</v>
      </c>
      <c r="L156" s="323">
        <v>370</v>
      </c>
      <c r="M156" s="323">
        <v>1.84843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4077.45</v>
      </c>
      <c r="D157" s="324">
        <v>4064.3000000000006</v>
      </c>
      <c r="E157" s="324">
        <v>4008.6000000000013</v>
      </c>
      <c r="F157" s="324">
        <v>3939.7500000000005</v>
      </c>
      <c r="G157" s="324">
        <v>3884.0500000000011</v>
      </c>
      <c r="H157" s="324">
        <v>4133.1500000000015</v>
      </c>
      <c r="I157" s="324">
        <v>4188.8500000000013</v>
      </c>
      <c r="J157" s="324">
        <v>4257.7000000000016</v>
      </c>
      <c r="K157" s="323">
        <v>4120</v>
      </c>
      <c r="L157" s="323">
        <v>3995.45</v>
      </c>
      <c r="M157" s="323">
        <v>0.16975000000000001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154.69999999999999</v>
      </c>
      <c r="D158" s="324">
        <v>154.23333333333332</v>
      </c>
      <c r="E158" s="324">
        <v>150.46666666666664</v>
      </c>
      <c r="F158" s="324">
        <v>146.23333333333332</v>
      </c>
      <c r="G158" s="324">
        <v>142.46666666666664</v>
      </c>
      <c r="H158" s="324">
        <v>158.46666666666664</v>
      </c>
      <c r="I158" s="324">
        <v>162.23333333333335</v>
      </c>
      <c r="J158" s="324">
        <v>166.46666666666664</v>
      </c>
      <c r="K158" s="323">
        <v>158</v>
      </c>
      <c r="L158" s="323">
        <v>150</v>
      </c>
      <c r="M158" s="323">
        <v>7.7660999999999998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2832.6</v>
      </c>
      <c r="D159" s="324">
        <v>2817.5333333333333</v>
      </c>
      <c r="E159" s="324">
        <v>2786.0666666666666</v>
      </c>
      <c r="F159" s="324">
        <v>2739.5333333333333</v>
      </c>
      <c r="G159" s="324">
        <v>2708.0666666666666</v>
      </c>
      <c r="H159" s="324">
        <v>2864.0666666666666</v>
      </c>
      <c r="I159" s="324">
        <v>2895.5333333333328</v>
      </c>
      <c r="J159" s="324">
        <v>2942.0666666666666</v>
      </c>
      <c r="K159" s="323">
        <v>2849</v>
      </c>
      <c r="L159" s="323">
        <v>2771</v>
      </c>
      <c r="M159" s="323">
        <v>0.63588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280.35000000000002</v>
      </c>
      <c r="D160" s="324">
        <v>279.4666666666667</v>
      </c>
      <c r="E160" s="324">
        <v>268.93333333333339</v>
      </c>
      <c r="F160" s="324">
        <v>257.51666666666671</v>
      </c>
      <c r="G160" s="324">
        <v>246.98333333333341</v>
      </c>
      <c r="H160" s="324">
        <v>290.88333333333338</v>
      </c>
      <c r="I160" s="324">
        <v>301.41666666666669</v>
      </c>
      <c r="J160" s="324">
        <v>312.83333333333337</v>
      </c>
      <c r="K160" s="323">
        <v>290</v>
      </c>
      <c r="L160" s="323">
        <v>268.05</v>
      </c>
      <c r="M160" s="323">
        <v>25.783049999999999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32.75</v>
      </c>
      <c r="D161" s="324">
        <v>33.666666666666664</v>
      </c>
      <c r="E161" s="324">
        <v>31.833333333333329</v>
      </c>
      <c r="F161" s="324">
        <v>30.916666666666664</v>
      </c>
      <c r="G161" s="324">
        <v>29.083333333333329</v>
      </c>
      <c r="H161" s="324">
        <v>34.583333333333329</v>
      </c>
      <c r="I161" s="324">
        <v>36.416666666666657</v>
      </c>
      <c r="J161" s="324">
        <v>37.333333333333329</v>
      </c>
      <c r="K161" s="323">
        <v>35.5</v>
      </c>
      <c r="L161" s="323">
        <v>32.75</v>
      </c>
      <c r="M161" s="323">
        <v>91.132599999999996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127.1</v>
      </c>
      <c r="D162" s="324">
        <v>127.91666666666667</v>
      </c>
      <c r="E162" s="324">
        <v>125.83333333333334</v>
      </c>
      <c r="F162" s="324">
        <v>124.56666666666668</v>
      </c>
      <c r="G162" s="324">
        <v>122.48333333333335</v>
      </c>
      <c r="H162" s="324">
        <v>129.18333333333334</v>
      </c>
      <c r="I162" s="324">
        <v>131.26666666666668</v>
      </c>
      <c r="J162" s="324">
        <v>132.53333333333333</v>
      </c>
      <c r="K162" s="323">
        <v>130</v>
      </c>
      <c r="L162" s="323">
        <v>126.65</v>
      </c>
      <c r="M162" s="323">
        <v>36.839829999999999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259.5</v>
      </c>
      <c r="D163" s="324">
        <v>263.43333333333334</v>
      </c>
      <c r="E163" s="324">
        <v>252.06666666666666</v>
      </c>
      <c r="F163" s="324">
        <v>244.63333333333333</v>
      </c>
      <c r="G163" s="324">
        <v>233.26666666666665</v>
      </c>
      <c r="H163" s="324">
        <v>270.86666666666667</v>
      </c>
      <c r="I163" s="324">
        <v>282.23333333333335</v>
      </c>
      <c r="J163" s="324">
        <v>289.66666666666669</v>
      </c>
      <c r="K163" s="323">
        <v>274.8</v>
      </c>
      <c r="L163" s="323">
        <v>256</v>
      </c>
      <c r="M163" s="323">
        <v>4.8986999999999998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153.44999999999999</v>
      </c>
      <c r="D164" s="324">
        <v>153.21666666666667</v>
      </c>
      <c r="E164" s="324">
        <v>152.13333333333333</v>
      </c>
      <c r="F164" s="324">
        <v>150.81666666666666</v>
      </c>
      <c r="G164" s="324">
        <v>149.73333333333332</v>
      </c>
      <c r="H164" s="324">
        <v>154.53333333333333</v>
      </c>
      <c r="I164" s="324">
        <v>155.61666666666665</v>
      </c>
      <c r="J164" s="324">
        <v>156.93333333333334</v>
      </c>
      <c r="K164" s="323">
        <v>154.30000000000001</v>
      </c>
      <c r="L164" s="323">
        <v>151.9</v>
      </c>
      <c r="M164" s="323">
        <v>99.554509999999993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2917.7</v>
      </c>
      <c r="D165" s="324">
        <v>2939.9833333333336</v>
      </c>
      <c r="E165" s="324">
        <v>2883.2166666666672</v>
      </c>
      <c r="F165" s="324">
        <v>2848.7333333333336</v>
      </c>
      <c r="G165" s="324">
        <v>2791.9666666666672</v>
      </c>
      <c r="H165" s="324">
        <v>2974.4666666666672</v>
      </c>
      <c r="I165" s="324">
        <v>3031.2333333333336</v>
      </c>
      <c r="J165" s="324">
        <v>3065.7166666666672</v>
      </c>
      <c r="K165" s="323">
        <v>2996.75</v>
      </c>
      <c r="L165" s="323">
        <v>2905.5</v>
      </c>
      <c r="M165" s="323">
        <v>0.10637000000000001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2854.3</v>
      </c>
      <c r="D166" s="324">
        <v>2839.2833333333333</v>
      </c>
      <c r="E166" s="324">
        <v>2766.0166666666664</v>
      </c>
      <c r="F166" s="324">
        <v>2677.7333333333331</v>
      </c>
      <c r="G166" s="324">
        <v>2604.4666666666662</v>
      </c>
      <c r="H166" s="324">
        <v>2927.5666666666666</v>
      </c>
      <c r="I166" s="324">
        <v>3000.8333333333339</v>
      </c>
      <c r="J166" s="324">
        <v>3089.1166666666668</v>
      </c>
      <c r="K166" s="323">
        <v>2912.55</v>
      </c>
      <c r="L166" s="323">
        <v>2751</v>
      </c>
      <c r="M166" s="323">
        <v>0.16386000000000001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349.1</v>
      </c>
      <c r="D167" s="324">
        <v>349.06666666666666</v>
      </c>
      <c r="E167" s="324">
        <v>345.13333333333333</v>
      </c>
      <c r="F167" s="324">
        <v>341.16666666666669</v>
      </c>
      <c r="G167" s="324">
        <v>337.23333333333335</v>
      </c>
      <c r="H167" s="324">
        <v>353.0333333333333</v>
      </c>
      <c r="I167" s="324">
        <v>356.96666666666658</v>
      </c>
      <c r="J167" s="324">
        <v>360.93333333333328</v>
      </c>
      <c r="K167" s="323">
        <v>353</v>
      </c>
      <c r="L167" s="323">
        <v>345.1</v>
      </c>
      <c r="M167" s="323">
        <v>1.0342800000000001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116.45</v>
      </c>
      <c r="D168" s="324">
        <v>116</v>
      </c>
      <c r="E168" s="324">
        <v>113.25</v>
      </c>
      <c r="F168" s="324">
        <v>110.05</v>
      </c>
      <c r="G168" s="324">
        <v>107.3</v>
      </c>
      <c r="H168" s="324">
        <v>119.2</v>
      </c>
      <c r="I168" s="324">
        <v>121.95</v>
      </c>
      <c r="J168" s="324">
        <v>125.15</v>
      </c>
      <c r="K168" s="323">
        <v>118.75</v>
      </c>
      <c r="L168" s="323">
        <v>112.8</v>
      </c>
      <c r="M168" s="323">
        <v>35.594549999999998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4861.05</v>
      </c>
      <c r="D169" s="324">
        <v>4854.3499999999995</v>
      </c>
      <c r="E169" s="324">
        <v>4806.6999999999989</v>
      </c>
      <c r="F169" s="324">
        <v>4752.3499999999995</v>
      </c>
      <c r="G169" s="324">
        <v>4704.6999999999989</v>
      </c>
      <c r="H169" s="324">
        <v>4908.6999999999989</v>
      </c>
      <c r="I169" s="324">
        <v>4956.3499999999985</v>
      </c>
      <c r="J169" s="324">
        <v>5010.6999999999989</v>
      </c>
      <c r="K169" s="323">
        <v>4902</v>
      </c>
      <c r="L169" s="323">
        <v>4800</v>
      </c>
      <c r="M169" s="323">
        <v>0.15151999999999999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3244.2</v>
      </c>
      <c r="D170" s="324">
        <v>3259.7333333333336</v>
      </c>
      <c r="E170" s="324">
        <v>3204.4666666666672</v>
      </c>
      <c r="F170" s="324">
        <v>3164.7333333333336</v>
      </c>
      <c r="G170" s="324">
        <v>3109.4666666666672</v>
      </c>
      <c r="H170" s="324">
        <v>3299.4666666666672</v>
      </c>
      <c r="I170" s="324">
        <v>3354.7333333333336</v>
      </c>
      <c r="J170" s="324">
        <v>3394.4666666666672</v>
      </c>
      <c r="K170" s="323">
        <v>3315</v>
      </c>
      <c r="L170" s="323">
        <v>3220</v>
      </c>
      <c r="M170" s="323">
        <v>1.3874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1644.8</v>
      </c>
      <c r="D171" s="324">
        <v>1662.1333333333332</v>
      </c>
      <c r="E171" s="324">
        <v>1612.6666666666665</v>
      </c>
      <c r="F171" s="324">
        <v>1580.5333333333333</v>
      </c>
      <c r="G171" s="324">
        <v>1531.0666666666666</v>
      </c>
      <c r="H171" s="324">
        <v>1694.2666666666664</v>
      </c>
      <c r="I171" s="324">
        <v>1743.7333333333331</v>
      </c>
      <c r="J171" s="324">
        <v>1775.8666666666663</v>
      </c>
      <c r="K171" s="323">
        <v>1711.6</v>
      </c>
      <c r="L171" s="323">
        <v>1630</v>
      </c>
      <c r="M171" s="323">
        <v>0.72597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449.65</v>
      </c>
      <c r="D172" s="324">
        <v>451.0333333333333</v>
      </c>
      <c r="E172" s="324">
        <v>445.26666666666659</v>
      </c>
      <c r="F172" s="324">
        <v>440.88333333333327</v>
      </c>
      <c r="G172" s="324">
        <v>435.11666666666656</v>
      </c>
      <c r="H172" s="324">
        <v>455.41666666666663</v>
      </c>
      <c r="I172" s="324">
        <v>461.18333333333328</v>
      </c>
      <c r="J172" s="324">
        <v>465.56666666666666</v>
      </c>
      <c r="K172" s="323">
        <v>456.8</v>
      </c>
      <c r="L172" s="323">
        <v>446.65</v>
      </c>
      <c r="M172" s="323">
        <v>7.1913499999999999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4550.3</v>
      </c>
      <c r="D173" s="324">
        <v>4513.7833333333328</v>
      </c>
      <c r="E173" s="324">
        <v>4457.5666666666657</v>
      </c>
      <c r="F173" s="324">
        <v>4364.833333333333</v>
      </c>
      <c r="G173" s="324">
        <v>4308.6166666666659</v>
      </c>
      <c r="H173" s="324">
        <v>4606.5166666666655</v>
      </c>
      <c r="I173" s="324">
        <v>4662.7333333333327</v>
      </c>
      <c r="J173" s="324">
        <v>4755.4666666666653</v>
      </c>
      <c r="K173" s="323">
        <v>4570</v>
      </c>
      <c r="L173" s="323">
        <v>4421.05</v>
      </c>
      <c r="M173" s="323">
        <v>0.23455999999999999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818.6</v>
      </c>
      <c r="D174" s="324">
        <v>823.66666666666663</v>
      </c>
      <c r="E174" s="324">
        <v>806.93333333333328</v>
      </c>
      <c r="F174" s="324">
        <v>795.26666666666665</v>
      </c>
      <c r="G174" s="324">
        <v>778.5333333333333</v>
      </c>
      <c r="H174" s="324">
        <v>835.33333333333326</v>
      </c>
      <c r="I174" s="324">
        <v>852.06666666666661</v>
      </c>
      <c r="J174" s="324">
        <v>863.73333333333323</v>
      </c>
      <c r="K174" s="323">
        <v>840.4</v>
      </c>
      <c r="L174" s="323">
        <v>812</v>
      </c>
      <c r="M174" s="323">
        <v>24.862110000000001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1023.2</v>
      </c>
      <c r="D175" s="324">
        <v>1023.4499999999999</v>
      </c>
      <c r="E175" s="324">
        <v>1011.8999999999999</v>
      </c>
      <c r="F175" s="324">
        <v>1000.5999999999999</v>
      </c>
      <c r="G175" s="324">
        <v>989.04999999999984</v>
      </c>
      <c r="H175" s="324">
        <v>1034.75</v>
      </c>
      <c r="I175" s="324">
        <v>1046.2999999999997</v>
      </c>
      <c r="J175" s="324">
        <v>1057.5999999999999</v>
      </c>
      <c r="K175" s="323">
        <v>1035</v>
      </c>
      <c r="L175" s="323">
        <v>1012.15</v>
      </c>
      <c r="M175" s="323">
        <v>0.13216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447.55</v>
      </c>
      <c r="D176" s="324">
        <v>446.86666666666662</v>
      </c>
      <c r="E176" s="324">
        <v>442.68333333333322</v>
      </c>
      <c r="F176" s="324">
        <v>437.81666666666661</v>
      </c>
      <c r="G176" s="324">
        <v>433.63333333333321</v>
      </c>
      <c r="H176" s="324">
        <v>451.73333333333323</v>
      </c>
      <c r="I176" s="324">
        <v>455.91666666666663</v>
      </c>
      <c r="J176" s="324">
        <v>460.78333333333325</v>
      </c>
      <c r="K176" s="323">
        <v>451.05</v>
      </c>
      <c r="L176" s="323">
        <v>442</v>
      </c>
      <c r="M176" s="323">
        <v>3.0583200000000001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727.8</v>
      </c>
      <c r="D177" s="324">
        <v>719.94999999999993</v>
      </c>
      <c r="E177" s="324">
        <v>706.89999999999986</v>
      </c>
      <c r="F177" s="324">
        <v>685.99999999999989</v>
      </c>
      <c r="G177" s="324">
        <v>672.94999999999982</v>
      </c>
      <c r="H177" s="324">
        <v>740.84999999999991</v>
      </c>
      <c r="I177" s="324">
        <v>753.89999999999986</v>
      </c>
      <c r="J177" s="324">
        <v>774.8</v>
      </c>
      <c r="K177" s="323">
        <v>733</v>
      </c>
      <c r="L177" s="323">
        <v>699.05</v>
      </c>
      <c r="M177" s="323">
        <v>29.8005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457.6</v>
      </c>
      <c r="D178" s="324">
        <v>462.2</v>
      </c>
      <c r="E178" s="324">
        <v>450.5</v>
      </c>
      <c r="F178" s="324">
        <v>443.40000000000003</v>
      </c>
      <c r="G178" s="324">
        <v>431.70000000000005</v>
      </c>
      <c r="H178" s="324">
        <v>469.29999999999995</v>
      </c>
      <c r="I178" s="324">
        <v>480.99999999999989</v>
      </c>
      <c r="J178" s="324">
        <v>488.09999999999991</v>
      </c>
      <c r="K178" s="323">
        <v>473.9</v>
      </c>
      <c r="L178" s="323">
        <v>455.1</v>
      </c>
      <c r="M178" s="323">
        <v>3.0358299999999998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1665.6</v>
      </c>
      <c r="D179" s="324">
        <v>1661.7166666666665</v>
      </c>
      <c r="E179" s="324">
        <v>1646.4833333333329</v>
      </c>
      <c r="F179" s="324">
        <v>1627.3666666666663</v>
      </c>
      <c r="G179" s="324">
        <v>1612.1333333333328</v>
      </c>
      <c r="H179" s="324">
        <v>1680.833333333333</v>
      </c>
      <c r="I179" s="324">
        <v>1696.0666666666666</v>
      </c>
      <c r="J179" s="324">
        <v>1715.1833333333332</v>
      </c>
      <c r="K179" s="323">
        <v>1676.95</v>
      </c>
      <c r="L179" s="323">
        <v>1642.6</v>
      </c>
      <c r="M179" s="323">
        <v>7.15374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77.05</v>
      </c>
      <c r="D180" s="324">
        <v>77.649999999999991</v>
      </c>
      <c r="E180" s="324">
        <v>75.949999999999989</v>
      </c>
      <c r="F180" s="324">
        <v>74.849999999999994</v>
      </c>
      <c r="G180" s="324">
        <v>73.149999999999991</v>
      </c>
      <c r="H180" s="324">
        <v>78.749999999999986</v>
      </c>
      <c r="I180" s="324">
        <v>80.45</v>
      </c>
      <c r="J180" s="324">
        <v>81.549999999999983</v>
      </c>
      <c r="K180" s="323">
        <v>79.349999999999994</v>
      </c>
      <c r="L180" s="323">
        <v>76.55</v>
      </c>
      <c r="M180" s="323">
        <v>7.2922799999999999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309.7</v>
      </c>
      <c r="D181" s="324">
        <v>311.13333333333327</v>
      </c>
      <c r="E181" s="324">
        <v>307.36666666666656</v>
      </c>
      <c r="F181" s="324">
        <v>305.0333333333333</v>
      </c>
      <c r="G181" s="324">
        <v>301.26666666666659</v>
      </c>
      <c r="H181" s="324">
        <v>313.46666666666653</v>
      </c>
      <c r="I181" s="324">
        <v>317.23333333333329</v>
      </c>
      <c r="J181" s="324">
        <v>319.56666666666649</v>
      </c>
      <c r="K181" s="323">
        <v>314.89999999999998</v>
      </c>
      <c r="L181" s="323">
        <v>308.8</v>
      </c>
      <c r="M181" s="323">
        <v>6.2876399999999997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507.2</v>
      </c>
      <c r="D182" s="324">
        <v>510.06666666666666</v>
      </c>
      <c r="E182" s="324">
        <v>500.13333333333333</v>
      </c>
      <c r="F182" s="324">
        <v>493.06666666666666</v>
      </c>
      <c r="G182" s="324">
        <v>483.13333333333333</v>
      </c>
      <c r="H182" s="324">
        <v>517.13333333333333</v>
      </c>
      <c r="I182" s="324">
        <v>527.06666666666661</v>
      </c>
      <c r="J182" s="324">
        <v>534.13333333333333</v>
      </c>
      <c r="K182" s="323">
        <v>520</v>
      </c>
      <c r="L182" s="323">
        <v>503</v>
      </c>
      <c r="M182" s="323">
        <v>6.8665799999999999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1667.7</v>
      </c>
      <c r="D183" s="324">
        <v>1659.3999999999999</v>
      </c>
      <c r="E183" s="324">
        <v>1640.8499999999997</v>
      </c>
      <c r="F183" s="324">
        <v>1613.9999999999998</v>
      </c>
      <c r="G183" s="324">
        <v>1595.4499999999996</v>
      </c>
      <c r="H183" s="324">
        <v>1686.2499999999998</v>
      </c>
      <c r="I183" s="324">
        <v>1704.8</v>
      </c>
      <c r="J183" s="324">
        <v>1731.6499999999999</v>
      </c>
      <c r="K183" s="323">
        <v>1677.95</v>
      </c>
      <c r="L183" s="323">
        <v>1632.55</v>
      </c>
      <c r="M183" s="323">
        <v>15.047280000000001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191.65</v>
      </c>
      <c r="D184" s="324">
        <v>194.4666666666667</v>
      </c>
      <c r="E184" s="324">
        <v>187.98333333333341</v>
      </c>
      <c r="F184" s="324">
        <v>184.31666666666672</v>
      </c>
      <c r="G184" s="324">
        <v>177.83333333333343</v>
      </c>
      <c r="H184" s="324">
        <v>198.13333333333338</v>
      </c>
      <c r="I184" s="324">
        <v>204.61666666666667</v>
      </c>
      <c r="J184" s="324">
        <v>208.28333333333336</v>
      </c>
      <c r="K184" s="323">
        <v>200.95</v>
      </c>
      <c r="L184" s="323">
        <v>190.8</v>
      </c>
      <c r="M184" s="323">
        <v>46.318579999999997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1842.7</v>
      </c>
      <c r="D185" s="324">
        <v>1837.5666666666666</v>
      </c>
      <c r="E185" s="324">
        <v>1790.1833333333332</v>
      </c>
      <c r="F185" s="324">
        <v>1737.6666666666665</v>
      </c>
      <c r="G185" s="324">
        <v>1690.2833333333331</v>
      </c>
      <c r="H185" s="324">
        <v>1890.0833333333333</v>
      </c>
      <c r="I185" s="324">
        <v>1937.4666666666665</v>
      </c>
      <c r="J185" s="324">
        <v>1989.9833333333333</v>
      </c>
      <c r="K185" s="323">
        <v>1884.95</v>
      </c>
      <c r="L185" s="323">
        <v>1785.05</v>
      </c>
      <c r="M185" s="323">
        <v>2.1999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159.05000000000001</v>
      </c>
      <c r="D186" s="324">
        <v>160.58333333333334</v>
      </c>
      <c r="E186" s="324">
        <v>156.16666666666669</v>
      </c>
      <c r="F186" s="324">
        <v>153.28333333333333</v>
      </c>
      <c r="G186" s="324">
        <v>148.86666666666667</v>
      </c>
      <c r="H186" s="324">
        <v>163.4666666666667</v>
      </c>
      <c r="I186" s="324">
        <v>167.88333333333338</v>
      </c>
      <c r="J186" s="324">
        <v>170.76666666666671</v>
      </c>
      <c r="K186" s="323">
        <v>165</v>
      </c>
      <c r="L186" s="323">
        <v>157.69999999999999</v>
      </c>
      <c r="M186" s="323">
        <v>54.149369999999998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258.95</v>
      </c>
      <c r="D187" s="324">
        <v>256.61666666666662</v>
      </c>
      <c r="E187" s="324">
        <v>253.33333333333326</v>
      </c>
      <c r="F187" s="324">
        <v>247.71666666666664</v>
      </c>
      <c r="G187" s="324">
        <v>244.43333333333328</v>
      </c>
      <c r="H187" s="324">
        <v>262.23333333333323</v>
      </c>
      <c r="I187" s="324">
        <v>265.51666666666665</v>
      </c>
      <c r="J187" s="324">
        <v>271.13333333333321</v>
      </c>
      <c r="K187" s="323">
        <v>259.89999999999998</v>
      </c>
      <c r="L187" s="323">
        <v>251</v>
      </c>
      <c r="M187" s="323">
        <v>7.57193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860.4</v>
      </c>
      <c r="D188" s="324">
        <v>869.41666666666663</v>
      </c>
      <c r="E188" s="324">
        <v>842.98333333333323</v>
      </c>
      <c r="F188" s="324">
        <v>825.56666666666661</v>
      </c>
      <c r="G188" s="324">
        <v>799.13333333333321</v>
      </c>
      <c r="H188" s="324">
        <v>886.83333333333326</v>
      </c>
      <c r="I188" s="324">
        <v>913.26666666666665</v>
      </c>
      <c r="J188" s="324">
        <v>930.68333333333328</v>
      </c>
      <c r="K188" s="323">
        <v>895.85</v>
      </c>
      <c r="L188" s="323">
        <v>852</v>
      </c>
      <c r="M188" s="323">
        <v>8.4550599999999996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493.8</v>
      </c>
      <c r="D189" s="324">
        <v>492.7</v>
      </c>
      <c r="E189" s="324">
        <v>488.5</v>
      </c>
      <c r="F189" s="324">
        <v>483.2</v>
      </c>
      <c r="G189" s="324">
        <v>479</v>
      </c>
      <c r="H189" s="324">
        <v>498</v>
      </c>
      <c r="I189" s="324">
        <v>502.19999999999993</v>
      </c>
      <c r="J189" s="324">
        <v>507.5</v>
      </c>
      <c r="K189" s="323">
        <v>496.9</v>
      </c>
      <c r="L189" s="323">
        <v>487.4</v>
      </c>
      <c r="M189" s="323">
        <v>11.647410000000001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1404.6</v>
      </c>
      <c r="D190" s="324">
        <v>1402.5333333333331</v>
      </c>
      <c r="E190" s="324">
        <v>1390.0166666666662</v>
      </c>
      <c r="F190" s="324">
        <v>1375.4333333333332</v>
      </c>
      <c r="G190" s="324">
        <v>1362.9166666666663</v>
      </c>
      <c r="H190" s="324">
        <v>1417.1166666666661</v>
      </c>
      <c r="I190" s="324">
        <v>1429.633333333333</v>
      </c>
      <c r="J190" s="324">
        <v>1444.216666666666</v>
      </c>
      <c r="K190" s="323">
        <v>1415.05</v>
      </c>
      <c r="L190" s="323">
        <v>1387.95</v>
      </c>
      <c r="M190" s="323">
        <v>4.8898099999999998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1075.25</v>
      </c>
      <c r="D191" s="324">
        <v>1088.4833333333333</v>
      </c>
      <c r="E191" s="324">
        <v>1046.9666666666667</v>
      </c>
      <c r="F191" s="324">
        <v>1018.6833333333334</v>
      </c>
      <c r="G191" s="324">
        <v>977.16666666666674</v>
      </c>
      <c r="H191" s="324">
        <v>1116.7666666666667</v>
      </c>
      <c r="I191" s="324">
        <v>1158.2833333333335</v>
      </c>
      <c r="J191" s="324">
        <v>1186.5666666666666</v>
      </c>
      <c r="K191" s="323">
        <v>1130</v>
      </c>
      <c r="L191" s="323">
        <v>1060.2</v>
      </c>
      <c r="M191" s="323">
        <v>6.5514099999999997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17.5</v>
      </c>
      <c r="D192" s="324">
        <v>17.533333333333335</v>
      </c>
      <c r="E192" s="324">
        <v>17.31666666666667</v>
      </c>
      <c r="F192" s="324">
        <v>17.133333333333336</v>
      </c>
      <c r="G192" s="324">
        <v>16.916666666666671</v>
      </c>
      <c r="H192" s="324">
        <v>17.716666666666669</v>
      </c>
      <c r="I192" s="324">
        <v>17.93333333333333</v>
      </c>
      <c r="J192" s="324">
        <v>18.116666666666667</v>
      </c>
      <c r="K192" s="323">
        <v>17.75</v>
      </c>
      <c r="L192" s="323">
        <v>17.350000000000001</v>
      </c>
      <c r="M192" s="323">
        <v>31.563379999999999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1081.0999999999999</v>
      </c>
      <c r="D193" s="324">
        <v>1091.3666666666666</v>
      </c>
      <c r="E193" s="324">
        <v>1060.2333333333331</v>
      </c>
      <c r="F193" s="324">
        <v>1039.3666666666666</v>
      </c>
      <c r="G193" s="324">
        <v>1008.2333333333331</v>
      </c>
      <c r="H193" s="324">
        <v>1112.2333333333331</v>
      </c>
      <c r="I193" s="324">
        <v>1143.3666666666668</v>
      </c>
      <c r="J193" s="324">
        <v>1164.2333333333331</v>
      </c>
      <c r="K193" s="323">
        <v>1122.5</v>
      </c>
      <c r="L193" s="323">
        <v>1070.5</v>
      </c>
      <c r="M193" s="323">
        <v>0.69111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1150.9000000000001</v>
      </c>
      <c r="D194" s="324">
        <v>1152.6333333333334</v>
      </c>
      <c r="E194" s="324">
        <v>1135.2666666666669</v>
      </c>
      <c r="F194" s="324">
        <v>1119.6333333333334</v>
      </c>
      <c r="G194" s="324">
        <v>1102.2666666666669</v>
      </c>
      <c r="H194" s="324">
        <v>1168.2666666666669</v>
      </c>
      <c r="I194" s="324">
        <v>1185.6333333333332</v>
      </c>
      <c r="J194" s="324">
        <v>1201.2666666666669</v>
      </c>
      <c r="K194" s="323">
        <v>1170</v>
      </c>
      <c r="L194" s="323">
        <v>1137</v>
      </c>
      <c r="M194" s="323">
        <v>10.59088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1165.2</v>
      </c>
      <c r="D195" s="324">
        <v>1169.75</v>
      </c>
      <c r="E195" s="324">
        <v>1157.55</v>
      </c>
      <c r="F195" s="324">
        <v>1149.8999999999999</v>
      </c>
      <c r="G195" s="324">
        <v>1137.6999999999998</v>
      </c>
      <c r="H195" s="324">
        <v>1177.4000000000001</v>
      </c>
      <c r="I195" s="324">
        <v>1189.5999999999999</v>
      </c>
      <c r="J195" s="324">
        <v>1197.2500000000002</v>
      </c>
      <c r="K195" s="323">
        <v>1181.95</v>
      </c>
      <c r="L195" s="323">
        <v>1162.0999999999999</v>
      </c>
      <c r="M195" s="323">
        <v>30.736719999999998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2385.4499999999998</v>
      </c>
      <c r="D196" s="324">
        <v>2373.7000000000003</v>
      </c>
      <c r="E196" s="324">
        <v>2359.4000000000005</v>
      </c>
      <c r="F196" s="324">
        <v>2333.3500000000004</v>
      </c>
      <c r="G196" s="324">
        <v>2319.0500000000006</v>
      </c>
      <c r="H196" s="324">
        <v>2399.7500000000005</v>
      </c>
      <c r="I196" s="324">
        <v>2414.0500000000006</v>
      </c>
      <c r="J196" s="324">
        <v>2440.1000000000004</v>
      </c>
      <c r="K196" s="323">
        <v>2388</v>
      </c>
      <c r="L196" s="323">
        <v>2347.65</v>
      </c>
      <c r="M196" s="323">
        <v>31.7685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2163.3000000000002</v>
      </c>
      <c r="D197" s="324">
        <v>2147.7666666666669</v>
      </c>
      <c r="E197" s="324">
        <v>2125.5333333333338</v>
      </c>
      <c r="F197" s="324">
        <v>2087.7666666666669</v>
      </c>
      <c r="G197" s="324">
        <v>2065.5333333333338</v>
      </c>
      <c r="H197" s="324">
        <v>2185.5333333333338</v>
      </c>
      <c r="I197" s="324">
        <v>2207.7666666666664</v>
      </c>
      <c r="J197" s="324">
        <v>2245.5333333333338</v>
      </c>
      <c r="K197" s="323">
        <v>2170</v>
      </c>
      <c r="L197" s="323">
        <v>2110</v>
      </c>
      <c r="M197" s="323">
        <v>4.3954199999999997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1476.95</v>
      </c>
      <c r="D198" s="324">
        <v>1471.25</v>
      </c>
      <c r="E198" s="324">
        <v>1459.75</v>
      </c>
      <c r="F198" s="324">
        <v>1442.55</v>
      </c>
      <c r="G198" s="324">
        <v>1431.05</v>
      </c>
      <c r="H198" s="324">
        <v>1488.45</v>
      </c>
      <c r="I198" s="324">
        <v>1499.95</v>
      </c>
      <c r="J198" s="324">
        <v>1517.15</v>
      </c>
      <c r="K198" s="323">
        <v>1482.75</v>
      </c>
      <c r="L198" s="323">
        <v>1454.05</v>
      </c>
      <c r="M198" s="323">
        <v>100.54871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542.29999999999995</v>
      </c>
      <c r="D199" s="324">
        <v>537.2166666666667</v>
      </c>
      <c r="E199" s="324">
        <v>531.08333333333337</v>
      </c>
      <c r="F199" s="324">
        <v>519.86666666666667</v>
      </c>
      <c r="G199" s="324">
        <v>513.73333333333335</v>
      </c>
      <c r="H199" s="324">
        <v>548.43333333333339</v>
      </c>
      <c r="I199" s="324">
        <v>554.56666666666661</v>
      </c>
      <c r="J199" s="324">
        <v>565.78333333333342</v>
      </c>
      <c r="K199" s="323">
        <v>543.35</v>
      </c>
      <c r="L199" s="323">
        <v>526</v>
      </c>
      <c r="M199" s="323">
        <v>66.955479999999994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1359.8</v>
      </c>
      <c r="D200" s="324">
        <v>1372.25</v>
      </c>
      <c r="E200" s="324">
        <v>1337.55</v>
      </c>
      <c r="F200" s="324">
        <v>1315.3</v>
      </c>
      <c r="G200" s="324">
        <v>1280.5999999999999</v>
      </c>
      <c r="H200" s="324">
        <v>1394.5</v>
      </c>
      <c r="I200" s="324">
        <v>1429.1999999999998</v>
      </c>
      <c r="J200" s="324">
        <v>1451.45</v>
      </c>
      <c r="K200" s="323">
        <v>1406.95</v>
      </c>
      <c r="L200" s="323">
        <v>1350</v>
      </c>
      <c r="M200" s="323">
        <v>3.0446200000000001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188.05</v>
      </c>
      <c r="D201" s="324">
        <v>189.29999999999998</v>
      </c>
      <c r="E201" s="324">
        <v>184.99999999999997</v>
      </c>
      <c r="F201" s="324">
        <v>181.95</v>
      </c>
      <c r="G201" s="324">
        <v>177.64999999999998</v>
      </c>
      <c r="H201" s="324">
        <v>192.34999999999997</v>
      </c>
      <c r="I201" s="324">
        <v>196.64999999999998</v>
      </c>
      <c r="J201" s="324">
        <v>199.69999999999996</v>
      </c>
      <c r="K201" s="323">
        <v>193.6</v>
      </c>
      <c r="L201" s="323">
        <v>186.25</v>
      </c>
      <c r="M201" s="323">
        <v>2.6113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115.7</v>
      </c>
      <c r="D202" s="324">
        <v>116.21666666666665</v>
      </c>
      <c r="E202" s="324">
        <v>114.63333333333331</v>
      </c>
      <c r="F202" s="324">
        <v>113.56666666666666</v>
      </c>
      <c r="G202" s="324">
        <v>111.98333333333332</v>
      </c>
      <c r="H202" s="324">
        <v>117.2833333333333</v>
      </c>
      <c r="I202" s="324">
        <v>118.86666666666665</v>
      </c>
      <c r="J202" s="324">
        <v>119.93333333333329</v>
      </c>
      <c r="K202" s="323">
        <v>117.8</v>
      </c>
      <c r="L202" s="323">
        <v>115.15</v>
      </c>
      <c r="M202" s="323">
        <v>8.7125800000000009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2271.65</v>
      </c>
      <c r="D203" s="324">
        <v>2259.6833333333329</v>
      </c>
      <c r="E203" s="324">
        <v>2238.3666666666659</v>
      </c>
      <c r="F203" s="324">
        <v>2205.083333333333</v>
      </c>
      <c r="G203" s="324">
        <v>2183.766666666666</v>
      </c>
      <c r="H203" s="324">
        <v>2292.9666666666658</v>
      </c>
      <c r="I203" s="324">
        <v>2314.2833333333324</v>
      </c>
      <c r="J203" s="324">
        <v>2347.5666666666657</v>
      </c>
      <c r="K203" s="323">
        <v>2281</v>
      </c>
      <c r="L203" s="323">
        <v>2226.4</v>
      </c>
      <c r="M203" s="323">
        <v>31.15035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73.45</v>
      </c>
      <c r="D204" s="324">
        <v>73.2</v>
      </c>
      <c r="E204" s="324">
        <v>71.550000000000011</v>
      </c>
      <c r="F204" s="324">
        <v>69.650000000000006</v>
      </c>
      <c r="G204" s="324">
        <v>68.000000000000014</v>
      </c>
      <c r="H204" s="324">
        <v>75.100000000000009</v>
      </c>
      <c r="I204" s="324">
        <v>76.750000000000014</v>
      </c>
      <c r="J204" s="324">
        <v>78.650000000000006</v>
      </c>
      <c r="K204" s="323">
        <v>74.849999999999994</v>
      </c>
      <c r="L204" s="323">
        <v>71.3</v>
      </c>
      <c r="M204" s="323">
        <v>136.92989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1043.05</v>
      </c>
      <c r="D205" s="324">
        <v>1045.4166666666667</v>
      </c>
      <c r="E205" s="324">
        <v>1023.3833333333334</v>
      </c>
      <c r="F205" s="324">
        <v>1003.7166666666667</v>
      </c>
      <c r="G205" s="324">
        <v>981.68333333333339</v>
      </c>
      <c r="H205" s="324">
        <v>1065.0833333333335</v>
      </c>
      <c r="I205" s="324">
        <v>1087.1166666666668</v>
      </c>
      <c r="J205" s="324">
        <v>1106.7833333333335</v>
      </c>
      <c r="K205" s="323">
        <v>1067.45</v>
      </c>
      <c r="L205" s="323">
        <v>1025.75</v>
      </c>
      <c r="M205" s="323">
        <v>1.3890100000000001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404.25</v>
      </c>
      <c r="D206" s="324">
        <v>407.06666666666666</v>
      </c>
      <c r="E206" s="324">
        <v>399.23333333333335</v>
      </c>
      <c r="F206" s="324">
        <v>394.2166666666667</v>
      </c>
      <c r="G206" s="324">
        <v>386.38333333333338</v>
      </c>
      <c r="H206" s="324">
        <v>412.08333333333331</v>
      </c>
      <c r="I206" s="324">
        <v>419.91666666666669</v>
      </c>
      <c r="J206" s="324">
        <v>424.93333333333328</v>
      </c>
      <c r="K206" s="323">
        <v>414.9</v>
      </c>
      <c r="L206" s="323">
        <v>402.05</v>
      </c>
      <c r="M206" s="323">
        <v>1.4797100000000001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599.79999999999995</v>
      </c>
      <c r="D207" s="324">
        <v>606.88333333333333</v>
      </c>
      <c r="E207" s="324">
        <v>591.76666666666665</v>
      </c>
      <c r="F207" s="324">
        <v>583.73333333333335</v>
      </c>
      <c r="G207" s="324">
        <v>568.61666666666667</v>
      </c>
      <c r="H207" s="324">
        <v>614.91666666666663</v>
      </c>
      <c r="I207" s="324">
        <v>630.03333333333319</v>
      </c>
      <c r="J207" s="324">
        <v>638.06666666666661</v>
      </c>
      <c r="K207" s="323">
        <v>622</v>
      </c>
      <c r="L207" s="323">
        <v>598.85</v>
      </c>
      <c r="M207" s="323">
        <v>111.95965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111.4</v>
      </c>
      <c r="D208" s="324">
        <v>111.93333333333332</v>
      </c>
      <c r="E208" s="324">
        <v>110.31666666666665</v>
      </c>
      <c r="F208" s="324">
        <v>109.23333333333332</v>
      </c>
      <c r="G208" s="324">
        <v>107.61666666666665</v>
      </c>
      <c r="H208" s="324">
        <v>113.01666666666665</v>
      </c>
      <c r="I208" s="324">
        <v>114.63333333333333</v>
      </c>
      <c r="J208" s="324">
        <v>115.71666666666665</v>
      </c>
      <c r="K208" s="323">
        <v>113.55</v>
      </c>
      <c r="L208" s="323">
        <v>110.85</v>
      </c>
      <c r="M208" s="323">
        <v>58.8581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264.45</v>
      </c>
      <c r="D209" s="324">
        <v>266.79999999999995</v>
      </c>
      <c r="E209" s="324">
        <v>259.94999999999993</v>
      </c>
      <c r="F209" s="324">
        <v>255.45</v>
      </c>
      <c r="G209" s="324">
        <v>248.59999999999997</v>
      </c>
      <c r="H209" s="324">
        <v>271.2999999999999</v>
      </c>
      <c r="I209" s="324">
        <v>278.14999999999992</v>
      </c>
      <c r="J209" s="324">
        <v>282.64999999999986</v>
      </c>
      <c r="K209" s="323">
        <v>273.64999999999998</v>
      </c>
      <c r="L209" s="323">
        <v>262.3</v>
      </c>
      <c r="M209" s="323">
        <v>108.95498000000001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2015.9</v>
      </c>
      <c r="D210" s="324">
        <v>2009.9833333333333</v>
      </c>
      <c r="E210" s="324">
        <v>2000.9666666666667</v>
      </c>
      <c r="F210" s="324">
        <v>1986.0333333333333</v>
      </c>
      <c r="G210" s="324">
        <v>1977.0166666666667</v>
      </c>
      <c r="H210" s="324">
        <v>2024.9166666666667</v>
      </c>
      <c r="I210" s="324">
        <v>2033.9333333333336</v>
      </c>
      <c r="J210" s="324">
        <v>2048.8666666666668</v>
      </c>
      <c r="K210" s="323">
        <v>2019</v>
      </c>
      <c r="L210" s="323">
        <v>1995.05</v>
      </c>
      <c r="M210" s="323">
        <v>14.76829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311.2</v>
      </c>
      <c r="D211" s="324">
        <v>311.23333333333335</v>
      </c>
      <c r="E211" s="324">
        <v>309.9666666666667</v>
      </c>
      <c r="F211" s="324">
        <v>308.73333333333335</v>
      </c>
      <c r="G211" s="324">
        <v>307.4666666666667</v>
      </c>
      <c r="H211" s="324">
        <v>312.4666666666667</v>
      </c>
      <c r="I211" s="324">
        <v>313.73333333333335</v>
      </c>
      <c r="J211" s="324">
        <v>314.9666666666667</v>
      </c>
      <c r="K211" s="323">
        <v>312.5</v>
      </c>
      <c r="L211" s="323">
        <v>310</v>
      </c>
      <c r="M211" s="323">
        <v>7.2262899999999997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763.95</v>
      </c>
      <c r="D212" s="324">
        <v>751.51666666666677</v>
      </c>
      <c r="E212" s="324">
        <v>725.23333333333358</v>
      </c>
      <c r="F212" s="324">
        <v>686.51666666666677</v>
      </c>
      <c r="G212" s="324">
        <v>660.23333333333358</v>
      </c>
      <c r="H212" s="324">
        <v>790.23333333333358</v>
      </c>
      <c r="I212" s="324">
        <v>816.51666666666665</v>
      </c>
      <c r="J212" s="324">
        <v>855.23333333333358</v>
      </c>
      <c r="K212" s="323">
        <v>777.8</v>
      </c>
      <c r="L212" s="323">
        <v>712.8</v>
      </c>
      <c r="M212" s="323">
        <v>2.1142799999999999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39937.699999999997</v>
      </c>
      <c r="D213" s="324">
        <v>39572.183333333327</v>
      </c>
      <c r="E213" s="324">
        <v>39115.516666666656</v>
      </c>
      <c r="F213" s="324">
        <v>38293.333333333328</v>
      </c>
      <c r="G213" s="324">
        <v>37836.666666666657</v>
      </c>
      <c r="H213" s="324">
        <v>40394.366666666654</v>
      </c>
      <c r="I213" s="324">
        <v>40851.033333333326</v>
      </c>
      <c r="J213" s="324">
        <v>41673.216666666653</v>
      </c>
      <c r="K213" s="323">
        <v>40028.85</v>
      </c>
      <c r="L213" s="323">
        <v>38750</v>
      </c>
      <c r="M213" s="323">
        <v>3.866E-2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33.15</v>
      </c>
      <c r="D214" s="324">
        <v>33.35</v>
      </c>
      <c r="E214" s="324">
        <v>32.800000000000004</v>
      </c>
      <c r="F214" s="324">
        <v>32.450000000000003</v>
      </c>
      <c r="G214" s="324">
        <v>31.900000000000006</v>
      </c>
      <c r="H214" s="324">
        <v>33.700000000000003</v>
      </c>
      <c r="I214" s="324">
        <v>34.25</v>
      </c>
      <c r="J214" s="324">
        <v>34.6</v>
      </c>
      <c r="K214" s="323">
        <v>33.9</v>
      </c>
      <c r="L214" s="323">
        <v>33</v>
      </c>
      <c r="M214" s="323">
        <v>16.104669999999999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102.9</v>
      </c>
      <c r="D215" s="324">
        <v>103.78333333333335</v>
      </c>
      <c r="E215" s="324">
        <v>101.56666666666669</v>
      </c>
      <c r="F215" s="324">
        <v>100.23333333333335</v>
      </c>
      <c r="G215" s="324">
        <v>98.016666666666694</v>
      </c>
      <c r="H215" s="324">
        <v>105.11666666666669</v>
      </c>
      <c r="I215" s="324">
        <v>107.33333333333336</v>
      </c>
      <c r="J215" s="324">
        <v>108.66666666666669</v>
      </c>
      <c r="K215" s="323">
        <v>106</v>
      </c>
      <c r="L215" s="323">
        <v>102.45</v>
      </c>
      <c r="M215" s="323">
        <v>97.392470000000003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160.19999999999999</v>
      </c>
      <c r="D216" s="324">
        <v>160.83333333333334</v>
      </c>
      <c r="E216" s="324">
        <v>158.41666666666669</v>
      </c>
      <c r="F216" s="324">
        <v>156.63333333333335</v>
      </c>
      <c r="G216" s="324">
        <v>154.2166666666667</v>
      </c>
      <c r="H216" s="324">
        <v>162.61666666666667</v>
      </c>
      <c r="I216" s="324">
        <v>165.03333333333336</v>
      </c>
      <c r="J216" s="324">
        <v>166.81666666666666</v>
      </c>
      <c r="K216" s="323">
        <v>163.25</v>
      </c>
      <c r="L216" s="323">
        <v>159.05000000000001</v>
      </c>
      <c r="M216" s="323">
        <v>93.356530000000006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730.9</v>
      </c>
      <c r="D217" s="324">
        <v>727.25</v>
      </c>
      <c r="E217" s="324">
        <v>722.75</v>
      </c>
      <c r="F217" s="324">
        <v>714.6</v>
      </c>
      <c r="G217" s="324">
        <v>710.1</v>
      </c>
      <c r="H217" s="324">
        <v>735.4</v>
      </c>
      <c r="I217" s="324">
        <v>739.9</v>
      </c>
      <c r="J217" s="324">
        <v>748.05</v>
      </c>
      <c r="K217" s="323">
        <v>731.75</v>
      </c>
      <c r="L217" s="323">
        <v>719.1</v>
      </c>
      <c r="M217" s="323">
        <v>201.54519999999999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1329.9</v>
      </c>
      <c r="D218" s="324">
        <v>1314.0333333333333</v>
      </c>
      <c r="E218" s="324">
        <v>1291.7166666666667</v>
      </c>
      <c r="F218" s="324">
        <v>1253.5333333333333</v>
      </c>
      <c r="G218" s="324">
        <v>1231.2166666666667</v>
      </c>
      <c r="H218" s="324">
        <v>1352.2166666666667</v>
      </c>
      <c r="I218" s="324">
        <v>1374.5333333333333</v>
      </c>
      <c r="J218" s="324">
        <v>1412.7166666666667</v>
      </c>
      <c r="K218" s="323">
        <v>1336.35</v>
      </c>
      <c r="L218" s="323">
        <v>1275.8499999999999</v>
      </c>
      <c r="M218" s="323">
        <v>6.5056599999999998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500.25</v>
      </c>
      <c r="D219" s="324">
        <v>499.2166666666667</v>
      </c>
      <c r="E219" s="324">
        <v>492.93333333333339</v>
      </c>
      <c r="F219" s="324">
        <v>485.61666666666667</v>
      </c>
      <c r="G219" s="324">
        <v>479.33333333333337</v>
      </c>
      <c r="H219" s="324">
        <v>506.53333333333342</v>
      </c>
      <c r="I219" s="324">
        <v>512.81666666666672</v>
      </c>
      <c r="J219" s="324">
        <v>520.13333333333344</v>
      </c>
      <c r="K219" s="323">
        <v>505.5</v>
      </c>
      <c r="L219" s="323">
        <v>491.9</v>
      </c>
      <c r="M219" s="323">
        <v>16.590769999999999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159.85</v>
      </c>
      <c r="D220" s="324">
        <v>158.24999999999997</v>
      </c>
      <c r="E220" s="324">
        <v>152.79999999999995</v>
      </c>
      <c r="F220" s="324">
        <v>145.74999999999997</v>
      </c>
      <c r="G220" s="324">
        <v>140.29999999999995</v>
      </c>
      <c r="H220" s="324">
        <v>165.29999999999995</v>
      </c>
      <c r="I220" s="324">
        <v>170.74999999999994</v>
      </c>
      <c r="J220" s="324">
        <v>177.79999999999995</v>
      </c>
      <c r="K220" s="323">
        <v>163.69999999999999</v>
      </c>
      <c r="L220" s="323">
        <v>151.19999999999999</v>
      </c>
      <c r="M220" s="323">
        <v>11.25159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43</v>
      </c>
      <c r="D221" s="324">
        <v>43.316666666666663</v>
      </c>
      <c r="E221" s="324">
        <v>42.383333333333326</v>
      </c>
      <c r="F221" s="324">
        <v>41.766666666666666</v>
      </c>
      <c r="G221" s="324">
        <v>40.833333333333329</v>
      </c>
      <c r="H221" s="324">
        <v>43.933333333333323</v>
      </c>
      <c r="I221" s="324">
        <v>44.86666666666666</v>
      </c>
      <c r="J221" s="324">
        <v>45.48333333333332</v>
      </c>
      <c r="K221" s="323">
        <v>44.25</v>
      </c>
      <c r="L221" s="323">
        <v>42.7</v>
      </c>
      <c r="M221" s="323">
        <v>89.943960000000004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9.85</v>
      </c>
      <c r="D222" s="324">
        <v>9.8666666666666671</v>
      </c>
      <c r="E222" s="324">
        <v>9.7333333333333343</v>
      </c>
      <c r="F222" s="324">
        <v>9.6166666666666671</v>
      </c>
      <c r="G222" s="324">
        <v>9.4833333333333343</v>
      </c>
      <c r="H222" s="324">
        <v>9.9833333333333343</v>
      </c>
      <c r="I222" s="324">
        <v>10.116666666666667</v>
      </c>
      <c r="J222" s="324">
        <v>10.233333333333334</v>
      </c>
      <c r="K222" s="323">
        <v>10</v>
      </c>
      <c r="L222" s="323">
        <v>9.75</v>
      </c>
      <c r="M222" s="323">
        <v>1197.2763500000001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62.25</v>
      </c>
      <c r="D223" s="324">
        <v>62.300000000000004</v>
      </c>
      <c r="E223" s="324">
        <v>61.550000000000011</v>
      </c>
      <c r="F223" s="324">
        <v>60.850000000000009</v>
      </c>
      <c r="G223" s="324">
        <v>60.100000000000016</v>
      </c>
      <c r="H223" s="324">
        <v>63.000000000000007</v>
      </c>
      <c r="I223" s="324">
        <v>63.749999999999993</v>
      </c>
      <c r="J223" s="324">
        <v>64.45</v>
      </c>
      <c r="K223" s="323">
        <v>63.05</v>
      </c>
      <c r="L223" s="323">
        <v>61.6</v>
      </c>
      <c r="M223" s="323">
        <v>117.86758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38.85</v>
      </c>
      <c r="D224" s="324">
        <v>39.050000000000004</v>
      </c>
      <c r="E224" s="324">
        <v>37.95000000000001</v>
      </c>
      <c r="F224" s="324">
        <v>37.050000000000004</v>
      </c>
      <c r="G224" s="324">
        <v>35.95000000000001</v>
      </c>
      <c r="H224" s="324">
        <v>39.95000000000001</v>
      </c>
      <c r="I224" s="324">
        <v>41.050000000000004</v>
      </c>
      <c r="J224" s="324">
        <v>41.95000000000001</v>
      </c>
      <c r="K224" s="323">
        <v>40.15</v>
      </c>
      <c r="L224" s="323">
        <v>38.15</v>
      </c>
      <c r="M224" s="323">
        <v>1416.28657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224.6</v>
      </c>
      <c r="D225" s="324">
        <v>225.43333333333331</v>
      </c>
      <c r="E225" s="324">
        <v>222.16666666666663</v>
      </c>
      <c r="F225" s="324">
        <v>219.73333333333332</v>
      </c>
      <c r="G225" s="324">
        <v>216.46666666666664</v>
      </c>
      <c r="H225" s="324">
        <v>227.86666666666662</v>
      </c>
      <c r="I225" s="324">
        <v>231.13333333333333</v>
      </c>
      <c r="J225" s="324">
        <v>233.56666666666661</v>
      </c>
      <c r="K225" s="323">
        <v>228.7</v>
      </c>
      <c r="L225" s="323">
        <v>223</v>
      </c>
      <c r="M225" s="323">
        <v>53.602690000000003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1011.3</v>
      </c>
      <c r="D226" s="324">
        <v>1008.6666666666666</v>
      </c>
      <c r="E226" s="324">
        <v>992.63333333333321</v>
      </c>
      <c r="F226" s="324">
        <v>973.96666666666658</v>
      </c>
      <c r="G226" s="324">
        <v>957.93333333333317</v>
      </c>
      <c r="H226" s="324">
        <v>1027.3333333333333</v>
      </c>
      <c r="I226" s="324">
        <v>1043.3666666666668</v>
      </c>
      <c r="J226" s="324">
        <v>1062.0333333333333</v>
      </c>
      <c r="K226" s="323">
        <v>1024.7</v>
      </c>
      <c r="L226" s="323">
        <v>990</v>
      </c>
      <c r="M226" s="323">
        <v>0.45218999999999998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373.25</v>
      </c>
      <c r="D227" s="324">
        <v>372.83333333333331</v>
      </c>
      <c r="E227" s="324">
        <v>368.66666666666663</v>
      </c>
      <c r="F227" s="324">
        <v>364.08333333333331</v>
      </c>
      <c r="G227" s="324">
        <v>359.91666666666663</v>
      </c>
      <c r="H227" s="324">
        <v>377.41666666666663</v>
      </c>
      <c r="I227" s="324">
        <v>381.58333333333326</v>
      </c>
      <c r="J227" s="324">
        <v>386.16666666666663</v>
      </c>
      <c r="K227" s="323">
        <v>377</v>
      </c>
      <c r="L227" s="323">
        <v>368.25</v>
      </c>
      <c r="M227" s="323">
        <v>58.832769999999996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286.25</v>
      </c>
      <c r="D228" s="324">
        <v>289.16666666666669</v>
      </c>
      <c r="E228" s="324">
        <v>281.08333333333337</v>
      </c>
      <c r="F228" s="324">
        <v>275.91666666666669</v>
      </c>
      <c r="G228" s="324">
        <v>267.83333333333337</v>
      </c>
      <c r="H228" s="324">
        <v>294.33333333333337</v>
      </c>
      <c r="I228" s="324">
        <v>302.41666666666674</v>
      </c>
      <c r="J228" s="324">
        <v>307.58333333333337</v>
      </c>
      <c r="K228" s="323">
        <v>297.25</v>
      </c>
      <c r="L228" s="323">
        <v>284</v>
      </c>
      <c r="M228" s="323">
        <v>11.797599999999999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1668.65</v>
      </c>
      <c r="D229" s="324">
        <v>1666.0333333333335</v>
      </c>
      <c r="E229" s="324">
        <v>1646.0666666666671</v>
      </c>
      <c r="F229" s="324">
        <v>1623.4833333333336</v>
      </c>
      <c r="G229" s="324">
        <v>1603.5166666666671</v>
      </c>
      <c r="H229" s="324">
        <v>1688.616666666667</v>
      </c>
      <c r="I229" s="324">
        <v>1708.5833333333337</v>
      </c>
      <c r="J229" s="324">
        <v>1731.166666666667</v>
      </c>
      <c r="K229" s="323">
        <v>1686</v>
      </c>
      <c r="L229" s="323">
        <v>1643.45</v>
      </c>
      <c r="M229" s="323">
        <v>0.40808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241.25</v>
      </c>
      <c r="D230" s="324">
        <v>241.91666666666666</v>
      </c>
      <c r="E230" s="324">
        <v>238.33333333333331</v>
      </c>
      <c r="F230" s="324">
        <v>235.41666666666666</v>
      </c>
      <c r="G230" s="324">
        <v>231.83333333333331</v>
      </c>
      <c r="H230" s="324">
        <v>244.83333333333331</v>
      </c>
      <c r="I230" s="324">
        <v>248.41666666666663</v>
      </c>
      <c r="J230" s="324">
        <v>251.33333333333331</v>
      </c>
      <c r="K230" s="323">
        <v>245.5</v>
      </c>
      <c r="L230" s="323">
        <v>239</v>
      </c>
      <c r="M230" s="323">
        <v>89.826400000000007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210.75</v>
      </c>
      <c r="D231" s="324">
        <v>211.38333333333333</v>
      </c>
      <c r="E231" s="324">
        <v>209.01666666666665</v>
      </c>
      <c r="F231" s="324">
        <v>207.28333333333333</v>
      </c>
      <c r="G231" s="324">
        <v>204.91666666666666</v>
      </c>
      <c r="H231" s="324">
        <v>213.11666666666665</v>
      </c>
      <c r="I231" s="324">
        <v>215.48333333333332</v>
      </c>
      <c r="J231" s="324">
        <v>217.21666666666664</v>
      </c>
      <c r="K231" s="323">
        <v>213.75</v>
      </c>
      <c r="L231" s="323">
        <v>209.65</v>
      </c>
      <c r="M231" s="323">
        <v>20.975149999999999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4416.3500000000004</v>
      </c>
      <c r="D232" s="324">
        <v>4395.2833333333338</v>
      </c>
      <c r="E232" s="324">
        <v>4341.0666666666675</v>
      </c>
      <c r="F232" s="324">
        <v>4265.7833333333338</v>
      </c>
      <c r="G232" s="324">
        <v>4211.5666666666675</v>
      </c>
      <c r="H232" s="324">
        <v>4470.5666666666675</v>
      </c>
      <c r="I232" s="324">
        <v>4524.7833333333328</v>
      </c>
      <c r="J232" s="324">
        <v>4600.0666666666675</v>
      </c>
      <c r="K232" s="323">
        <v>4449.5</v>
      </c>
      <c r="L232" s="323">
        <v>4320</v>
      </c>
      <c r="M232" s="323">
        <v>1.2308399999999999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152.80000000000001</v>
      </c>
      <c r="D233" s="324">
        <v>152.15</v>
      </c>
      <c r="E233" s="324">
        <v>149.4</v>
      </c>
      <c r="F233" s="324">
        <v>146</v>
      </c>
      <c r="G233" s="324">
        <v>143.25</v>
      </c>
      <c r="H233" s="324">
        <v>155.55000000000001</v>
      </c>
      <c r="I233" s="324">
        <v>158.30000000000001</v>
      </c>
      <c r="J233" s="324">
        <v>161.70000000000002</v>
      </c>
      <c r="K233" s="323">
        <v>154.9</v>
      </c>
      <c r="L233" s="323">
        <v>148.75</v>
      </c>
      <c r="M233" s="323">
        <v>22.54515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1989.35</v>
      </c>
      <c r="D234" s="324">
        <v>1989.1000000000001</v>
      </c>
      <c r="E234" s="324">
        <v>1966.4500000000003</v>
      </c>
      <c r="F234" s="324">
        <v>1943.5500000000002</v>
      </c>
      <c r="G234" s="324">
        <v>1920.9000000000003</v>
      </c>
      <c r="H234" s="324">
        <v>2012.0000000000002</v>
      </c>
      <c r="I234" s="324">
        <v>2034.6500000000003</v>
      </c>
      <c r="J234" s="324">
        <v>2057.5500000000002</v>
      </c>
      <c r="K234" s="323">
        <v>2011.75</v>
      </c>
      <c r="L234" s="323">
        <v>1966.2</v>
      </c>
      <c r="M234" s="323">
        <v>7.8691599999999999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1553.15</v>
      </c>
      <c r="D235" s="324">
        <v>1542.4833333333336</v>
      </c>
      <c r="E235" s="324">
        <v>1523.0166666666671</v>
      </c>
      <c r="F235" s="324">
        <v>1492.8833333333334</v>
      </c>
      <c r="G235" s="324">
        <v>1473.416666666667</v>
      </c>
      <c r="H235" s="324">
        <v>1572.6166666666672</v>
      </c>
      <c r="I235" s="324">
        <v>1592.0833333333335</v>
      </c>
      <c r="J235" s="324">
        <v>1622.2166666666674</v>
      </c>
      <c r="K235" s="323">
        <v>1561.95</v>
      </c>
      <c r="L235" s="323">
        <v>1512.35</v>
      </c>
      <c r="M235" s="323">
        <v>0.57925000000000004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380.45</v>
      </c>
      <c r="D236" s="324">
        <v>378.95</v>
      </c>
      <c r="E236" s="324">
        <v>373.5</v>
      </c>
      <c r="F236" s="324">
        <v>366.55</v>
      </c>
      <c r="G236" s="324">
        <v>361.1</v>
      </c>
      <c r="H236" s="324">
        <v>385.9</v>
      </c>
      <c r="I236" s="324">
        <v>391.34999999999991</v>
      </c>
      <c r="J236" s="324">
        <v>398.29999999999995</v>
      </c>
      <c r="K236" s="323">
        <v>384.4</v>
      </c>
      <c r="L236" s="323">
        <v>372</v>
      </c>
      <c r="M236" s="323">
        <v>0.86119000000000001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926.3</v>
      </c>
      <c r="D237" s="324">
        <v>931.41666666666663</v>
      </c>
      <c r="E237" s="324">
        <v>917.83333333333326</v>
      </c>
      <c r="F237" s="324">
        <v>909.36666666666667</v>
      </c>
      <c r="G237" s="324">
        <v>895.7833333333333</v>
      </c>
      <c r="H237" s="324">
        <v>939.88333333333321</v>
      </c>
      <c r="I237" s="324">
        <v>953.46666666666647</v>
      </c>
      <c r="J237" s="324">
        <v>961.93333333333317</v>
      </c>
      <c r="K237" s="323">
        <v>945</v>
      </c>
      <c r="L237" s="323">
        <v>922.95</v>
      </c>
      <c r="M237" s="323">
        <v>48.498690000000003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221.05</v>
      </c>
      <c r="D238" s="324">
        <v>218.86666666666667</v>
      </c>
      <c r="E238" s="324">
        <v>215.08333333333334</v>
      </c>
      <c r="F238" s="324">
        <v>209.11666666666667</v>
      </c>
      <c r="G238" s="324">
        <v>205.33333333333334</v>
      </c>
      <c r="H238" s="324">
        <v>224.83333333333334</v>
      </c>
      <c r="I238" s="324">
        <v>228.61666666666665</v>
      </c>
      <c r="J238" s="324">
        <v>234.58333333333334</v>
      </c>
      <c r="K238" s="323">
        <v>222.65</v>
      </c>
      <c r="L238" s="323">
        <v>212.9</v>
      </c>
      <c r="M238" s="323">
        <v>82.050809999999998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19.95</v>
      </c>
      <c r="D239" s="324">
        <v>19.933333333333334</v>
      </c>
      <c r="E239" s="324">
        <v>19.266666666666666</v>
      </c>
      <c r="F239" s="324">
        <v>18.583333333333332</v>
      </c>
      <c r="G239" s="324">
        <v>17.916666666666664</v>
      </c>
      <c r="H239" s="324">
        <v>20.616666666666667</v>
      </c>
      <c r="I239" s="324">
        <v>21.283333333333331</v>
      </c>
      <c r="J239" s="324">
        <v>21.966666666666669</v>
      </c>
      <c r="K239" s="323">
        <v>20.6</v>
      </c>
      <c r="L239" s="323">
        <v>19.25</v>
      </c>
      <c r="M239" s="323">
        <v>44.907499999999999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1903.95</v>
      </c>
      <c r="D240" s="324">
        <v>1905.9833333333333</v>
      </c>
      <c r="E240" s="324">
        <v>1892.9666666666667</v>
      </c>
      <c r="F240" s="324">
        <v>1881.9833333333333</v>
      </c>
      <c r="G240" s="324">
        <v>1868.9666666666667</v>
      </c>
      <c r="H240" s="324">
        <v>1916.9666666666667</v>
      </c>
      <c r="I240" s="324">
        <v>1929.9833333333336</v>
      </c>
      <c r="J240" s="324">
        <v>1940.9666666666667</v>
      </c>
      <c r="K240" s="323">
        <v>1919</v>
      </c>
      <c r="L240" s="323">
        <v>1895</v>
      </c>
      <c r="M240" s="323">
        <v>77.958389999999994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1657.6</v>
      </c>
      <c r="D241" s="324">
        <v>1678.2166666666665</v>
      </c>
      <c r="E241" s="324">
        <v>1609.4333333333329</v>
      </c>
      <c r="F241" s="324">
        <v>1561.2666666666664</v>
      </c>
      <c r="G241" s="324">
        <v>1492.4833333333329</v>
      </c>
      <c r="H241" s="324">
        <v>1726.383333333333</v>
      </c>
      <c r="I241" s="324">
        <v>1795.1666666666663</v>
      </c>
      <c r="J241" s="324">
        <v>1843.333333333333</v>
      </c>
      <c r="K241" s="323">
        <v>1747</v>
      </c>
      <c r="L241" s="323">
        <v>1630.05</v>
      </c>
      <c r="M241" s="323">
        <v>1.1893100000000001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509.65</v>
      </c>
      <c r="D242" s="324">
        <v>512.84999999999991</v>
      </c>
      <c r="E242" s="324">
        <v>502.89999999999986</v>
      </c>
      <c r="F242" s="324">
        <v>496.15</v>
      </c>
      <c r="G242" s="324">
        <v>486.19999999999993</v>
      </c>
      <c r="H242" s="324">
        <v>519.5999999999998</v>
      </c>
      <c r="I242" s="324">
        <v>529.54999999999984</v>
      </c>
      <c r="J242" s="324">
        <v>536.29999999999973</v>
      </c>
      <c r="K242" s="323">
        <v>522.79999999999995</v>
      </c>
      <c r="L242" s="323">
        <v>506.1</v>
      </c>
      <c r="M242" s="323">
        <v>15.540559999999999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916.65</v>
      </c>
      <c r="D243" s="324">
        <v>911.86666666666667</v>
      </c>
      <c r="E243" s="324">
        <v>900.0333333333333</v>
      </c>
      <c r="F243" s="324">
        <v>883.41666666666663</v>
      </c>
      <c r="G243" s="324">
        <v>871.58333333333326</v>
      </c>
      <c r="H243" s="324">
        <v>928.48333333333335</v>
      </c>
      <c r="I243" s="324">
        <v>940.31666666666661</v>
      </c>
      <c r="J243" s="324">
        <v>956.93333333333339</v>
      </c>
      <c r="K243" s="323">
        <v>923.7</v>
      </c>
      <c r="L243" s="323">
        <v>895.25</v>
      </c>
      <c r="M243" s="323">
        <v>10.035069999999999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18.95</v>
      </c>
      <c r="D244" s="324">
        <v>18.716666666666665</v>
      </c>
      <c r="E244" s="324">
        <v>17.483333333333331</v>
      </c>
      <c r="F244" s="324">
        <v>16.016666666666666</v>
      </c>
      <c r="G244" s="324">
        <v>14.783333333333331</v>
      </c>
      <c r="H244" s="324">
        <v>20.18333333333333</v>
      </c>
      <c r="I244" s="324">
        <v>21.416666666666664</v>
      </c>
      <c r="J244" s="324">
        <v>22.883333333333329</v>
      </c>
      <c r="K244" s="323">
        <v>19.95</v>
      </c>
      <c r="L244" s="323">
        <v>17.25</v>
      </c>
      <c r="M244" s="323">
        <v>60.66845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117.2</v>
      </c>
      <c r="D245" s="324">
        <v>117.66666666666667</v>
      </c>
      <c r="E245" s="324">
        <v>115.63333333333334</v>
      </c>
      <c r="F245" s="324">
        <v>114.06666666666666</v>
      </c>
      <c r="G245" s="324">
        <v>112.03333333333333</v>
      </c>
      <c r="H245" s="324">
        <v>119.23333333333335</v>
      </c>
      <c r="I245" s="324">
        <v>121.26666666666668</v>
      </c>
      <c r="J245" s="324">
        <v>122.83333333333336</v>
      </c>
      <c r="K245" s="323">
        <v>119.7</v>
      </c>
      <c r="L245" s="323">
        <v>116.1</v>
      </c>
      <c r="M245" s="323">
        <v>1064.2689800000001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363.05</v>
      </c>
      <c r="D246" s="324">
        <v>367.61666666666662</v>
      </c>
      <c r="E246" s="324">
        <v>356.43333333333322</v>
      </c>
      <c r="F246" s="324">
        <v>349.81666666666661</v>
      </c>
      <c r="G246" s="324">
        <v>338.63333333333321</v>
      </c>
      <c r="H246" s="324">
        <v>374.23333333333323</v>
      </c>
      <c r="I246" s="324">
        <v>385.41666666666663</v>
      </c>
      <c r="J246" s="324">
        <v>392.03333333333325</v>
      </c>
      <c r="K246" s="323">
        <v>378.8</v>
      </c>
      <c r="L246" s="323">
        <v>361</v>
      </c>
      <c r="M246" s="323">
        <v>4.1441800000000004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1076.8</v>
      </c>
      <c r="D247" s="324">
        <v>1067.9333333333334</v>
      </c>
      <c r="E247" s="324">
        <v>1053.8666666666668</v>
      </c>
      <c r="F247" s="324">
        <v>1030.9333333333334</v>
      </c>
      <c r="G247" s="324">
        <v>1016.8666666666668</v>
      </c>
      <c r="H247" s="324">
        <v>1090.8666666666668</v>
      </c>
      <c r="I247" s="324">
        <v>1104.9333333333334</v>
      </c>
      <c r="J247" s="324">
        <v>1127.8666666666668</v>
      </c>
      <c r="K247" s="323">
        <v>1082</v>
      </c>
      <c r="L247" s="323">
        <v>1045</v>
      </c>
      <c r="M247" s="323">
        <v>6.7363299999999997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245.05</v>
      </c>
      <c r="D248" s="324">
        <v>248.31666666666669</v>
      </c>
      <c r="E248" s="324">
        <v>239.73333333333341</v>
      </c>
      <c r="F248" s="324">
        <v>234.41666666666671</v>
      </c>
      <c r="G248" s="324">
        <v>225.83333333333343</v>
      </c>
      <c r="H248" s="324">
        <v>253.63333333333338</v>
      </c>
      <c r="I248" s="324">
        <v>262.2166666666667</v>
      </c>
      <c r="J248" s="324">
        <v>267.53333333333336</v>
      </c>
      <c r="K248" s="323">
        <v>256.89999999999998</v>
      </c>
      <c r="L248" s="323">
        <v>243</v>
      </c>
      <c r="M248" s="323">
        <v>15.62101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40.049999999999997</v>
      </c>
      <c r="D249" s="324">
        <v>40.166666666666664</v>
      </c>
      <c r="E249" s="324">
        <v>39.883333333333326</v>
      </c>
      <c r="F249" s="324">
        <v>39.716666666666661</v>
      </c>
      <c r="G249" s="324">
        <v>39.433333333333323</v>
      </c>
      <c r="H249" s="324">
        <v>40.333333333333329</v>
      </c>
      <c r="I249" s="324">
        <v>40.616666666666674</v>
      </c>
      <c r="J249" s="324">
        <v>40.783333333333331</v>
      </c>
      <c r="K249" s="323">
        <v>40.450000000000003</v>
      </c>
      <c r="L249" s="323">
        <v>40</v>
      </c>
      <c r="M249" s="323">
        <v>9.9849999999999994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789.55</v>
      </c>
      <c r="D250" s="324">
        <v>784.51666666666677</v>
      </c>
      <c r="E250" s="324">
        <v>774.03333333333353</v>
      </c>
      <c r="F250" s="324">
        <v>758.51666666666677</v>
      </c>
      <c r="G250" s="324">
        <v>748.03333333333353</v>
      </c>
      <c r="H250" s="324">
        <v>800.03333333333353</v>
      </c>
      <c r="I250" s="324">
        <v>810.51666666666688</v>
      </c>
      <c r="J250" s="324">
        <v>826.03333333333353</v>
      </c>
      <c r="K250" s="323">
        <v>795</v>
      </c>
      <c r="L250" s="323">
        <v>769</v>
      </c>
      <c r="M250" s="323">
        <v>50.020960000000002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21.5</v>
      </c>
      <c r="D251" s="324">
        <v>21.566666666666666</v>
      </c>
      <c r="E251" s="324">
        <v>21.383333333333333</v>
      </c>
      <c r="F251" s="324">
        <v>21.266666666666666</v>
      </c>
      <c r="G251" s="324">
        <v>21.083333333333332</v>
      </c>
      <c r="H251" s="324">
        <v>21.683333333333334</v>
      </c>
      <c r="I251" s="324">
        <v>21.866666666666664</v>
      </c>
      <c r="J251" s="324">
        <v>21.983333333333334</v>
      </c>
      <c r="K251" s="323">
        <v>21.75</v>
      </c>
      <c r="L251" s="323">
        <v>21.45</v>
      </c>
      <c r="M251" s="323">
        <v>68.144859999999994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620.79999999999995</v>
      </c>
      <c r="D252" s="324">
        <v>621.6</v>
      </c>
      <c r="E252" s="324">
        <v>617.20000000000005</v>
      </c>
      <c r="F252" s="324">
        <v>613.6</v>
      </c>
      <c r="G252" s="324">
        <v>609.20000000000005</v>
      </c>
      <c r="H252" s="324">
        <v>625.20000000000005</v>
      </c>
      <c r="I252" s="324">
        <v>629.59999999999991</v>
      </c>
      <c r="J252" s="324">
        <v>633.20000000000005</v>
      </c>
      <c r="K252" s="323">
        <v>626</v>
      </c>
      <c r="L252" s="323">
        <v>618</v>
      </c>
      <c r="M252" s="323">
        <v>3.0591499999999998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249.2</v>
      </c>
      <c r="D253" s="324">
        <v>251.41666666666666</v>
      </c>
      <c r="E253" s="324">
        <v>246.43333333333334</v>
      </c>
      <c r="F253" s="324">
        <v>243.66666666666669</v>
      </c>
      <c r="G253" s="324">
        <v>238.68333333333337</v>
      </c>
      <c r="H253" s="324">
        <v>254.18333333333331</v>
      </c>
      <c r="I253" s="324">
        <v>259.16666666666663</v>
      </c>
      <c r="J253" s="324">
        <v>261.93333333333328</v>
      </c>
      <c r="K253" s="323">
        <v>256.39999999999998</v>
      </c>
      <c r="L253" s="323">
        <v>248.65</v>
      </c>
      <c r="M253" s="323">
        <v>176.03827000000001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98.5</v>
      </c>
      <c r="D254" s="324">
        <v>98.850000000000009</v>
      </c>
      <c r="E254" s="324">
        <v>96.700000000000017</v>
      </c>
      <c r="F254" s="324">
        <v>94.9</v>
      </c>
      <c r="G254" s="324">
        <v>92.750000000000014</v>
      </c>
      <c r="H254" s="324">
        <v>100.65000000000002</v>
      </c>
      <c r="I254" s="324">
        <v>102.80000000000003</v>
      </c>
      <c r="J254" s="324">
        <v>104.60000000000002</v>
      </c>
      <c r="K254" s="323">
        <v>101</v>
      </c>
      <c r="L254" s="323">
        <v>97.05</v>
      </c>
      <c r="M254" s="323">
        <v>9.5578000000000003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99.65</v>
      </c>
      <c r="D255" s="324">
        <v>100.26666666666667</v>
      </c>
      <c r="E255" s="324">
        <v>98.533333333333331</v>
      </c>
      <c r="F255" s="324">
        <v>97.416666666666671</v>
      </c>
      <c r="G255" s="324">
        <v>95.683333333333337</v>
      </c>
      <c r="H255" s="324">
        <v>101.38333333333333</v>
      </c>
      <c r="I255" s="324">
        <v>103.11666666666665</v>
      </c>
      <c r="J255" s="324">
        <v>104.23333333333332</v>
      </c>
      <c r="K255" s="323">
        <v>102</v>
      </c>
      <c r="L255" s="323">
        <v>99.15</v>
      </c>
      <c r="M255" s="323">
        <v>4.4693100000000001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1568.65</v>
      </c>
      <c r="D256" s="324">
        <v>1566.1499999999999</v>
      </c>
      <c r="E256" s="324">
        <v>1547.6999999999998</v>
      </c>
      <c r="F256" s="324">
        <v>1526.75</v>
      </c>
      <c r="G256" s="324">
        <v>1508.3</v>
      </c>
      <c r="H256" s="324">
        <v>1587.0999999999997</v>
      </c>
      <c r="I256" s="324">
        <v>1605.55</v>
      </c>
      <c r="J256" s="324">
        <v>1626.4999999999995</v>
      </c>
      <c r="K256" s="323">
        <v>1584.6</v>
      </c>
      <c r="L256" s="323">
        <v>1545.2</v>
      </c>
      <c r="M256" s="323">
        <v>0.40862999999999999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1796.3</v>
      </c>
      <c r="D257" s="324">
        <v>1799.4333333333334</v>
      </c>
      <c r="E257" s="324">
        <v>1773.8666666666668</v>
      </c>
      <c r="F257" s="324">
        <v>1751.4333333333334</v>
      </c>
      <c r="G257" s="324">
        <v>1725.8666666666668</v>
      </c>
      <c r="H257" s="324">
        <v>1821.8666666666668</v>
      </c>
      <c r="I257" s="324">
        <v>1847.4333333333334</v>
      </c>
      <c r="J257" s="324">
        <v>1869.8666666666668</v>
      </c>
      <c r="K257" s="323">
        <v>1825</v>
      </c>
      <c r="L257" s="323">
        <v>1777</v>
      </c>
      <c r="M257" s="323">
        <v>0.22277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88.25</v>
      </c>
      <c r="D258" s="324">
        <v>88.933333333333337</v>
      </c>
      <c r="E258" s="324">
        <v>87.216666666666669</v>
      </c>
      <c r="F258" s="324">
        <v>86.183333333333337</v>
      </c>
      <c r="G258" s="324">
        <v>84.466666666666669</v>
      </c>
      <c r="H258" s="324">
        <v>89.966666666666669</v>
      </c>
      <c r="I258" s="324">
        <v>91.683333333333337</v>
      </c>
      <c r="J258" s="324">
        <v>92.716666666666669</v>
      </c>
      <c r="K258" s="323">
        <v>90.65</v>
      </c>
      <c r="L258" s="323">
        <v>87.9</v>
      </c>
      <c r="M258" s="323">
        <v>8.7327100000000009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519.85</v>
      </c>
      <c r="D259" s="324">
        <v>524.11666666666667</v>
      </c>
      <c r="E259" s="324">
        <v>511.63333333333333</v>
      </c>
      <c r="F259" s="324">
        <v>503.41666666666663</v>
      </c>
      <c r="G259" s="324">
        <v>490.93333333333328</v>
      </c>
      <c r="H259" s="324">
        <v>532.33333333333337</v>
      </c>
      <c r="I259" s="324">
        <v>544.81666666666672</v>
      </c>
      <c r="J259" s="324">
        <v>553.03333333333342</v>
      </c>
      <c r="K259" s="323">
        <v>536.6</v>
      </c>
      <c r="L259" s="323">
        <v>515.9</v>
      </c>
      <c r="M259" s="323">
        <v>169.90894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2428.65</v>
      </c>
      <c r="D260" s="324">
        <v>2423.3000000000002</v>
      </c>
      <c r="E260" s="324">
        <v>2392.1500000000005</v>
      </c>
      <c r="F260" s="324">
        <v>2355.6500000000005</v>
      </c>
      <c r="G260" s="324">
        <v>2324.5000000000009</v>
      </c>
      <c r="H260" s="324">
        <v>2459.8000000000002</v>
      </c>
      <c r="I260" s="324">
        <v>2490.9499999999998</v>
      </c>
      <c r="J260" s="324">
        <v>2527.4499999999998</v>
      </c>
      <c r="K260" s="323">
        <v>2454.4499999999998</v>
      </c>
      <c r="L260" s="323">
        <v>2386.8000000000002</v>
      </c>
      <c r="M260" s="323">
        <v>2.7439399999999998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470.85</v>
      </c>
      <c r="D261" s="324">
        <v>464.63333333333338</v>
      </c>
      <c r="E261" s="324">
        <v>452.26666666666677</v>
      </c>
      <c r="F261" s="324">
        <v>433.68333333333339</v>
      </c>
      <c r="G261" s="324">
        <v>421.31666666666678</v>
      </c>
      <c r="H261" s="324">
        <v>483.21666666666675</v>
      </c>
      <c r="I261" s="324">
        <v>495.58333333333343</v>
      </c>
      <c r="J261" s="324">
        <v>514.16666666666674</v>
      </c>
      <c r="K261" s="323">
        <v>477</v>
      </c>
      <c r="L261" s="323">
        <v>446.05</v>
      </c>
      <c r="M261" s="323">
        <v>8.4476700000000005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303.39999999999998</v>
      </c>
      <c r="D262" s="324">
        <v>305.61666666666662</v>
      </c>
      <c r="E262" s="324">
        <v>299.28333333333325</v>
      </c>
      <c r="F262" s="324">
        <v>295.16666666666663</v>
      </c>
      <c r="G262" s="324">
        <v>288.83333333333326</v>
      </c>
      <c r="H262" s="324">
        <v>309.73333333333323</v>
      </c>
      <c r="I262" s="324">
        <v>316.06666666666661</v>
      </c>
      <c r="J262" s="324">
        <v>320.18333333333322</v>
      </c>
      <c r="K262" s="323">
        <v>311.95</v>
      </c>
      <c r="L262" s="323">
        <v>301.5</v>
      </c>
      <c r="M262" s="323">
        <v>6.9666800000000002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116.05</v>
      </c>
      <c r="D263" s="324">
        <v>117.35000000000001</v>
      </c>
      <c r="E263" s="324">
        <v>113.70000000000002</v>
      </c>
      <c r="F263" s="324">
        <v>111.35000000000001</v>
      </c>
      <c r="G263" s="324">
        <v>107.70000000000002</v>
      </c>
      <c r="H263" s="324">
        <v>119.70000000000002</v>
      </c>
      <c r="I263" s="324">
        <v>123.35000000000002</v>
      </c>
      <c r="J263" s="324">
        <v>125.70000000000002</v>
      </c>
      <c r="K263" s="323">
        <v>121</v>
      </c>
      <c r="L263" s="323">
        <v>115</v>
      </c>
      <c r="M263" s="323">
        <v>10.062279999999999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65.150000000000006</v>
      </c>
      <c r="D264" s="324">
        <v>65.733333333333334</v>
      </c>
      <c r="E264" s="324">
        <v>64.016666666666666</v>
      </c>
      <c r="F264" s="324">
        <v>62.883333333333326</v>
      </c>
      <c r="G264" s="324">
        <v>61.166666666666657</v>
      </c>
      <c r="H264" s="324">
        <v>66.866666666666674</v>
      </c>
      <c r="I264" s="324">
        <v>68.583333333333343</v>
      </c>
      <c r="J264" s="324">
        <v>69.716666666666683</v>
      </c>
      <c r="K264" s="323">
        <v>67.45</v>
      </c>
      <c r="L264" s="323">
        <v>64.599999999999994</v>
      </c>
      <c r="M264" s="323">
        <v>8.3228000000000009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197.6</v>
      </c>
      <c r="D265" s="324">
        <v>197.21666666666667</v>
      </c>
      <c r="E265" s="324">
        <v>194.98333333333335</v>
      </c>
      <c r="F265" s="324">
        <v>192.36666666666667</v>
      </c>
      <c r="G265" s="324">
        <v>190.13333333333335</v>
      </c>
      <c r="H265" s="324">
        <v>199.83333333333334</v>
      </c>
      <c r="I265" s="324">
        <v>202.06666666666663</v>
      </c>
      <c r="J265" s="324">
        <v>204.68333333333334</v>
      </c>
      <c r="K265" s="323">
        <v>199.45</v>
      </c>
      <c r="L265" s="323">
        <v>194.6</v>
      </c>
      <c r="M265" s="323">
        <v>7.7297900000000004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383.95</v>
      </c>
      <c r="D266" s="324">
        <v>382.98333333333335</v>
      </c>
      <c r="E266" s="324">
        <v>373.9666666666667</v>
      </c>
      <c r="F266" s="324">
        <v>363.98333333333335</v>
      </c>
      <c r="G266" s="324">
        <v>354.9666666666667</v>
      </c>
      <c r="H266" s="324">
        <v>392.9666666666667</v>
      </c>
      <c r="I266" s="324">
        <v>401.98333333333335</v>
      </c>
      <c r="J266" s="324">
        <v>411.9666666666667</v>
      </c>
      <c r="K266" s="323">
        <v>392</v>
      </c>
      <c r="L266" s="323">
        <v>373</v>
      </c>
      <c r="M266" s="323">
        <v>2.7071200000000002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299.5</v>
      </c>
      <c r="D267" s="324">
        <v>298.93333333333334</v>
      </c>
      <c r="E267" s="324">
        <v>294.56666666666666</v>
      </c>
      <c r="F267" s="324">
        <v>289.63333333333333</v>
      </c>
      <c r="G267" s="324">
        <v>285.26666666666665</v>
      </c>
      <c r="H267" s="324">
        <v>303.86666666666667</v>
      </c>
      <c r="I267" s="324">
        <v>308.23333333333335</v>
      </c>
      <c r="J267" s="324">
        <v>313.16666666666669</v>
      </c>
      <c r="K267" s="323">
        <v>303.3</v>
      </c>
      <c r="L267" s="323">
        <v>294</v>
      </c>
      <c r="M267" s="323">
        <v>3.9770599999999998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717.55</v>
      </c>
      <c r="D268" s="324">
        <v>727.73333333333323</v>
      </c>
      <c r="E268" s="324">
        <v>704.76666666666642</v>
      </c>
      <c r="F268" s="324">
        <v>691.98333333333323</v>
      </c>
      <c r="G268" s="324">
        <v>669.01666666666642</v>
      </c>
      <c r="H268" s="324">
        <v>740.51666666666642</v>
      </c>
      <c r="I268" s="324">
        <v>763.48333333333335</v>
      </c>
      <c r="J268" s="324">
        <v>776.26666666666642</v>
      </c>
      <c r="K268" s="323">
        <v>750.7</v>
      </c>
      <c r="L268" s="323">
        <v>714.95</v>
      </c>
      <c r="M268" s="323">
        <v>59.94838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2615.4499999999998</v>
      </c>
      <c r="D269" s="324">
        <v>2628.7000000000003</v>
      </c>
      <c r="E269" s="324">
        <v>2587.7500000000005</v>
      </c>
      <c r="F269" s="324">
        <v>2560.0500000000002</v>
      </c>
      <c r="G269" s="324">
        <v>2519.1000000000004</v>
      </c>
      <c r="H269" s="324">
        <v>2656.4000000000005</v>
      </c>
      <c r="I269" s="324">
        <v>2697.3500000000004</v>
      </c>
      <c r="J269" s="324">
        <v>2725.0500000000006</v>
      </c>
      <c r="K269" s="323">
        <v>2669.65</v>
      </c>
      <c r="L269" s="323">
        <v>2601</v>
      </c>
      <c r="M269" s="323">
        <v>7.3867799999999999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461.3</v>
      </c>
      <c r="D270" s="324">
        <v>464.4666666666667</v>
      </c>
      <c r="E270" s="324">
        <v>454.43333333333339</v>
      </c>
      <c r="F270" s="324">
        <v>447.56666666666672</v>
      </c>
      <c r="G270" s="324">
        <v>437.53333333333342</v>
      </c>
      <c r="H270" s="324">
        <v>471.33333333333337</v>
      </c>
      <c r="I270" s="324">
        <v>481.36666666666667</v>
      </c>
      <c r="J270" s="324">
        <v>488.23333333333335</v>
      </c>
      <c r="K270" s="323">
        <v>474.5</v>
      </c>
      <c r="L270" s="323">
        <v>457.6</v>
      </c>
      <c r="M270" s="323">
        <v>5.8401699999999996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398.8</v>
      </c>
      <c r="D271" s="324">
        <v>400.56666666666666</v>
      </c>
      <c r="E271" s="324">
        <v>391.23333333333335</v>
      </c>
      <c r="F271" s="324">
        <v>383.66666666666669</v>
      </c>
      <c r="G271" s="324">
        <v>374.33333333333337</v>
      </c>
      <c r="H271" s="324">
        <v>408.13333333333333</v>
      </c>
      <c r="I271" s="324">
        <v>417.4666666666667</v>
      </c>
      <c r="J271" s="324">
        <v>425.0333333333333</v>
      </c>
      <c r="K271" s="323">
        <v>409.9</v>
      </c>
      <c r="L271" s="323">
        <v>393</v>
      </c>
      <c r="M271" s="323">
        <v>2.4856500000000001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712.8</v>
      </c>
      <c r="D272" s="324">
        <v>719.23333333333323</v>
      </c>
      <c r="E272" s="324">
        <v>701.56666666666649</v>
      </c>
      <c r="F272" s="324">
        <v>690.33333333333326</v>
      </c>
      <c r="G272" s="324">
        <v>672.66666666666652</v>
      </c>
      <c r="H272" s="324">
        <v>730.46666666666647</v>
      </c>
      <c r="I272" s="324">
        <v>748.13333333333321</v>
      </c>
      <c r="J272" s="324">
        <v>759.36666666666645</v>
      </c>
      <c r="K272" s="323">
        <v>736.9</v>
      </c>
      <c r="L272" s="323">
        <v>708</v>
      </c>
      <c r="M272" s="323">
        <v>6.9973599999999996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144.5</v>
      </c>
      <c r="D273" s="324">
        <v>142.28333333333333</v>
      </c>
      <c r="E273" s="324">
        <v>137.56666666666666</v>
      </c>
      <c r="F273" s="324">
        <v>130.63333333333333</v>
      </c>
      <c r="G273" s="324">
        <v>125.91666666666666</v>
      </c>
      <c r="H273" s="324">
        <v>149.21666666666667</v>
      </c>
      <c r="I273" s="324">
        <v>153.93333333333331</v>
      </c>
      <c r="J273" s="324">
        <v>160.86666666666667</v>
      </c>
      <c r="K273" s="323">
        <v>147</v>
      </c>
      <c r="L273" s="323">
        <v>135.35</v>
      </c>
      <c r="M273" s="323">
        <v>7.9122500000000002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997.45</v>
      </c>
      <c r="D274" s="324">
        <v>1003.9833333333332</v>
      </c>
      <c r="E274" s="324">
        <v>988.46666666666647</v>
      </c>
      <c r="F274" s="324">
        <v>979.48333333333323</v>
      </c>
      <c r="G274" s="324">
        <v>963.96666666666647</v>
      </c>
      <c r="H274" s="324">
        <v>1012.9666666666665</v>
      </c>
      <c r="I274" s="324">
        <v>1028.4833333333331</v>
      </c>
      <c r="J274" s="324">
        <v>1037.4666666666665</v>
      </c>
      <c r="K274" s="323">
        <v>1019.5</v>
      </c>
      <c r="L274" s="323">
        <v>995</v>
      </c>
      <c r="M274" s="323">
        <v>1.3503400000000001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370.6</v>
      </c>
      <c r="D275" s="324">
        <v>370.4666666666667</v>
      </c>
      <c r="E275" s="324">
        <v>368.43333333333339</v>
      </c>
      <c r="F275" s="324">
        <v>366.26666666666671</v>
      </c>
      <c r="G275" s="324">
        <v>364.23333333333341</v>
      </c>
      <c r="H275" s="324">
        <v>372.63333333333338</v>
      </c>
      <c r="I275" s="324">
        <v>374.66666666666669</v>
      </c>
      <c r="J275" s="324">
        <v>376.83333333333337</v>
      </c>
      <c r="K275" s="323">
        <v>372.5</v>
      </c>
      <c r="L275" s="323">
        <v>368.3</v>
      </c>
      <c r="M275" s="323">
        <v>0.91437000000000002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60.95</v>
      </c>
      <c r="D276" s="324">
        <v>61.066666666666663</v>
      </c>
      <c r="E276" s="324">
        <v>60.433333333333323</v>
      </c>
      <c r="F276" s="324">
        <v>59.916666666666657</v>
      </c>
      <c r="G276" s="324">
        <v>59.283333333333317</v>
      </c>
      <c r="H276" s="324">
        <v>61.583333333333329</v>
      </c>
      <c r="I276" s="324">
        <v>62.216666666666669</v>
      </c>
      <c r="J276" s="324">
        <v>62.733333333333334</v>
      </c>
      <c r="K276" s="323">
        <v>61.7</v>
      </c>
      <c r="L276" s="323">
        <v>60.55</v>
      </c>
      <c r="M276" s="323">
        <v>8.44773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449.95</v>
      </c>
      <c r="D277" s="324">
        <v>450.98333333333335</v>
      </c>
      <c r="E277" s="324">
        <v>446.9666666666667</v>
      </c>
      <c r="F277" s="324">
        <v>443.98333333333335</v>
      </c>
      <c r="G277" s="324">
        <v>439.9666666666667</v>
      </c>
      <c r="H277" s="324">
        <v>453.9666666666667</v>
      </c>
      <c r="I277" s="324">
        <v>457.98333333333335</v>
      </c>
      <c r="J277" s="324">
        <v>460.9666666666667</v>
      </c>
      <c r="K277" s="323">
        <v>455</v>
      </c>
      <c r="L277" s="323">
        <v>448</v>
      </c>
      <c r="M277" s="323">
        <v>1.1136600000000001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46.35</v>
      </c>
      <c r="D278" s="324">
        <v>46.283333333333331</v>
      </c>
      <c r="E278" s="324">
        <v>45.466666666666661</v>
      </c>
      <c r="F278" s="324">
        <v>44.583333333333329</v>
      </c>
      <c r="G278" s="324">
        <v>43.766666666666659</v>
      </c>
      <c r="H278" s="324">
        <v>47.166666666666664</v>
      </c>
      <c r="I278" s="324">
        <v>47.983333333333327</v>
      </c>
      <c r="J278" s="324">
        <v>48.866666666666667</v>
      </c>
      <c r="K278" s="323">
        <v>47.1</v>
      </c>
      <c r="L278" s="323">
        <v>45.4</v>
      </c>
      <c r="M278" s="323">
        <v>18.948250000000002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383</v>
      </c>
      <c r="D279" s="324">
        <v>385.26666666666665</v>
      </c>
      <c r="E279" s="324">
        <v>378.63333333333333</v>
      </c>
      <c r="F279" s="324">
        <v>374.26666666666665</v>
      </c>
      <c r="G279" s="324">
        <v>367.63333333333333</v>
      </c>
      <c r="H279" s="324">
        <v>389.63333333333333</v>
      </c>
      <c r="I279" s="324">
        <v>396.26666666666665</v>
      </c>
      <c r="J279" s="324">
        <v>400.63333333333333</v>
      </c>
      <c r="K279" s="323">
        <v>391.9</v>
      </c>
      <c r="L279" s="323">
        <v>380.9</v>
      </c>
      <c r="M279" s="323">
        <v>2.50074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1195.6500000000001</v>
      </c>
      <c r="D280" s="324">
        <v>1196.2333333333333</v>
      </c>
      <c r="E280" s="324">
        <v>1180.4166666666667</v>
      </c>
      <c r="F280" s="324">
        <v>1165.1833333333334</v>
      </c>
      <c r="G280" s="324">
        <v>1149.3666666666668</v>
      </c>
      <c r="H280" s="324">
        <v>1211.4666666666667</v>
      </c>
      <c r="I280" s="324">
        <v>1227.2833333333333</v>
      </c>
      <c r="J280" s="324">
        <v>1242.5166666666667</v>
      </c>
      <c r="K280" s="323">
        <v>1212.05</v>
      </c>
      <c r="L280" s="323">
        <v>1181</v>
      </c>
      <c r="M280" s="323">
        <v>0.88212000000000002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276.7</v>
      </c>
      <c r="D281" s="324">
        <v>275.58333333333331</v>
      </c>
      <c r="E281" s="324">
        <v>271.16666666666663</v>
      </c>
      <c r="F281" s="324">
        <v>265.63333333333333</v>
      </c>
      <c r="G281" s="324">
        <v>261.21666666666664</v>
      </c>
      <c r="H281" s="324">
        <v>281.11666666666662</v>
      </c>
      <c r="I281" s="324">
        <v>285.53333333333325</v>
      </c>
      <c r="J281" s="324">
        <v>291.06666666666661</v>
      </c>
      <c r="K281" s="323">
        <v>280</v>
      </c>
      <c r="L281" s="323">
        <v>270.05</v>
      </c>
      <c r="M281" s="323">
        <v>13.313560000000001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1763.1</v>
      </c>
      <c r="D282" s="324">
        <v>1755.9833333333333</v>
      </c>
      <c r="E282" s="324">
        <v>1743.1166666666668</v>
      </c>
      <c r="F282" s="324">
        <v>1723.1333333333334</v>
      </c>
      <c r="G282" s="324">
        <v>1710.2666666666669</v>
      </c>
      <c r="H282" s="324">
        <v>1775.9666666666667</v>
      </c>
      <c r="I282" s="324">
        <v>1788.833333333333</v>
      </c>
      <c r="J282" s="324">
        <v>1808.8166666666666</v>
      </c>
      <c r="K282" s="323">
        <v>1768.85</v>
      </c>
      <c r="L282" s="323">
        <v>1736</v>
      </c>
      <c r="M282" s="323">
        <v>33.581539999999997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597.6</v>
      </c>
      <c r="D283" s="324">
        <v>591.38333333333333</v>
      </c>
      <c r="E283" s="324">
        <v>582.76666666666665</v>
      </c>
      <c r="F283" s="324">
        <v>567.93333333333328</v>
      </c>
      <c r="G283" s="324">
        <v>559.31666666666661</v>
      </c>
      <c r="H283" s="324">
        <v>606.2166666666667</v>
      </c>
      <c r="I283" s="324">
        <v>614.83333333333326</v>
      </c>
      <c r="J283" s="324">
        <v>629.66666666666674</v>
      </c>
      <c r="K283" s="323">
        <v>600</v>
      </c>
      <c r="L283" s="323">
        <v>576.54999999999995</v>
      </c>
      <c r="M283" s="323">
        <v>13.612069999999999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615.25</v>
      </c>
      <c r="D284" s="324">
        <v>621.81666666666672</v>
      </c>
      <c r="E284" s="324">
        <v>604.43333333333339</v>
      </c>
      <c r="F284" s="324">
        <v>593.61666666666667</v>
      </c>
      <c r="G284" s="324">
        <v>576.23333333333335</v>
      </c>
      <c r="H284" s="324">
        <v>632.63333333333344</v>
      </c>
      <c r="I284" s="324">
        <v>650.01666666666688</v>
      </c>
      <c r="J284" s="324">
        <v>660.83333333333348</v>
      </c>
      <c r="K284" s="323">
        <v>639.20000000000005</v>
      </c>
      <c r="L284" s="323">
        <v>611</v>
      </c>
      <c r="M284" s="323">
        <v>5.9643600000000001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203</v>
      </c>
      <c r="D285" s="324">
        <v>203.98333333333335</v>
      </c>
      <c r="E285" s="324">
        <v>197.2166666666667</v>
      </c>
      <c r="F285" s="324">
        <v>191.43333333333334</v>
      </c>
      <c r="G285" s="324">
        <v>184.66666666666669</v>
      </c>
      <c r="H285" s="324">
        <v>209.76666666666671</v>
      </c>
      <c r="I285" s="324">
        <v>216.53333333333336</v>
      </c>
      <c r="J285" s="324">
        <v>222.31666666666672</v>
      </c>
      <c r="K285" s="323">
        <v>210.75</v>
      </c>
      <c r="L285" s="323">
        <v>198.2</v>
      </c>
      <c r="M285" s="323">
        <v>4.1943000000000001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1286.05</v>
      </c>
      <c r="D286" s="324">
        <v>1279.0333333333335</v>
      </c>
      <c r="E286" s="324">
        <v>1240.0666666666671</v>
      </c>
      <c r="F286" s="324">
        <v>1194.0833333333335</v>
      </c>
      <c r="G286" s="324">
        <v>1155.116666666667</v>
      </c>
      <c r="H286" s="324">
        <v>1325.0166666666671</v>
      </c>
      <c r="I286" s="324">
        <v>1363.9833333333338</v>
      </c>
      <c r="J286" s="324">
        <v>1409.9666666666672</v>
      </c>
      <c r="K286" s="323">
        <v>1318</v>
      </c>
      <c r="L286" s="323">
        <v>1233.05</v>
      </c>
      <c r="M286" s="323">
        <v>0.58609999999999995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547.35</v>
      </c>
      <c r="D287" s="324">
        <v>547.11666666666667</v>
      </c>
      <c r="E287" s="324">
        <v>540.23333333333335</v>
      </c>
      <c r="F287" s="324">
        <v>533.11666666666667</v>
      </c>
      <c r="G287" s="324">
        <v>526.23333333333335</v>
      </c>
      <c r="H287" s="324">
        <v>554.23333333333335</v>
      </c>
      <c r="I287" s="324">
        <v>561.11666666666679</v>
      </c>
      <c r="J287" s="324">
        <v>568.23333333333335</v>
      </c>
      <c r="K287" s="323">
        <v>554</v>
      </c>
      <c r="L287" s="323">
        <v>540</v>
      </c>
      <c r="M287" s="323">
        <v>1.46991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80.650000000000006</v>
      </c>
      <c r="D288" s="324">
        <v>81.483333333333334</v>
      </c>
      <c r="E288" s="324">
        <v>79.466666666666669</v>
      </c>
      <c r="F288" s="324">
        <v>78.283333333333331</v>
      </c>
      <c r="G288" s="324">
        <v>76.266666666666666</v>
      </c>
      <c r="H288" s="324">
        <v>82.666666666666671</v>
      </c>
      <c r="I288" s="324">
        <v>84.683333333333351</v>
      </c>
      <c r="J288" s="324">
        <v>85.866666666666674</v>
      </c>
      <c r="K288" s="323">
        <v>83.5</v>
      </c>
      <c r="L288" s="323">
        <v>80.3</v>
      </c>
      <c r="M288" s="323">
        <v>110.67737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2624.05</v>
      </c>
      <c r="D289" s="324">
        <v>2634.3666666666668</v>
      </c>
      <c r="E289" s="324">
        <v>2603.7333333333336</v>
      </c>
      <c r="F289" s="324">
        <v>2583.416666666667</v>
      </c>
      <c r="G289" s="324">
        <v>2552.7833333333338</v>
      </c>
      <c r="H289" s="324">
        <v>2654.6833333333334</v>
      </c>
      <c r="I289" s="324">
        <v>2685.3166666666666</v>
      </c>
      <c r="J289" s="324">
        <v>2705.6333333333332</v>
      </c>
      <c r="K289" s="323">
        <v>2665</v>
      </c>
      <c r="L289" s="323">
        <v>2614.0500000000002</v>
      </c>
      <c r="M289" s="323">
        <v>1.5526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345.95</v>
      </c>
      <c r="D290" s="324">
        <v>350.06666666666666</v>
      </c>
      <c r="E290" s="324">
        <v>336.13333333333333</v>
      </c>
      <c r="F290" s="324">
        <v>326.31666666666666</v>
      </c>
      <c r="G290" s="324">
        <v>312.38333333333333</v>
      </c>
      <c r="H290" s="324">
        <v>359.88333333333333</v>
      </c>
      <c r="I290" s="324">
        <v>373.81666666666661</v>
      </c>
      <c r="J290" s="324">
        <v>383.63333333333333</v>
      </c>
      <c r="K290" s="323">
        <v>364</v>
      </c>
      <c r="L290" s="323">
        <v>340.25</v>
      </c>
      <c r="M290" s="323">
        <v>1.80446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597.70000000000005</v>
      </c>
      <c r="D291" s="324">
        <v>597.31666666666672</v>
      </c>
      <c r="E291" s="324">
        <v>594.63333333333344</v>
      </c>
      <c r="F291" s="324">
        <v>591.56666666666672</v>
      </c>
      <c r="G291" s="324">
        <v>588.88333333333344</v>
      </c>
      <c r="H291" s="324">
        <v>600.38333333333344</v>
      </c>
      <c r="I291" s="324">
        <v>603.06666666666661</v>
      </c>
      <c r="J291" s="324">
        <v>606.13333333333344</v>
      </c>
      <c r="K291" s="323">
        <v>600</v>
      </c>
      <c r="L291" s="323">
        <v>594.25</v>
      </c>
      <c r="M291" s="323">
        <v>9.1098400000000002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9885.35</v>
      </c>
      <c r="D292" s="324">
        <v>9907</v>
      </c>
      <c r="E292" s="324">
        <v>9814</v>
      </c>
      <c r="F292" s="324">
        <v>9742.65</v>
      </c>
      <c r="G292" s="324">
        <v>9649.65</v>
      </c>
      <c r="H292" s="324">
        <v>9978.35</v>
      </c>
      <c r="I292" s="324">
        <v>10071.35</v>
      </c>
      <c r="J292" s="324">
        <v>10142.700000000001</v>
      </c>
      <c r="K292" s="323">
        <v>10000</v>
      </c>
      <c r="L292" s="323">
        <v>9835.65</v>
      </c>
      <c r="M292" s="323">
        <v>4.061E-2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64.400000000000006</v>
      </c>
      <c r="D293" s="324">
        <v>66.38333333333334</v>
      </c>
      <c r="E293" s="324">
        <v>61.51666666666668</v>
      </c>
      <c r="F293" s="324">
        <v>58.63333333333334</v>
      </c>
      <c r="G293" s="324">
        <v>53.76666666666668</v>
      </c>
      <c r="H293" s="324">
        <v>69.26666666666668</v>
      </c>
      <c r="I293" s="324">
        <v>74.133333333333326</v>
      </c>
      <c r="J293" s="324">
        <v>77.01666666666668</v>
      </c>
      <c r="K293" s="323">
        <v>71.25</v>
      </c>
      <c r="L293" s="323">
        <v>63.5</v>
      </c>
      <c r="M293" s="323">
        <v>238.67473000000001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359.3</v>
      </c>
      <c r="D294" s="324">
        <v>361.8</v>
      </c>
      <c r="E294" s="324">
        <v>355.35</v>
      </c>
      <c r="F294" s="324">
        <v>351.40000000000003</v>
      </c>
      <c r="G294" s="324">
        <v>344.95000000000005</v>
      </c>
      <c r="H294" s="324">
        <v>365.75</v>
      </c>
      <c r="I294" s="324">
        <v>372.19999999999993</v>
      </c>
      <c r="J294" s="324">
        <v>376.15</v>
      </c>
      <c r="K294" s="323">
        <v>368.25</v>
      </c>
      <c r="L294" s="323">
        <v>357.85</v>
      </c>
      <c r="M294" s="323">
        <v>42.067340000000002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3696.25</v>
      </c>
      <c r="D295" s="324">
        <v>3665.9166666666665</v>
      </c>
      <c r="E295" s="324">
        <v>3583.833333333333</v>
      </c>
      <c r="F295" s="324">
        <v>3471.4166666666665</v>
      </c>
      <c r="G295" s="324">
        <v>3389.333333333333</v>
      </c>
      <c r="H295" s="324">
        <v>3778.333333333333</v>
      </c>
      <c r="I295" s="324">
        <v>3860.4166666666661</v>
      </c>
      <c r="J295" s="324">
        <v>3972.833333333333</v>
      </c>
      <c r="K295" s="323">
        <v>3748</v>
      </c>
      <c r="L295" s="323">
        <v>3553.5</v>
      </c>
      <c r="M295" s="323">
        <v>1.7134100000000001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1117.55</v>
      </c>
      <c r="D296" s="324">
        <v>1107.3166666666668</v>
      </c>
      <c r="E296" s="324">
        <v>1090.6333333333337</v>
      </c>
      <c r="F296" s="324">
        <v>1063.7166666666669</v>
      </c>
      <c r="G296" s="324">
        <v>1047.0333333333338</v>
      </c>
      <c r="H296" s="324">
        <v>1134.2333333333336</v>
      </c>
      <c r="I296" s="324">
        <v>1150.9166666666665</v>
      </c>
      <c r="J296" s="324">
        <v>1177.8333333333335</v>
      </c>
      <c r="K296" s="323">
        <v>1124</v>
      </c>
      <c r="L296" s="323">
        <v>1080.4000000000001</v>
      </c>
      <c r="M296" s="323">
        <v>8.1143099999999997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1773.6</v>
      </c>
      <c r="D297" s="324">
        <v>1768.25</v>
      </c>
      <c r="E297" s="324">
        <v>1759.45</v>
      </c>
      <c r="F297" s="324">
        <v>1745.3</v>
      </c>
      <c r="G297" s="324">
        <v>1736.5</v>
      </c>
      <c r="H297" s="324">
        <v>1782.4</v>
      </c>
      <c r="I297" s="324">
        <v>1791.2000000000003</v>
      </c>
      <c r="J297" s="324">
        <v>1805.3500000000001</v>
      </c>
      <c r="K297" s="323">
        <v>1777.05</v>
      </c>
      <c r="L297" s="323">
        <v>1754.1</v>
      </c>
      <c r="M297" s="323">
        <v>17.128350000000001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6310.35</v>
      </c>
      <c r="D298" s="324">
        <v>6233.75</v>
      </c>
      <c r="E298" s="324">
        <v>6138.05</v>
      </c>
      <c r="F298" s="324">
        <v>5965.75</v>
      </c>
      <c r="G298" s="324">
        <v>5870.05</v>
      </c>
      <c r="H298" s="324">
        <v>6406.05</v>
      </c>
      <c r="I298" s="324">
        <v>6501.7500000000009</v>
      </c>
      <c r="J298" s="324">
        <v>6674.05</v>
      </c>
      <c r="K298" s="323">
        <v>6329.45</v>
      </c>
      <c r="L298" s="323">
        <v>6061.45</v>
      </c>
      <c r="M298" s="323">
        <v>4.40177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5109.3</v>
      </c>
      <c r="D299" s="324">
        <v>5067.2666666666664</v>
      </c>
      <c r="E299" s="324">
        <v>5009.2333333333327</v>
      </c>
      <c r="F299" s="324">
        <v>4909.1666666666661</v>
      </c>
      <c r="G299" s="324">
        <v>4851.1333333333323</v>
      </c>
      <c r="H299" s="324">
        <v>5167.333333333333</v>
      </c>
      <c r="I299" s="324">
        <v>5225.3666666666659</v>
      </c>
      <c r="J299" s="324">
        <v>5325.4333333333334</v>
      </c>
      <c r="K299" s="323">
        <v>5125.3</v>
      </c>
      <c r="L299" s="323">
        <v>4967.2</v>
      </c>
      <c r="M299" s="323">
        <v>3.4654600000000002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749.1</v>
      </c>
      <c r="D300" s="324">
        <v>753.83333333333337</v>
      </c>
      <c r="E300" s="324">
        <v>740.66666666666674</v>
      </c>
      <c r="F300" s="324">
        <v>732.23333333333335</v>
      </c>
      <c r="G300" s="324">
        <v>719.06666666666672</v>
      </c>
      <c r="H300" s="324">
        <v>762.26666666666677</v>
      </c>
      <c r="I300" s="324">
        <v>775.43333333333351</v>
      </c>
      <c r="J300" s="324">
        <v>783.86666666666679</v>
      </c>
      <c r="K300" s="323">
        <v>767</v>
      </c>
      <c r="L300" s="323">
        <v>745.4</v>
      </c>
      <c r="M300" s="323">
        <v>22.45552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2200.6</v>
      </c>
      <c r="D301" s="324">
        <v>2209.2333333333336</v>
      </c>
      <c r="E301" s="324">
        <v>2168.4666666666672</v>
      </c>
      <c r="F301" s="324">
        <v>2136.3333333333335</v>
      </c>
      <c r="G301" s="324">
        <v>2095.5666666666671</v>
      </c>
      <c r="H301" s="324">
        <v>2241.3666666666672</v>
      </c>
      <c r="I301" s="324">
        <v>2282.1333333333337</v>
      </c>
      <c r="J301" s="324">
        <v>2314.2666666666673</v>
      </c>
      <c r="K301" s="323">
        <v>2250</v>
      </c>
      <c r="L301" s="323">
        <v>2177.1</v>
      </c>
      <c r="M301" s="323">
        <v>1.06199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402.6</v>
      </c>
      <c r="D302" s="324">
        <v>404</v>
      </c>
      <c r="E302" s="324">
        <v>399</v>
      </c>
      <c r="F302" s="324">
        <v>395.4</v>
      </c>
      <c r="G302" s="324">
        <v>390.4</v>
      </c>
      <c r="H302" s="324">
        <v>407.6</v>
      </c>
      <c r="I302" s="324">
        <v>412.6</v>
      </c>
      <c r="J302" s="324">
        <v>416.20000000000005</v>
      </c>
      <c r="K302" s="323">
        <v>409</v>
      </c>
      <c r="L302" s="323">
        <v>400.4</v>
      </c>
      <c r="M302" s="323">
        <v>6.3614300000000004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793.35</v>
      </c>
      <c r="D303" s="324">
        <v>788.08333333333337</v>
      </c>
      <c r="E303" s="324">
        <v>781.16666666666674</v>
      </c>
      <c r="F303" s="324">
        <v>768.98333333333335</v>
      </c>
      <c r="G303" s="324">
        <v>762.06666666666672</v>
      </c>
      <c r="H303" s="324">
        <v>800.26666666666677</v>
      </c>
      <c r="I303" s="324">
        <v>807.18333333333351</v>
      </c>
      <c r="J303" s="324">
        <v>819.36666666666679</v>
      </c>
      <c r="K303" s="323">
        <v>795</v>
      </c>
      <c r="L303" s="323">
        <v>775.9</v>
      </c>
      <c r="M303" s="323">
        <v>44.070329999999998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158.19999999999999</v>
      </c>
      <c r="D304" s="324">
        <v>158.51666666666665</v>
      </c>
      <c r="E304" s="324">
        <v>156.5333333333333</v>
      </c>
      <c r="F304" s="324">
        <v>154.86666666666665</v>
      </c>
      <c r="G304" s="324">
        <v>152.8833333333333</v>
      </c>
      <c r="H304" s="324">
        <v>160.18333333333331</v>
      </c>
      <c r="I304" s="324">
        <v>162.16666666666666</v>
      </c>
      <c r="J304" s="324">
        <v>163.83333333333331</v>
      </c>
      <c r="K304" s="323">
        <v>160.5</v>
      </c>
      <c r="L304" s="323">
        <v>156.85</v>
      </c>
      <c r="M304" s="323">
        <v>46.364530000000002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17.25</v>
      </c>
      <c r="D305" s="324">
        <v>17.183333333333334</v>
      </c>
      <c r="E305" s="324">
        <v>16.766666666666666</v>
      </c>
      <c r="F305" s="324">
        <v>16.283333333333331</v>
      </c>
      <c r="G305" s="324">
        <v>15.866666666666664</v>
      </c>
      <c r="H305" s="324">
        <v>17.666666666666668</v>
      </c>
      <c r="I305" s="324">
        <v>18.083333333333332</v>
      </c>
      <c r="J305" s="324">
        <v>18.56666666666667</v>
      </c>
      <c r="K305" s="323">
        <v>17.600000000000001</v>
      </c>
      <c r="L305" s="323">
        <v>16.7</v>
      </c>
      <c r="M305" s="323">
        <v>60.823340000000002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169.75</v>
      </c>
      <c r="D306" s="324">
        <v>171.03333333333333</v>
      </c>
      <c r="E306" s="324">
        <v>167.21666666666667</v>
      </c>
      <c r="F306" s="324">
        <v>164.68333333333334</v>
      </c>
      <c r="G306" s="324">
        <v>160.86666666666667</v>
      </c>
      <c r="H306" s="324">
        <v>173.56666666666666</v>
      </c>
      <c r="I306" s="324">
        <v>177.38333333333333</v>
      </c>
      <c r="J306" s="324">
        <v>179.91666666666666</v>
      </c>
      <c r="K306" s="323">
        <v>174.85</v>
      </c>
      <c r="L306" s="323">
        <v>168.5</v>
      </c>
      <c r="M306" s="323">
        <v>2.73061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502.9</v>
      </c>
      <c r="D307" s="324">
        <v>493.63333333333338</v>
      </c>
      <c r="E307" s="324">
        <v>479.26666666666677</v>
      </c>
      <c r="F307" s="324">
        <v>455.63333333333338</v>
      </c>
      <c r="G307" s="324">
        <v>441.26666666666677</v>
      </c>
      <c r="H307" s="324">
        <v>517.26666666666677</v>
      </c>
      <c r="I307" s="324">
        <v>531.63333333333344</v>
      </c>
      <c r="J307" s="324">
        <v>555.26666666666677</v>
      </c>
      <c r="K307" s="323">
        <v>508</v>
      </c>
      <c r="L307" s="323">
        <v>470</v>
      </c>
      <c r="M307" s="323">
        <v>2.05959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114.7</v>
      </c>
      <c r="D308" s="324">
        <v>114.83333333333333</v>
      </c>
      <c r="E308" s="324">
        <v>114.16666666666666</v>
      </c>
      <c r="F308" s="324">
        <v>113.63333333333333</v>
      </c>
      <c r="G308" s="324">
        <v>112.96666666666665</v>
      </c>
      <c r="H308" s="324">
        <v>115.36666666666666</v>
      </c>
      <c r="I308" s="324">
        <v>116.03333333333332</v>
      </c>
      <c r="J308" s="324">
        <v>116.56666666666666</v>
      </c>
      <c r="K308" s="323">
        <v>115.5</v>
      </c>
      <c r="L308" s="323">
        <v>114.3</v>
      </c>
      <c r="M308" s="323">
        <v>41.177259999999997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490</v>
      </c>
      <c r="D309" s="324">
        <v>488.41666666666669</v>
      </c>
      <c r="E309" s="324">
        <v>485.63333333333338</v>
      </c>
      <c r="F309" s="324">
        <v>481.26666666666671</v>
      </c>
      <c r="G309" s="324">
        <v>478.48333333333341</v>
      </c>
      <c r="H309" s="324">
        <v>492.78333333333336</v>
      </c>
      <c r="I309" s="324">
        <v>495.56666666666666</v>
      </c>
      <c r="J309" s="324">
        <v>499.93333333333334</v>
      </c>
      <c r="K309" s="323">
        <v>491.2</v>
      </c>
      <c r="L309" s="323">
        <v>484.05</v>
      </c>
      <c r="M309" s="323">
        <v>17.104569999999999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7598.6</v>
      </c>
      <c r="D310" s="324">
        <v>7572.8499999999995</v>
      </c>
      <c r="E310" s="324">
        <v>7515.7499999999991</v>
      </c>
      <c r="F310" s="324">
        <v>7432.9</v>
      </c>
      <c r="G310" s="324">
        <v>7375.7999999999993</v>
      </c>
      <c r="H310" s="324">
        <v>7655.6999999999989</v>
      </c>
      <c r="I310" s="324">
        <v>7712.7999999999993</v>
      </c>
      <c r="J310" s="324">
        <v>7795.6499999999987</v>
      </c>
      <c r="K310" s="323">
        <v>7629.95</v>
      </c>
      <c r="L310" s="323">
        <v>7490</v>
      </c>
      <c r="M310" s="323">
        <v>5.8920599999999999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3235.8</v>
      </c>
      <c r="D311" s="324">
        <v>3215.2666666666664</v>
      </c>
      <c r="E311" s="324">
        <v>3105.5333333333328</v>
      </c>
      <c r="F311" s="324">
        <v>2975.2666666666664</v>
      </c>
      <c r="G311" s="324">
        <v>2865.5333333333328</v>
      </c>
      <c r="H311" s="324">
        <v>3345.5333333333328</v>
      </c>
      <c r="I311" s="324">
        <v>3455.2666666666664</v>
      </c>
      <c r="J311" s="324">
        <v>3585.5333333333328</v>
      </c>
      <c r="K311" s="323">
        <v>3325</v>
      </c>
      <c r="L311" s="323">
        <v>3085</v>
      </c>
      <c r="M311" s="323">
        <v>4.2225799999999998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361</v>
      </c>
      <c r="D312" s="324">
        <v>361.43333333333334</v>
      </c>
      <c r="E312" s="324">
        <v>354.31666666666666</v>
      </c>
      <c r="F312" s="324">
        <v>347.63333333333333</v>
      </c>
      <c r="G312" s="324">
        <v>340.51666666666665</v>
      </c>
      <c r="H312" s="324">
        <v>368.11666666666667</v>
      </c>
      <c r="I312" s="324">
        <v>375.23333333333335</v>
      </c>
      <c r="J312" s="324">
        <v>381.91666666666669</v>
      </c>
      <c r="K312" s="323">
        <v>368.55</v>
      </c>
      <c r="L312" s="323">
        <v>354.75</v>
      </c>
      <c r="M312" s="323">
        <v>12.2317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240.1</v>
      </c>
      <c r="D313" s="324">
        <v>240.66666666666666</v>
      </c>
      <c r="E313" s="324">
        <v>238.68333333333331</v>
      </c>
      <c r="F313" s="324">
        <v>237.26666666666665</v>
      </c>
      <c r="G313" s="324">
        <v>235.2833333333333</v>
      </c>
      <c r="H313" s="324">
        <v>242.08333333333331</v>
      </c>
      <c r="I313" s="324">
        <v>244.06666666666666</v>
      </c>
      <c r="J313" s="324">
        <v>245.48333333333332</v>
      </c>
      <c r="K313" s="323">
        <v>242.65</v>
      </c>
      <c r="L313" s="323">
        <v>239.25</v>
      </c>
      <c r="M313" s="323">
        <v>1.5798399999999999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880.25</v>
      </c>
      <c r="D314" s="324">
        <v>875.16666666666663</v>
      </c>
      <c r="E314" s="324">
        <v>866.63333333333321</v>
      </c>
      <c r="F314" s="324">
        <v>853.01666666666654</v>
      </c>
      <c r="G314" s="324">
        <v>844.48333333333312</v>
      </c>
      <c r="H314" s="324">
        <v>888.7833333333333</v>
      </c>
      <c r="I314" s="324">
        <v>897.31666666666683</v>
      </c>
      <c r="J314" s="324">
        <v>910.93333333333339</v>
      </c>
      <c r="K314" s="323">
        <v>883.7</v>
      </c>
      <c r="L314" s="323">
        <v>861.55</v>
      </c>
      <c r="M314" s="323">
        <v>22.578620000000001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1434.35</v>
      </c>
      <c r="D315" s="324">
        <v>1434.7833333333335</v>
      </c>
      <c r="E315" s="324">
        <v>1424.5666666666671</v>
      </c>
      <c r="F315" s="324">
        <v>1414.7833333333335</v>
      </c>
      <c r="G315" s="324">
        <v>1404.5666666666671</v>
      </c>
      <c r="H315" s="324">
        <v>1444.5666666666671</v>
      </c>
      <c r="I315" s="324">
        <v>1454.7833333333338</v>
      </c>
      <c r="J315" s="324">
        <v>1464.5666666666671</v>
      </c>
      <c r="K315" s="323">
        <v>1445</v>
      </c>
      <c r="L315" s="323">
        <v>1425</v>
      </c>
      <c r="M315" s="323">
        <v>2.7683300000000002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2057.5500000000002</v>
      </c>
      <c r="D316" s="324">
        <v>2068.35</v>
      </c>
      <c r="E316" s="324">
        <v>2026.25</v>
      </c>
      <c r="F316" s="324">
        <v>1994.95</v>
      </c>
      <c r="G316" s="324">
        <v>1952.8500000000001</v>
      </c>
      <c r="H316" s="324">
        <v>2099.6499999999996</v>
      </c>
      <c r="I316" s="324">
        <v>2141.7499999999991</v>
      </c>
      <c r="J316" s="324">
        <v>2173.0499999999997</v>
      </c>
      <c r="K316" s="323">
        <v>2110.4499999999998</v>
      </c>
      <c r="L316" s="323">
        <v>2037.05</v>
      </c>
      <c r="M316" s="323">
        <v>2.1409799999999999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744.2</v>
      </c>
      <c r="D317" s="324">
        <v>744.26666666666677</v>
      </c>
      <c r="E317" s="324">
        <v>738.63333333333355</v>
      </c>
      <c r="F317" s="324">
        <v>733.06666666666683</v>
      </c>
      <c r="G317" s="324">
        <v>727.43333333333362</v>
      </c>
      <c r="H317" s="324">
        <v>749.83333333333348</v>
      </c>
      <c r="I317" s="324">
        <v>755.4666666666667</v>
      </c>
      <c r="J317" s="324">
        <v>761.03333333333342</v>
      </c>
      <c r="K317" s="323">
        <v>749.9</v>
      </c>
      <c r="L317" s="323">
        <v>738.7</v>
      </c>
      <c r="M317" s="323">
        <v>12.490360000000001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782.8</v>
      </c>
      <c r="D318" s="324">
        <v>782.5333333333333</v>
      </c>
      <c r="E318" s="324">
        <v>773.56666666666661</v>
      </c>
      <c r="F318" s="324">
        <v>764.33333333333326</v>
      </c>
      <c r="G318" s="324">
        <v>755.36666666666656</v>
      </c>
      <c r="H318" s="324">
        <v>791.76666666666665</v>
      </c>
      <c r="I318" s="324">
        <v>800.73333333333335</v>
      </c>
      <c r="J318" s="324">
        <v>809.9666666666667</v>
      </c>
      <c r="K318" s="323">
        <v>791.5</v>
      </c>
      <c r="L318" s="323">
        <v>773.3</v>
      </c>
      <c r="M318" s="323">
        <v>7.1130899999999997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235.7</v>
      </c>
      <c r="D319" s="324">
        <v>237.86666666666667</v>
      </c>
      <c r="E319" s="324">
        <v>231.83333333333334</v>
      </c>
      <c r="F319" s="324">
        <v>227.96666666666667</v>
      </c>
      <c r="G319" s="324">
        <v>221.93333333333334</v>
      </c>
      <c r="H319" s="324">
        <v>241.73333333333335</v>
      </c>
      <c r="I319" s="324">
        <v>247.76666666666665</v>
      </c>
      <c r="J319" s="324">
        <v>251.63333333333335</v>
      </c>
      <c r="K319" s="323">
        <v>243.9</v>
      </c>
      <c r="L319" s="323">
        <v>234</v>
      </c>
      <c r="M319" s="323">
        <v>4.17082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165.15</v>
      </c>
      <c r="D320" s="324">
        <v>165.73333333333335</v>
      </c>
      <c r="E320" s="324">
        <v>162.56666666666669</v>
      </c>
      <c r="F320" s="324">
        <v>159.98333333333335</v>
      </c>
      <c r="G320" s="324">
        <v>156.81666666666669</v>
      </c>
      <c r="H320" s="324">
        <v>168.31666666666669</v>
      </c>
      <c r="I320" s="324">
        <v>171.48333333333332</v>
      </c>
      <c r="J320" s="324">
        <v>174.06666666666669</v>
      </c>
      <c r="K320" s="323">
        <v>168.9</v>
      </c>
      <c r="L320" s="323">
        <v>163.15</v>
      </c>
      <c r="M320" s="323">
        <v>2.51952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199.7</v>
      </c>
      <c r="D321" s="324">
        <v>201.96666666666667</v>
      </c>
      <c r="E321" s="324">
        <v>196.23333333333335</v>
      </c>
      <c r="F321" s="324">
        <v>192.76666666666668</v>
      </c>
      <c r="G321" s="324">
        <v>187.03333333333336</v>
      </c>
      <c r="H321" s="324">
        <v>205.43333333333334</v>
      </c>
      <c r="I321" s="324">
        <v>211.16666666666663</v>
      </c>
      <c r="J321" s="324">
        <v>214.63333333333333</v>
      </c>
      <c r="K321" s="323">
        <v>207.7</v>
      </c>
      <c r="L321" s="323">
        <v>198.5</v>
      </c>
      <c r="M321" s="323">
        <v>8.4776399999999992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906.75</v>
      </c>
      <c r="D322" s="324">
        <v>914.6</v>
      </c>
      <c r="E322" s="324">
        <v>896.15000000000009</v>
      </c>
      <c r="F322" s="324">
        <v>885.55000000000007</v>
      </c>
      <c r="G322" s="324">
        <v>867.10000000000014</v>
      </c>
      <c r="H322" s="324">
        <v>925.2</v>
      </c>
      <c r="I322" s="324">
        <v>943.65000000000009</v>
      </c>
      <c r="J322" s="324">
        <v>954.25</v>
      </c>
      <c r="K322" s="323">
        <v>933.05</v>
      </c>
      <c r="L322" s="323">
        <v>904</v>
      </c>
      <c r="M322" s="323">
        <v>5.0642399999999999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4407.8</v>
      </c>
      <c r="D323" s="324">
        <v>4380.5999999999995</v>
      </c>
      <c r="E323" s="324">
        <v>4282.4499999999989</v>
      </c>
      <c r="F323" s="324">
        <v>4157.0999999999995</v>
      </c>
      <c r="G323" s="324">
        <v>4058.9499999999989</v>
      </c>
      <c r="H323" s="324">
        <v>4505.9499999999989</v>
      </c>
      <c r="I323" s="324">
        <v>4604.0999999999985</v>
      </c>
      <c r="J323" s="324">
        <v>4729.4499999999989</v>
      </c>
      <c r="K323" s="323">
        <v>4478.75</v>
      </c>
      <c r="L323" s="323">
        <v>4255.25</v>
      </c>
      <c r="M323" s="323">
        <v>13.586880000000001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44.5</v>
      </c>
      <c r="D324" s="324">
        <v>45.033333333333331</v>
      </c>
      <c r="E324" s="324">
        <v>43.716666666666661</v>
      </c>
      <c r="F324" s="324">
        <v>42.93333333333333</v>
      </c>
      <c r="G324" s="324">
        <v>41.61666666666666</v>
      </c>
      <c r="H324" s="324">
        <v>45.816666666666663</v>
      </c>
      <c r="I324" s="324">
        <v>47.133333333333326</v>
      </c>
      <c r="J324" s="324">
        <v>47.916666666666664</v>
      </c>
      <c r="K324" s="323">
        <v>46.35</v>
      </c>
      <c r="L324" s="323">
        <v>44.25</v>
      </c>
      <c r="M324" s="323">
        <v>28.611270000000001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185.5</v>
      </c>
      <c r="D325" s="324">
        <v>188.01666666666665</v>
      </c>
      <c r="E325" s="324">
        <v>180.5333333333333</v>
      </c>
      <c r="F325" s="324">
        <v>175.56666666666666</v>
      </c>
      <c r="G325" s="324">
        <v>168.08333333333331</v>
      </c>
      <c r="H325" s="324">
        <v>192.98333333333329</v>
      </c>
      <c r="I325" s="324">
        <v>200.46666666666664</v>
      </c>
      <c r="J325" s="324">
        <v>205.43333333333328</v>
      </c>
      <c r="K325" s="323">
        <v>195.5</v>
      </c>
      <c r="L325" s="323">
        <v>183.05</v>
      </c>
      <c r="M325" s="323">
        <v>8.1996000000000002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880.75</v>
      </c>
      <c r="D326" s="324">
        <v>889.01666666666677</v>
      </c>
      <c r="E326" s="324">
        <v>857.23333333333358</v>
      </c>
      <c r="F326" s="324">
        <v>833.71666666666681</v>
      </c>
      <c r="G326" s="324">
        <v>801.93333333333362</v>
      </c>
      <c r="H326" s="324">
        <v>912.53333333333353</v>
      </c>
      <c r="I326" s="324">
        <v>944.31666666666661</v>
      </c>
      <c r="J326" s="324">
        <v>967.83333333333348</v>
      </c>
      <c r="K326" s="323">
        <v>920.8</v>
      </c>
      <c r="L326" s="323">
        <v>865.5</v>
      </c>
      <c r="M326" s="323">
        <v>1.66919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3429</v>
      </c>
      <c r="D327" s="324">
        <v>3412.0166666666664</v>
      </c>
      <c r="E327" s="324">
        <v>3385.0333333333328</v>
      </c>
      <c r="F327" s="324">
        <v>3341.0666666666666</v>
      </c>
      <c r="G327" s="324">
        <v>3314.083333333333</v>
      </c>
      <c r="H327" s="324">
        <v>3455.9833333333327</v>
      </c>
      <c r="I327" s="324">
        <v>3482.9666666666662</v>
      </c>
      <c r="J327" s="324">
        <v>3526.9333333333325</v>
      </c>
      <c r="K327" s="323">
        <v>3439</v>
      </c>
      <c r="L327" s="323">
        <v>3368.05</v>
      </c>
      <c r="M327" s="323">
        <v>3.3982999999999999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65358.9</v>
      </c>
      <c r="D328" s="324">
        <v>65464.466666666674</v>
      </c>
      <c r="E328" s="324">
        <v>65028.983333333352</v>
      </c>
      <c r="F328" s="324">
        <v>64699.06666666668</v>
      </c>
      <c r="G328" s="324">
        <v>64263.583333333358</v>
      </c>
      <c r="H328" s="324">
        <v>65794.383333333346</v>
      </c>
      <c r="I328" s="324">
        <v>66229.866666666683</v>
      </c>
      <c r="J328" s="324">
        <v>66559.78333333334</v>
      </c>
      <c r="K328" s="323">
        <v>65899.95</v>
      </c>
      <c r="L328" s="323">
        <v>65134.55</v>
      </c>
      <c r="M328" s="323">
        <v>7.1900000000000006E-2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42.3</v>
      </c>
      <c r="D329" s="324">
        <v>42.033333333333331</v>
      </c>
      <c r="E329" s="324">
        <v>41.066666666666663</v>
      </c>
      <c r="F329" s="324">
        <v>39.833333333333329</v>
      </c>
      <c r="G329" s="324">
        <v>38.86666666666666</v>
      </c>
      <c r="H329" s="324">
        <v>43.266666666666666</v>
      </c>
      <c r="I329" s="324">
        <v>44.233333333333334</v>
      </c>
      <c r="J329" s="324">
        <v>45.466666666666669</v>
      </c>
      <c r="K329" s="323">
        <v>43</v>
      </c>
      <c r="L329" s="323">
        <v>40.799999999999997</v>
      </c>
      <c r="M329" s="323">
        <v>22.415690000000001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1315.2</v>
      </c>
      <c r="D330" s="324">
        <v>1308.55</v>
      </c>
      <c r="E330" s="324">
        <v>1298.0999999999999</v>
      </c>
      <c r="F330" s="324">
        <v>1281</v>
      </c>
      <c r="G330" s="324">
        <v>1270.55</v>
      </c>
      <c r="H330" s="324">
        <v>1325.6499999999999</v>
      </c>
      <c r="I330" s="324">
        <v>1336.1000000000001</v>
      </c>
      <c r="J330" s="324">
        <v>1353.1999999999998</v>
      </c>
      <c r="K330" s="323">
        <v>1319</v>
      </c>
      <c r="L330" s="323">
        <v>1291.45</v>
      </c>
      <c r="M330" s="323">
        <v>5.2770799999999998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345.5</v>
      </c>
      <c r="D331" s="324">
        <v>344.25</v>
      </c>
      <c r="E331" s="324">
        <v>341.3</v>
      </c>
      <c r="F331" s="324">
        <v>337.1</v>
      </c>
      <c r="G331" s="324">
        <v>334.15000000000003</v>
      </c>
      <c r="H331" s="324">
        <v>348.45</v>
      </c>
      <c r="I331" s="324">
        <v>351.40000000000003</v>
      </c>
      <c r="J331" s="324">
        <v>355.59999999999997</v>
      </c>
      <c r="K331" s="323">
        <v>347.2</v>
      </c>
      <c r="L331" s="323">
        <v>340.05</v>
      </c>
      <c r="M331" s="323">
        <v>6.0803200000000004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772.05</v>
      </c>
      <c r="D332" s="324">
        <v>772.68333333333339</v>
      </c>
      <c r="E332" s="324">
        <v>759.41666666666674</v>
      </c>
      <c r="F332" s="324">
        <v>746.7833333333333</v>
      </c>
      <c r="G332" s="324">
        <v>733.51666666666665</v>
      </c>
      <c r="H332" s="324">
        <v>785.31666666666683</v>
      </c>
      <c r="I332" s="324">
        <v>798.58333333333348</v>
      </c>
      <c r="J332" s="324">
        <v>811.21666666666692</v>
      </c>
      <c r="K332" s="323">
        <v>785.95</v>
      </c>
      <c r="L332" s="323">
        <v>760.05</v>
      </c>
      <c r="M332" s="323">
        <v>4.0964099999999997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116.8</v>
      </c>
      <c r="D333" s="324">
        <v>117.73333333333335</v>
      </c>
      <c r="E333" s="324">
        <v>115.4666666666667</v>
      </c>
      <c r="F333" s="324">
        <v>114.13333333333335</v>
      </c>
      <c r="G333" s="324">
        <v>111.8666666666667</v>
      </c>
      <c r="H333" s="324">
        <v>119.06666666666669</v>
      </c>
      <c r="I333" s="324">
        <v>121.33333333333334</v>
      </c>
      <c r="J333" s="324">
        <v>122.66666666666669</v>
      </c>
      <c r="K333" s="323">
        <v>120</v>
      </c>
      <c r="L333" s="323">
        <v>116.4</v>
      </c>
      <c r="M333" s="323">
        <v>158.57126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4619.3500000000004</v>
      </c>
      <c r="D334" s="324">
        <v>4593.2</v>
      </c>
      <c r="E334" s="324">
        <v>4556.3999999999996</v>
      </c>
      <c r="F334" s="324">
        <v>4493.45</v>
      </c>
      <c r="G334" s="324">
        <v>4456.6499999999996</v>
      </c>
      <c r="H334" s="324">
        <v>4656.1499999999996</v>
      </c>
      <c r="I334" s="324">
        <v>4692.9500000000007</v>
      </c>
      <c r="J334" s="324">
        <v>4755.8999999999996</v>
      </c>
      <c r="K334" s="323">
        <v>4630</v>
      </c>
      <c r="L334" s="323">
        <v>4530.25</v>
      </c>
      <c r="M334" s="323">
        <v>4.2937900000000004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4057</v>
      </c>
      <c r="D335" s="324">
        <v>4051.35</v>
      </c>
      <c r="E335" s="324">
        <v>4028.85</v>
      </c>
      <c r="F335" s="324">
        <v>4000.7</v>
      </c>
      <c r="G335" s="324">
        <v>3978.2</v>
      </c>
      <c r="H335" s="324">
        <v>4079.5</v>
      </c>
      <c r="I335" s="324">
        <v>4102</v>
      </c>
      <c r="J335" s="324">
        <v>4130.1499999999996</v>
      </c>
      <c r="K335" s="323">
        <v>4073.85</v>
      </c>
      <c r="L335" s="323">
        <v>4023.2</v>
      </c>
      <c r="M335" s="323">
        <v>0.75799000000000005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1608.8</v>
      </c>
      <c r="D336" s="324">
        <v>1621.9333333333334</v>
      </c>
      <c r="E336" s="324">
        <v>1592.8666666666668</v>
      </c>
      <c r="F336" s="324">
        <v>1576.9333333333334</v>
      </c>
      <c r="G336" s="324">
        <v>1547.8666666666668</v>
      </c>
      <c r="H336" s="324">
        <v>1637.8666666666668</v>
      </c>
      <c r="I336" s="324">
        <v>1666.9333333333334</v>
      </c>
      <c r="J336" s="324">
        <v>1682.8666666666668</v>
      </c>
      <c r="K336" s="323">
        <v>1651</v>
      </c>
      <c r="L336" s="323">
        <v>1606</v>
      </c>
      <c r="M336" s="323">
        <v>0.90549000000000002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36.700000000000003</v>
      </c>
      <c r="D337" s="324">
        <v>36.833333333333336</v>
      </c>
      <c r="E337" s="324">
        <v>36.366666666666674</v>
      </c>
      <c r="F337" s="324">
        <v>36.033333333333339</v>
      </c>
      <c r="G337" s="324">
        <v>35.566666666666677</v>
      </c>
      <c r="H337" s="324">
        <v>37.166666666666671</v>
      </c>
      <c r="I337" s="324">
        <v>37.633333333333326</v>
      </c>
      <c r="J337" s="324">
        <v>37.966666666666669</v>
      </c>
      <c r="K337" s="323">
        <v>37.299999999999997</v>
      </c>
      <c r="L337" s="323">
        <v>36.5</v>
      </c>
      <c r="M337" s="323">
        <v>55.993580000000001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59.15</v>
      </c>
      <c r="D338" s="324">
        <v>59.466666666666669</v>
      </c>
      <c r="E338" s="324">
        <v>58.683333333333337</v>
      </c>
      <c r="F338" s="324">
        <v>58.216666666666669</v>
      </c>
      <c r="G338" s="324">
        <v>57.433333333333337</v>
      </c>
      <c r="H338" s="324">
        <v>59.933333333333337</v>
      </c>
      <c r="I338" s="324">
        <v>60.716666666666669</v>
      </c>
      <c r="J338" s="324">
        <v>61.183333333333337</v>
      </c>
      <c r="K338" s="323">
        <v>60.25</v>
      </c>
      <c r="L338" s="323">
        <v>59</v>
      </c>
      <c r="M338" s="323">
        <v>24.704799999999999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560.79999999999995</v>
      </c>
      <c r="D339" s="324">
        <v>549.26666666666665</v>
      </c>
      <c r="E339" s="324">
        <v>529.5333333333333</v>
      </c>
      <c r="F339" s="324">
        <v>498.26666666666665</v>
      </c>
      <c r="G339" s="324">
        <v>478.5333333333333</v>
      </c>
      <c r="H339" s="324">
        <v>580.5333333333333</v>
      </c>
      <c r="I339" s="324">
        <v>600.26666666666665</v>
      </c>
      <c r="J339" s="324">
        <v>631.5333333333333</v>
      </c>
      <c r="K339" s="323">
        <v>569</v>
      </c>
      <c r="L339" s="323">
        <v>518</v>
      </c>
      <c r="M339" s="323">
        <v>4.9597899999999999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17298</v>
      </c>
      <c r="D340" s="324">
        <v>17222.716666666667</v>
      </c>
      <c r="E340" s="324">
        <v>17097.883333333335</v>
      </c>
      <c r="F340" s="324">
        <v>16897.766666666666</v>
      </c>
      <c r="G340" s="324">
        <v>16772.933333333334</v>
      </c>
      <c r="H340" s="324">
        <v>17422.833333333336</v>
      </c>
      <c r="I340" s="324">
        <v>17547.666666666664</v>
      </c>
      <c r="J340" s="324">
        <v>17747.783333333336</v>
      </c>
      <c r="K340" s="323">
        <v>17347.55</v>
      </c>
      <c r="L340" s="323">
        <v>17022.599999999999</v>
      </c>
      <c r="M340" s="323">
        <v>0.74970000000000003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85.8</v>
      </c>
      <c r="D341" s="324">
        <v>86.5</v>
      </c>
      <c r="E341" s="324">
        <v>84.5</v>
      </c>
      <c r="F341" s="324">
        <v>83.2</v>
      </c>
      <c r="G341" s="324">
        <v>81.2</v>
      </c>
      <c r="H341" s="324">
        <v>87.8</v>
      </c>
      <c r="I341" s="324">
        <v>89.8</v>
      </c>
      <c r="J341" s="324">
        <v>91.1</v>
      </c>
      <c r="K341" s="323">
        <v>88.5</v>
      </c>
      <c r="L341" s="323">
        <v>85.2</v>
      </c>
      <c r="M341" s="323">
        <v>11.582000000000001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53.6</v>
      </c>
      <c r="D342" s="324">
        <v>54.216666666666669</v>
      </c>
      <c r="E342" s="324">
        <v>52.533333333333339</v>
      </c>
      <c r="F342" s="324">
        <v>51.466666666666669</v>
      </c>
      <c r="G342" s="324">
        <v>49.783333333333339</v>
      </c>
      <c r="H342" s="324">
        <v>55.283333333333339</v>
      </c>
      <c r="I342" s="324">
        <v>56.966666666666676</v>
      </c>
      <c r="J342" s="324">
        <v>58.033333333333339</v>
      </c>
      <c r="K342" s="323">
        <v>55.9</v>
      </c>
      <c r="L342" s="323">
        <v>53.15</v>
      </c>
      <c r="M342" s="323">
        <v>44.958799999999997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729.95</v>
      </c>
      <c r="D343" s="324">
        <v>737.15</v>
      </c>
      <c r="E343" s="324">
        <v>697.3</v>
      </c>
      <c r="F343" s="324">
        <v>664.65</v>
      </c>
      <c r="G343" s="324">
        <v>624.79999999999995</v>
      </c>
      <c r="H343" s="324">
        <v>769.8</v>
      </c>
      <c r="I343" s="324">
        <v>809.65000000000009</v>
      </c>
      <c r="J343" s="324">
        <v>842.3</v>
      </c>
      <c r="K343" s="323">
        <v>777</v>
      </c>
      <c r="L343" s="323">
        <v>704.5</v>
      </c>
      <c r="M343" s="323">
        <v>2.2663000000000002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27.3</v>
      </c>
      <c r="D344" s="324">
        <v>27.400000000000002</v>
      </c>
      <c r="E344" s="324">
        <v>27.150000000000006</v>
      </c>
      <c r="F344" s="324">
        <v>27.000000000000004</v>
      </c>
      <c r="G344" s="324">
        <v>26.750000000000007</v>
      </c>
      <c r="H344" s="324">
        <v>27.550000000000004</v>
      </c>
      <c r="I344" s="324">
        <v>27.799999999999997</v>
      </c>
      <c r="J344" s="324">
        <v>27.950000000000003</v>
      </c>
      <c r="K344" s="323">
        <v>27.65</v>
      </c>
      <c r="L344" s="323">
        <v>27.25</v>
      </c>
      <c r="M344" s="323">
        <v>94.786630000000002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112.5</v>
      </c>
      <c r="D345" s="324">
        <v>112.83333333333333</v>
      </c>
      <c r="E345" s="324">
        <v>111.16666666666666</v>
      </c>
      <c r="F345" s="324">
        <v>109.83333333333333</v>
      </c>
      <c r="G345" s="324">
        <v>108.16666666666666</v>
      </c>
      <c r="H345" s="324">
        <v>114.16666666666666</v>
      </c>
      <c r="I345" s="324">
        <v>115.83333333333331</v>
      </c>
      <c r="J345" s="324">
        <v>117.16666666666666</v>
      </c>
      <c r="K345" s="323">
        <v>114.5</v>
      </c>
      <c r="L345" s="323">
        <v>111.5</v>
      </c>
      <c r="M345" s="323">
        <v>6.9473900000000004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2055.75</v>
      </c>
      <c r="D346" s="324">
        <v>2090.1666666666665</v>
      </c>
      <c r="E346" s="324">
        <v>1997.6333333333332</v>
      </c>
      <c r="F346" s="324">
        <v>1939.5166666666667</v>
      </c>
      <c r="G346" s="324">
        <v>1846.9833333333333</v>
      </c>
      <c r="H346" s="324">
        <v>2148.2833333333328</v>
      </c>
      <c r="I346" s="324">
        <v>2240.8166666666666</v>
      </c>
      <c r="J346" s="324">
        <v>2298.9333333333329</v>
      </c>
      <c r="K346" s="323">
        <v>2182.6999999999998</v>
      </c>
      <c r="L346" s="323">
        <v>2032.05</v>
      </c>
      <c r="M346" s="323">
        <v>0.1043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63.45</v>
      </c>
      <c r="D347" s="324">
        <v>63.716666666666669</v>
      </c>
      <c r="E347" s="324">
        <v>62.63333333333334</v>
      </c>
      <c r="F347" s="324">
        <v>61.81666666666667</v>
      </c>
      <c r="G347" s="324">
        <v>60.733333333333341</v>
      </c>
      <c r="H347" s="324">
        <v>64.533333333333331</v>
      </c>
      <c r="I347" s="324">
        <v>65.616666666666646</v>
      </c>
      <c r="J347" s="324">
        <v>66.433333333333337</v>
      </c>
      <c r="K347" s="323">
        <v>64.8</v>
      </c>
      <c r="L347" s="323">
        <v>62.9</v>
      </c>
      <c r="M347" s="323">
        <v>18.675979999999999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159.19999999999999</v>
      </c>
      <c r="D348" s="324">
        <v>158.96666666666667</v>
      </c>
      <c r="E348" s="324">
        <v>156.18333333333334</v>
      </c>
      <c r="F348" s="324">
        <v>153.16666666666666</v>
      </c>
      <c r="G348" s="324">
        <v>150.38333333333333</v>
      </c>
      <c r="H348" s="324">
        <v>161.98333333333335</v>
      </c>
      <c r="I348" s="324">
        <v>164.76666666666671</v>
      </c>
      <c r="J348" s="324">
        <v>167.78333333333336</v>
      </c>
      <c r="K348" s="323">
        <v>161.75</v>
      </c>
      <c r="L348" s="323">
        <v>155.94999999999999</v>
      </c>
      <c r="M348" s="323">
        <v>105.92813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229.9</v>
      </c>
      <c r="D349" s="324">
        <v>229.43333333333337</v>
      </c>
      <c r="E349" s="324">
        <v>225.81666666666672</v>
      </c>
      <c r="F349" s="324">
        <v>221.73333333333335</v>
      </c>
      <c r="G349" s="324">
        <v>218.1166666666667</v>
      </c>
      <c r="H349" s="324">
        <v>233.51666666666674</v>
      </c>
      <c r="I349" s="324">
        <v>237.13333333333335</v>
      </c>
      <c r="J349" s="324">
        <v>241.21666666666675</v>
      </c>
      <c r="K349" s="323">
        <v>233.05</v>
      </c>
      <c r="L349" s="323">
        <v>225.35</v>
      </c>
      <c r="M349" s="323">
        <v>11.84442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135.30000000000001</v>
      </c>
      <c r="D350" s="324">
        <v>134.9</v>
      </c>
      <c r="E350" s="324">
        <v>133.85000000000002</v>
      </c>
      <c r="F350" s="324">
        <v>132.4</v>
      </c>
      <c r="G350" s="324">
        <v>131.35000000000002</v>
      </c>
      <c r="H350" s="324">
        <v>136.35000000000002</v>
      </c>
      <c r="I350" s="324">
        <v>137.40000000000003</v>
      </c>
      <c r="J350" s="324">
        <v>138.85000000000002</v>
      </c>
      <c r="K350" s="323">
        <v>135.94999999999999</v>
      </c>
      <c r="L350" s="323">
        <v>133.44999999999999</v>
      </c>
      <c r="M350" s="323">
        <v>240.47012000000001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935.35</v>
      </c>
      <c r="D351" s="324">
        <v>942.35</v>
      </c>
      <c r="E351" s="324">
        <v>923</v>
      </c>
      <c r="F351" s="324">
        <v>910.65</v>
      </c>
      <c r="G351" s="324">
        <v>891.3</v>
      </c>
      <c r="H351" s="324">
        <v>954.7</v>
      </c>
      <c r="I351" s="324">
        <v>974.05000000000018</v>
      </c>
      <c r="J351" s="324">
        <v>986.40000000000009</v>
      </c>
      <c r="K351" s="323">
        <v>961.7</v>
      </c>
      <c r="L351" s="323">
        <v>930</v>
      </c>
      <c r="M351" s="323">
        <v>10.757709999999999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3551.75</v>
      </c>
      <c r="D352" s="324">
        <v>3534.75</v>
      </c>
      <c r="E352" s="324">
        <v>3507</v>
      </c>
      <c r="F352" s="324">
        <v>3462.25</v>
      </c>
      <c r="G352" s="324">
        <v>3434.5</v>
      </c>
      <c r="H352" s="324">
        <v>3579.5</v>
      </c>
      <c r="I352" s="324">
        <v>3607.25</v>
      </c>
      <c r="J352" s="324">
        <v>3652</v>
      </c>
      <c r="K352" s="323">
        <v>3562.5</v>
      </c>
      <c r="L352" s="323">
        <v>3490</v>
      </c>
      <c r="M352" s="323">
        <v>0.99048999999999998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227.7</v>
      </c>
      <c r="D353" s="324">
        <v>227.83333333333334</v>
      </c>
      <c r="E353" s="324">
        <v>223.91666666666669</v>
      </c>
      <c r="F353" s="324">
        <v>220.13333333333335</v>
      </c>
      <c r="G353" s="324">
        <v>216.2166666666667</v>
      </c>
      <c r="H353" s="324">
        <v>231.61666666666667</v>
      </c>
      <c r="I353" s="324">
        <v>235.53333333333336</v>
      </c>
      <c r="J353" s="324">
        <v>239.31666666666666</v>
      </c>
      <c r="K353" s="323">
        <v>231.75</v>
      </c>
      <c r="L353" s="323">
        <v>224.05</v>
      </c>
      <c r="M353" s="323">
        <v>15.478590000000001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162</v>
      </c>
      <c r="D354" s="324">
        <v>162.66666666666666</v>
      </c>
      <c r="E354" s="324">
        <v>160.48333333333332</v>
      </c>
      <c r="F354" s="324">
        <v>158.96666666666667</v>
      </c>
      <c r="G354" s="324">
        <v>156.78333333333333</v>
      </c>
      <c r="H354" s="324">
        <v>164.18333333333331</v>
      </c>
      <c r="I354" s="324">
        <v>166.36666666666665</v>
      </c>
      <c r="J354" s="324">
        <v>167.8833333333333</v>
      </c>
      <c r="K354" s="323">
        <v>164.85</v>
      </c>
      <c r="L354" s="323">
        <v>161.15</v>
      </c>
      <c r="M354" s="323">
        <v>952.39531999999997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330.85</v>
      </c>
      <c r="D355" s="324">
        <v>327.7166666666667</v>
      </c>
      <c r="E355" s="324">
        <v>318.13333333333338</v>
      </c>
      <c r="F355" s="324">
        <v>305.41666666666669</v>
      </c>
      <c r="G355" s="324">
        <v>295.83333333333337</v>
      </c>
      <c r="H355" s="324">
        <v>340.43333333333339</v>
      </c>
      <c r="I355" s="324">
        <v>350.01666666666665</v>
      </c>
      <c r="J355" s="324">
        <v>362.73333333333341</v>
      </c>
      <c r="K355" s="323">
        <v>337.3</v>
      </c>
      <c r="L355" s="323">
        <v>315</v>
      </c>
      <c r="M355" s="323">
        <v>4.9691999999999998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41952.7</v>
      </c>
      <c r="D356" s="324">
        <v>41755.666666666664</v>
      </c>
      <c r="E356" s="324">
        <v>41261.333333333328</v>
      </c>
      <c r="F356" s="324">
        <v>40569.966666666667</v>
      </c>
      <c r="G356" s="324">
        <v>40075.633333333331</v>
      </c>
      <c r="H356" s="324">
        <v>42447.033333333326</v>
      </c>
      <c r="I356" s="324">
        <v>42941.366666666654</v>
      </c>
      <c r="J356" s="324">
        <v>43632.733333333323</v>
      </c>
      <c r="K356" s="323">
        <v>42250</v>
      </c>
      <c r="L356" s="323">
        <v>41064.300000000003</v>
      </c>
      <c r="M356" s="323">
        <v>0.1719</v>
      </c>
      <c r="N356" s="1"/>
      <c r="O356" s="1"/>
    </row>
    <row r="357" spans="1:15" ht="12.75" customHeight="1">
      <c r="A357" s="30">
        <v>347</v>
      </c>
      <c r="B357" s="342" t="s">
        <v>892</v>
      </c>
      <c r="C357" s="323">
        <v>228.6</v>
      </c>
      <c r="D357" s="324">
        <v>227.85</v>
      </c>
      <c r="E357" s="324">
        <v>225.85</v>
      </c>
      <c r="F357" s="324">
        <v>223.1</v>
      </c>
      <c r="G357" s="324">
        <v>221.1</v>
      </c>
      <c r="H357" s="324">
        <v>230.6</v>
      </c>
      <c r="I357" s="324">
        <v>232.6</v>
      </c>
      <c r="J357" s="324">
        <v>235.35</v>
      </c>
      <c r="K357" s="323">
        <v>229.85</v>
      </c>
      <c r="L357" s="323">
        <v>225.1</v>
      </c>
      <c r="M357" s="323">
        <v>5.3937799999999996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2233.0500000000002</v>
      </c>
      <c r="D358" s="324">
        <v>2224.15</v>
      </c>
      <c r="E358" s="324">
        <v>2209.3000000000002</v>
      </c>
      <c r="F358" s="324">
        <v>2185.5500000000002</v>
      </c>
      <c r="G358" s="324">
        <v>2170.7000000000003</v>
      </c>
      <c r="H358" s="324">
        <v>2247.9</v>
      </c>
      <c r="I358" s="324">
        <v>2262.7499999999995</v>
      </c>
      <c r="J358" s="324">
        <v>2286.5</v>
      </c>
      <c r="K358" s="323">
        <v>2239</v>
      </c>
      <c r="L358" s="323">
        <v>2200.4</v>
      </c>
      <c r="M358" s="323">
        <v>5.2411500000000002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4787.2</v>
      </c>
      <c r="D359" s="324">
        <v>4789.083333333333</v>
      </c>
      <c r="E359" s="324">
        <v>4738.2666666666664</v>
      </c>
      <c r="F359" s="324">
        <v>4689.333333333333</v>
      </c>
      <c r="G359" s="324">
        <v>4638.5166666666664</v>
      </c>
      <c r="H359" s="324">
        <v>4838.0166666666664</v>
      </c>
      <c r="I359" s="324">
        <v>4888.8333333333339</v>
      </c>
      <c r="J359" s="324">
        <v>4937.7666666666664</v>
      </c>
      <c r="K359" s="323">
        <v>4839.8999999999996</v>
      </c>
      <c r="L359" s="323">
        <v>4740.1499999999996</v>
      </c>
      <c r="M359" s="323">
        <v>3.15754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195.85</v>
      </c>
      <c r="D360" s="324">
        <v>195.75</v>
      </c>
      <c r="E360" s="324">
        <v>194.3</v>
      </c>
      <c r="F360" s="324">
        <v>192.75</v>
      </c>
      <c r="G360" s="324">
        <v>191.3</v>
      </c>
      <c r="H360" s="324">
        <v>197.3</v>
      </c>
      <c r="I360" s="324">
        <v>198.75</v>
      </c>
      <c r="J360" s="324">
        <v>200.3</v>
      </c>
      <c r="K360" s="323">
        <v>197.2</v>
      </c>
      <c r="L360" s="323">
        <v>194.2</v>
      </c>
      <c r="M360" s="323">
        <v>25.222799999999999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112.85</v>
      </c>
      <c r="D361" s="324">
        <v>112.7</v>
      </c>
      <c r="E361" s="324">
        <v>111.9</v>
      </c>
      <c r="F361" s="324">
        <v>110.95</v>
      </c>
      <c r="G361" s="324">
        <v>110.15</v>
      </c>
      <c r="H361" s="324">
        <v>113.65</v>
      </c>
      <c r="I361" s="324">
        <v>114.44999999999999</v>
      </c>
      <c r="J361" s="324">
        <v>115.4</v>
      </c>
      <c r="K361" s="323">
        <v>113.5</v>
      </c>
      <c r="L361" s="323">
        <v>111.75</v>
      </c>
      <c r="M361" s="323">
        <v>57.367719999999998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4381.7</v>
      </c>
      <c r="D362" s="324">
        <v>4394.5666666666666</v>
      </c>
      <c r="E362" s="324">
        <v>4347.1333333333332</v>
      </c>
      <c r="F362" s="324">
        <v>4312.5666666666666</v>
      </c>
      <c r="G362" s="324">
        <v>4265.1333333333332</v>
      </c>
      <c r="H362" s="324">
        <v>4429.1333333333332</v>
      </c>
      <c r="I362" s="324">
        <v>4476.5666666666657</v>
      </c>
      <c r="J362" s="324">
        <v>4511.1333333333332</v>
      </c>
      <c r="K362" s="323">
        <v>4442</v>
      </c>
      <c r="L362" s="323">
        <v>4360</v>
      </c>
      <c r="M362" s="323">
        <v>0.29377999999999999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14009.6</v>
      </c>
      <c r="D363" s="324">
        <v>14186.4</v>
      </c>
      <c r="E363" s="324">
        <v>13523.199999999999</v>
      </c>
      <c r="F363" s="324">
        <v>13036.8</v>
      </c>
      <c r="G363" s="324">
        <v>12373.599999999999</v>
      </c>
      <c r="H363" s="324">
        <v>14672.8</v>
      </c>
      <c r="I363" s="324">
        <v>15336</v>
      </c>
      <c r="J363" s="324">
        <v>15822.4</v>
      </c>
      <c r="K363" s="323">
        <v>14849.6</v>
      </c>
      <c r="L363" s="323">
        <v>13700</v>
      </c>
      <c r="M363" s="323">
        <v>0.25446999999999997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4017.95</v>
      </c>
      <c r="D364" s="324">
        <v>4041.6166666666663</v>
      </c>
      <c r="E364" s="324">
        <v>3978.333333333333</v>
      </c>
      <c r="F364" s="324">
        <v>3938.7166666666667</v>
      </c>
      <c r="G364" s="324">
        <v>3875.4333333333334</v>
      </c>
      <c r="H364" s="324">
        <v>4081.2333333333327</v>
      </c>
      <c r="I364" s="324">
        <v>4144.5166666666664</v>
      </c>
      <c r="J364" s="324">
        <v>4184.1333333333323</v>
      </c>
      <c r="K364" s="323">
        <v>4104.8999999999996</v>
      </c>
      <c r="L364" s="323">
        <v>4002</v>
      </c>
      <c r="M364" s="323">
        <v>0.15259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1073.45</v>
      </c>
      <c r="D365" s="324">
        <v>1074.1499999999999</v>
      </c>
      <c r="E365" s="324">
        <v>1059.2999999999997</v>
      </c>
      <c r="F365" s="324">
        <v>1045.1499999999999</v>
      </c>
      <c r="G365" s="324">
        <v>1030.2999999999997</v>
      </c>
      <c r="H365" s="324">
        <v>1088.2999999999997</v>
      </c>
      <c r="I365" s="324">
        <v>1103.1499999999996</v>
      </c>
      <c r="J365" s="324">
        <v>1117.2999999999997</v>
      </c>
      <c r="K365" s="323">
        <v>1089</v>
      </c>
      <c r="L365" s="323">
        <v>1060</v>
      </c>
      <c r="M365" s="323">
        <v>10.566039999999999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2440.3000000000002</v>
      </c>
      <c r="D366" s="324">
        <v>2429.5833333333335</v>
      </c>
      <c r="E366" s="324">
        <v>2413.166666666667</v>
      </c>
      <c r="F366" s="324">
        <v>2386.0333333333333</v>
      </c>
      <c r="G366" s="324">
        <v>2369.6166666666668</v>
      </c>
      <c r="H366" s="324">
        <v>2456.7166666666672</v>
      </c>
      <c r="I366" s="324">
        <v>2473.1333333333341</v>
      </c>
      <c r="J366" s="324">
        <v>2500.2666666666673</v>
      </c>
      <c r="K366" s="323">
        <v>2446</v>
      </c>
      <c r="L366" s="323">
        <v>2402.4499999999998</v>
      </c>
      <c r="M366" s="323">
        <v>3.93851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2851.25</v>
      </c>
      <c r="D367" s="324">
        <v>2836.4</v>
      </c>
      <c r="E367" s="324">
        <v>2809.8500000000004</v>
      </c>
      <c r="F367" s="324">
        <v>2768.4500000000003</v>
      </c>
      <c r="G367" s="324">
        <v>2741.9000000000005</v>
      </c>
      <c r="H367" s="324">
        <v>2877.8</v>
      </c>
      <c r="I367" s="324">
        <v>2904.3500000000004</v>
      </c>
      <c r="J367" s="324">
        <v>2945.75</v>
      </c>
      <c r="K367" s="323">
        <v>2862.95</v>
      </c>
      <c r="L367" s="323">
        <v>2795</v>
      </c>
      <c r="M367" s="323">
        <v>2.9042699999999999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35.049999999999997</v>
      </c>
      <c r="D368" s="324">
        <v>35.166666666666664</v>
      </c>
      <c r="E368" s="324">
        <v>34.833333333333329</v>
      </c>
      <c r="F368" s="324">
        <v>34.616666666666667</v>
      </c>
      <c r="G368" s="324">
        <v>34.283333333333331</v>
      </c>
      <c r="H368" s="324">
        <v>35.383333333333326</v>
      </c>
      <c r="I368" s="324">
        <v>35.716666666666654</v>
      </c>
      <c r="J368" s="324">
        <v>35.933333333333323</v>
      </c>
      <c r="K368" s="323">
        <v>35.5</v>
      </c>
      <c r="L368" s="323">
        <v>34.950000000000003</v>
      </c>
      <c r="M368" s="323">
        <v>462.40651000000003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381.35</v>
      </c>
      <c r="D369" s="324">
        <v>379.39999999999992</v>
      </c>
      <c r="E369" s="324">
        <v>373.84999999999985</v>
      </c>
      <c r="F369" s="324">
        <v>366.34999999999991</v>
      </c>
      <c r="G369" s="324">
        <v>360.79999999999984</v>
      </c>
      <c r="H369" s="324">
        <v>386.89999999999986</v>
      </c>
      <c r="I369" s="324">
        <v>392.44999999999993</v>
      </c>
      <c r="J369" s="324">
        <v>399.94999999999987</v>
      </c>
      <c r="K369" s="323">
        <v>384.95</v>
      </c>
      <c r="L369" s="323">
        <v>371.9</v>
      </c>
      <c r="M369" s="323">
        <v>3.18024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259.95</v>
      </c>
      <c r="D370" s="324">
        <v>259.4666666666667</v>
      </c>
      <c r="E370" s="324">
        <v>256.43333333333339</v>
      </c>
      <c r="F370" s="324">
        <v>252.91666666666669</v>
      </c>
      <c r="G370" s="324">
        <v>249.88333333333338</v>
      </c>
      <c r="H370" s="324">
        <v>262.98333333333341</v>
      </c>
      <c r="I370" s="324">
        <v>266.01666666666671</v>
      </c>
      <c r="J370" s="324">
        <v>269.53333333333342</v>
      </c>
      <c r="K370" s="323">
        <v>262.5</v>
      </c>
      <c r="L370" s="323">
        <v>255.95</v>
      </c>
      <c r="M370" s="323">
        <v>5.57477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2362.35</v>
      </c>
      <c r="D371" s="324">
        <v>2368.1833333333334</v>
      </c>
      <c r="E371" s="324">
        <v>2346.3666666666668</v>
      </c>
      <c r="F371" s="324">
        <v>2330.3833333333332</v>
      </c>
      <c r="G371" s="324">
        <v>2308.5666666666666</v>
      </c>
      <c r="H371" s="324">
        <v>2384.166666666667</v>
      </c>
      <c r="I371" s="324">
        <v>2405.9833333333336</v>
      </c>
      <c r="J371" s="324">
        <v>2421.9666666666672</v>
      </c>
      <c r="K371" s="323">
        <v>2390</v>
      </c>
      <c r="L371" s="323">
        <v>2352.1999999999998</v>
      </c>
      <c r="M371" s="323">
        <v>1.82382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907.05</v>
      </c>
      <c r="D372" s="324">
        <v>904.75</v>
      </c>
      <c r="E372" s="324">
        <v>887.35</v>
      </c>
      <c r="F372" s="324">
        <v>867.65</v>
      </c>
      <c r="G372" s="324">
        <v>850.25</v>
      </c>
      <c r="H372" s="324">
        <v>924.45</v>
      </c>
      <c r="I372" s="324">
        <v>941.85000000000014</v>
      </c>
      <c r="J372" s="324">
        <v>961.55000000000007</v>
      </c>
      <c r="K372" s="323">
        <v>922.15</v>
      </c>
      <c r="L372" s="323">
        <v>885.05</v>
      </c>
      <c r="M372" s="323">
        <v>1.1653800000000001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2380.1</v>
      </c>
      <c r="D373" s="324">
        <v>2375.9500000000003</v>
      </c>
      <c r="E373" s="324">
        <v>2317.9000000000005</v>
      </c>
      <c r="F373" s="324">
        <v>2255.7000000000003</v>
      </c>
      <c r="G373" s="324">
        <v>2197.6500000000005</v>
      </c>
      <c r="H373" s="324">
        <v>2438.1500000000005</v>
      </c>
      <c r="I373" s="324">
        <v>2496.2000000000007</v>
      </c>
      <c r="J373" s="324">
        <v>2558.4000000000005</v>
      </c>
      <c r="K373" s="323">
        <v>2434</v>
      </c>
      <c r="L373" s="323">
        <v>2313.75</v>
      </c>
      <c r="M373" s="323">
        <v>2.9445600000000001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272.3</v>
      </c>
      <c r="D374" s="324">
        <v>271.78333333333336</v>
      </c>
      <c r="E374" s="324">
        <v>265.61666666666673</v>
      </c>
      <c r="F374" s="324">
        <v>258.93333333333339</v>
      </c>
      <c r="G374" s="324">
        <v>252.76666666666677</v>
      </c>
      <c r="H374" s="324">
        <v>278.4666666666667</v>
      </c>
      <c r="I374" s="324">
        <v>284.63333333333333</v>
      </c>
      <c r="J374" s="324">
        <v>291.31666666666666</v>
      </c>
      <c r="K374" s="323">
        <v>277.95</v>
      </c>
      <c r="L374" s="323">
        <v>265.10000000000002</v>
      </c>
      <c r="M374" s="323">
        <v>54.514510000000001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217.1</v>
      </c>
      <c r="D375" s="324">
        <v>215.86666666666665</v>
      </c>
      <c r="E375" s="324">
        <v>213.0333333333333</v>
      </c>
      <c r="F375" s="324">
        <v>208.96666666666667</v>
      </c>
      <c r="G375" s="324">
        <v>206.13333333333333</v>
      </c>
      <c r="H375" s="324">
        <v>219.93333333333328</v>
      </c>
      <c r="I375" s="324">
        <v>222.76666666666659</v>
      </c>
      <c r="J375" s="324">
        <v>226.83333333333326</v>
      </c>
      <c r="K375" s="323">
        <v>218.7</v>
      </c>
      <c r="L375" s="323">
        <v>211.8</v>
      </c>
      <c r="M375" s="323">
        <v>406.63864000000001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3476.35</v>
      </c>
      <c r="D376" s="324">
        <v>3526.6166666666668</v>
      </c>
      <c r="E376" s="324">
        <v>3408.7333333333336</v>
      </c>
      <c r="F376" s="324">
        <v>3341.1166666666668</v>
      </c>
      <c r="G376" s="324">
        <v>3223.2333333333336</v>
      </c>
      <c r="H376" s="324">
        <v>3594.2333333333336</v>
      </c>
      <c r="I376" s="324">
        <v>3712.1166666666668</v>
      </c>
      <c r="J376" s="324">
        <v>3779.7333333333336</v>
      </c>
      <c r="K376" s="323">
        <v>3644.5</v>
      </c>
      <c r="L376" s="323">
        <v>3459</v>
      </c>
      <c r="M376" s="323">
        <v>0.61195999999999995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380.55</v>
      </c>
      <c r="D377" s="324">
        <v>375.98333333333329</v>
      </c>
      <c r="E377" s="324">
        <v>368.96666666666658</v>
      </c>
      <c r="F377" s="324">
        <v>357.38333333333327</v>
      </c>
      <c r="G377" s="324">
        <v>350.36666666666656</v>
      </c>
      <c r="H377" s="324">
        <v>387.56666666666661</v>
      </c>
      <c r="I377" s="324">
        <v>394.58333333333337</v>
      </c>
      <c r="J377" s="324">
        <v>406.16666666666663</v>
      </c>
      <c r="K377" s="323">
        <v>383</v>
      </c>
      <c r="L377" s="323">
        <v>364.4</v>
      </c>
      <c r="M377" s="323">
        <v>7.8573899999999997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481.35</v>
      </c>
      <c r="D378" s="324">
        <v>487.2833333333333</v>
      </c>
      <c r="E378" s="324">
        <v>469.61666666666662</v>
      </c>
      <c r="F378" s="324">
        <v>457.88333333333333</v>
      </c>
      <c r="G378" s="324">
        <v>440.21666666666664</v>
      </c>
      <c r="H378" s="324">
        <v>499.01666666666659</v>
      </c>
      <c r="I378" s="324">
        <v>516.68333333333339</v>
      </c>
      <c r="J378" s="324">
        <v>528.41666666666652</v>
      </c>
      <c r="K378" s="323">
        <v>504.95</v>
      </c>
      <c r="L378" s="323">
        <v>475.55</v>
      </c>
      <c r="M378" s="323">
        <v>11.67658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631.70000000000005</v>
      </c>
      <c r="D379" s="324">
        <v>630.58333333333337</v>
      </c>
      <c r="E379" s="324">
        <v>625.11666666666679</v>
      </c>
      <c r="F379" s="324">
        <v>618.53333333333342</v>
      </c>
      <c r="G379" s="324">
        <v>613.06666666666683</v>
      </c>
      <c r="H379" s="324">
        <v>637.16666666666674</v>
      </c>
      <c r="I379" s="324">
        <v>642.63333333333321</v>
      </c>
      <c r="J379" s="324">
        <v>649.2166666666667</v>
      </c>
      <c r="K379" s="323">
        <v>636.04999999999995</v>
      </c>
      <c r="L379" s="323">
        <v>624</v>
      </c>
      <c r="M379" s="323">
        <v>2.1505399999999999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116.45</v>
      </c>
      <c r="D380" s="324">
        <v>117.41666666666667</v>
      </c>
      <c r="E380" s="324">
        <v>114.98333333333335</v>
      </c>
      <c r="F380" s="324">
        <v>113.51666666666668</v>
      </c>
      <c r="G380" s="324">
        <v>111.08333333333336</v>
      </c>
      <c r="H380" s="324">
        <v>118.88333333333334</v>
      </c>
      <c r="I380" s="324">
        <v>121.31666666666665</v>
      </c>
      <c r="J380" s="324">
        <v>122.78333333333333</v>
      </c>
      <c r="K380" s="323">
        <v>119.85</v>
      </c>
      <c r="L380" s="323">
        <v>115.95</v>
      </c>
      <c r="M380" s="323">
        <v>2.1481300000000001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1869.05</v>
      </c>
      <c r="D381" s="324">
        <v>1867.3333333333333</v>
      </c>
      <c r="E381" s="324">
        <v>1845.7166666666665</v>
      </c>
      <c r="F381" s="324">
        <v>1822.3833333333332</v>
      </c>
      <c r="G381" s="324">
        <v>1800.7666666666664</v>
      </c>
      <c r="H381" s="324">
        <v>1890.6666666666665</v>
      </c>
      <c r="I381" s="324">
        <v>1912.2833333333333</v>
      </c>
      <c r="J381" s="324">
        <v>1935.6166666666666</v>
      </c>
      <c r="K381" s="323">
        <v>1888.95</v>
      </c>
      <c r="L381" s="323">
        <v>1844</v>
      </c>
      <c r="M381" s="323">
        <v>13.66635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655.85</v>
      </c>
      <c r="D382" s="324">
        <v>647.23333333333323</v>
      </c>
      <c r="E382" s="324">
        <v>626.46666666666647</v>
      </c>
      <c r="F382" s="324">
        <v>597.08333333333326</v>
      </c>
      <c r="G382" s="324">
        <v>576.31666666666649</v>
      </c>
      <c r="H382" s="324">
        <v>676.61666666666645</v>
      </c>
      <c r="I382" s="324">
        <v>697.3833333333331</v>
      </c>
      <c r="J382" s="324">
        <v>726.76666666666642</v>
      </c>
      <c r="K382" s="323">
        <v>668</v>
      </c>
      <c r="L382" s="323">
        <v>617.85</v>
      </c>
      <c r="M382" s="323">
        <v>9.6247900000000008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878.75</v>
      </c>
      <c r="D383" s="324">
        <v>890.76666666666677</v>
      </c>
      <c r="E383" s="324">
        <v>857.98333333333358</v>
      </c>
      <c r="F383" s="324">
        <v>837.21666666666681</v>
      </c>
      <c r="G383" s="324">
        <v>804.43333333333362</v>
      </c>
      <c r="H383" s="324">
        <v>911.53333333333353</v>
      </c>
      <c r="I383" s="324">
        <v>944.31666666666661</v>
      </c>
      <c r="J383" s="324">
        <v>965.08333333333348</v>
      </c>
      <c r="K383" s="323">
        <v>923.55</v>
      </c>
      <c r="L383" s="323">
        <v>870</v>
      </c>
      <c r="M383" s="323">
        <v>6.9864899999999999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85.9</v>
      </c>
      <c r="D384" s="324">
        <v>86.416666666666671</v>
      </c>
      <c r="E384" s="324">
        <v>85.13333333333334</v>
      </c>
      <c r="F384" s="324">
        <v>84.366666666666674</v>
      </c>
      <c r="G384" s="324">
        <v>83.083333333333343</v>
      </c>
      <c r="H384" s="324">
        <v>87.183333333333337</v>
      </c>
      <c r="I384" s="324">
        <v>88.466666666666669</v>
      </c>
      <c r="J384" s="324">
        <v>89.233333333333334</v>
      </c>
      <c r="K384" s="323">
        <v>87.7</v>
      </c>
      <c r="L384" s="323">
        <v>85.65</v>
      </c>
      <c r="M384" s="323">
        <v>10.89279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196.8</v>
      </c>
      <c r="D385" s="324">
        <v>199</v>
      </c>
      <c r="E385" s="324">
        <v>194.05</v>
      </c>
      <c r="F385" s="324">
        <v>191.3</v>
      </c>
      <c r="G385" s="324">
        <v>186.35000000000002</v>
      </c>
      <c r="H385" s="324">
        <v>201.75</v>
      </c>
      <c r="I385" s="324">
        <v>206.7</v>
      </c>
      <c r="J385" s="324">
        <v>209.45</v>
      </c>
      <c r="K385" s="323">
        <v>203.95</v>
      </c>
      <c r="L385" s="323">
        <v>196.25</v>
      </c>
      <c r="M385" s="323">
        <v>15.4053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673</v>
      </c>
      <c r="D386" s="324">
        <v>677.05000000000007</v>
      </c>
      <c r="E386" s="324">
        <v>666.45000000000016</v>
      </c>
      <c r="F386" s="324">
        <v>659.90000000000009</v>
      </c>
      <c r="G386" s="324">
        <v>649.30000000000018</v>
      </c>
      <c r="H386" s="324">
        <v>683.60000000000014</v>
      </c>
      <c r="I386" s="324">
        <v>694.2</v>
      </c>
      <c r="J386" s="324">
        <v>700.75000000000011</v>
      </c>
      <c r="K386" s="323">
        <v>687.65</v>
      </c>
      <c r="L386" s="323">
        <v>670.5</v>
      </c>
      <c r="M386" s="323">
        <v>1.4808300000000001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237.15</v>
      </c>
      <c r="D387" s="324">
        <v>237.81666666666669</v>
      </c>
      <c r="E387" s="324">
        <v>232.43333333333339</v>
      </c>
      <c r="F387" s="324">
        <v>227.7166666666667</v>
      </c>
      <c r="G387" s="324">
        <v>222.3333333333334</v>
      </c>
      <c r="H387" s="324">
        <v>242.53333333333339</v>
      </c>
      <c r="I387" s="324">
        <v>247.91666666666666</v>
      </c>
      <c r="J387" s="324">
        <v>252.63333333333338</v>
      </c>
      <c r="K387" s="323">
        <v>243.2</v>
      </c>
      <c r="L387" s="323">
        <v>233.1</v>
      </c>
      <c r="M387" s="323">
        <v>5.49559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772.05</v>
      </c>
      <c r="D388" s="324">
        <v>762.6</v>
      </c>
      <c r="E388" s="324">
        <v>749.2</v>
      </c>
      <c r="F388" s="324">
        <v>726.35</v>
      </c>
      <c r="G388" s="324">
        <v>712.95</v>
      </c>
      <c r="H388" s="324">
        <v>785.45</v>
      </c>
      <c r="I388" s="324">
        <v>798.84999999999991</v>
      </c>
      <c r="J388" s="324">
        <v>821.7</v>
      </c>
      <c r="K388" s="323">
        <v>776</v>
      </c>
      <c r="L388" s="323">
        <v>739.75</v>
      </c>
      <c r="M388" s="323">
        <v>12.203010000000001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2504.0500000000002</v>
      </c>
      <c r="D389" s="324">
        <v>2500.9833333333336</v>
      </c>
      <c r="E389" s="324">
        <v>2455.8166666666671</v>
      </c>
      <c r="F389" s="324">
        <v>2407.5833333333335</v>
      </c>
      <c r="G389" s="324">
        <v>2362.416666666667</v>
      </c>
      <c r="H389" s="324">
        <v>2549.2166666666672</v>
      </c>
      <c r="I389" s="324">
        <v>2594.3833333333332</v>
      </c>
      <c r="J389" s="324">
        <v>2642.6166666666672</v>
      </c>
      <c r="K389" s="323">
        <v>2546.15</v>
      </c>
      <c r="L389" s="323">
        <v>2452.75</v>
      </c>
      <c r="M389" s="323">
        <v>0.13184999999999999</v>
      </c>
      <c r="N389" s="1"/>
      <c r="O389" s="1"/>
    </row>
    <row r="390" spans="1:15" ht="12.75" customHeight="1">
      <c r="A390" s="30">
        <v>380</v>
      </c>
      <c r="B390" s="342" t="s">
        <v>893</v>
      </c>
      <c r="C390" s="323">
        <v>100.25</v>
      </c>
      <c r="D390" s="324">
        <v>100.06666666666666</v>
      </c>
      <c r="E390" s="324">
        <v>98.23333333333332</v>
      </c>
      <c r="F390" s="324">
        <v>96.216666666666654</v>
      </c>
      <c r="G390" s="324">
        <v>94.383333333333312</v>
      </c>
      <c r="H390" s="324">
        <v>102.08333333333333</v>
      </c>
      <c r="I390" s="324">
        <v>103.91666666666667</v>
      </c>
      <c r="J390" s="324">
        <v>105.93333333333334</v>
      </c>
      <c r="K390" s="323">
        <v>101.9</v>
      </c>
      <c r="L390" s="323">
        <v>98.05</v>
      </c>
      <c r="M390" s="323">
        <v>20.545069999999999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129.25</v>
      </c>
      <c r="D391" s="324">
        <v>130.01666666666665</v>
      </c>
      <c r="E391" s="324">
        <v>127.33333333333331</v>
      </c>
      <c r="F391" s="324">
        <v>125.41666666666666</v>
      </c>
      <c r="G391" s="324">
        <v>122.73333333333332</v>
      </c>
      <c r="H391" s="324">
        <v>131.93333333333331</v>
      </c>
      <c r="I391" s="324">
        <v>134.61666666666665</v>
      </c>
      <c r="J391" s="324">
        <v>136.5333333333333</v>
      </c>
      <c r="K391" s="323">
        <v>132.69999999999999</v>
      </c>
      <c r="L391" s="323">
        <v>128.1</v>
      </c>
      <c r="M391" s="323">
        <v>277.20026000000001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90.2</v>
      </c>
      <c r="D392" s="324">
        <v>91.166666666666671</v>
      </c>
      <c r="E392" s="324">
        <v>87.683333333333337</v>
      </c>
      <c r="F392" s="324">
        <v>85.166666666666671</v>
      </c>
      <c r="G392" s="324">
        <v>81.683333333333337</v>
      </c>
      <c r="H392" s="324">
        <v>93.683333333333337</v>
      </c>
      <c r="I392" s="324">
        <v>97.166666666666657</v>
      </c>
      <c r="J392" s="324">
        <v>99.683333333333337</v>
      </c>
      <c r="K392" s="323">
        <v>94.65</v>
      </c>
      <c r="L392" s="323">
        <v>88.65</v>
      </c>
      <c r="M392" s="323">
        <v>313.17070000000001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123.45</v>
      </c>
      <c r="D393" s="324">
        <v>123.36666666666667</v>
      </c>
      <c r="E393" s="324">
        <v>122.83333333333334</v>
      </c>
      <c r="F393" s="324">
        <v>122.21666666666667</v>
      </c>
      <c r="G393" s="324">
        <v>121.68333333333334</v>
      </c>
      <c r="H393" s="324">
        <v>123.98333333333335</v>
      </c>
      <c r="I393" s="324">
        <v>124.51666666666668</v>
      </c>
      <c r="J393" s="324">
        <v>125.13333333333335</v>
      </c>
      <c r="K393" s="323">
        <v>123.9</v>
      </c>
      <c r="L393" s="323">
        <v>122.75</v>
      </c>
      <c r="M393" s="323">
        <v>42.76972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146.85</v>
      </c>
      <c r="D394" s="324">
        <v>145.13333333333333</v>
      </c>
      <c r="E394" s="324">
        <v>141.91666666666666</v>
      </c>
      <c r="F394" s="324">
        <v>136.98333333333332</v>
      </c>
      <c r="G394" s="324">
        <v>133.76666666666665</v>
      </c>
      <c r="H394" s="324">
        <v>150.06666666666666</v>
      </c>
      <c r="I394" s="324">
        <v>153.28333333333336</v>
      </c>
      <c r="J394" s="324">
        <v>158.21666666666667</v>
      </c>
      <c r="K394" s="323">
        <v>148.35</v>
      </c>
      <c r="L394" s="323">
        <v>140.19999999999999</v>
      </c>
      <c r="M394" s="323">
        <v>47.784700000000001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1062.9000000000001</v>
      </c>
      <c r="D395" s="324">
        <v>1057.6333333333334</v>
      </c>
      <c r="E395" s="324">
        <v>1043.2666666666669</v>
      </c>
      <c r="F395" s="324">
        <v>1023.6333333333334</v>
      </c>
      <c r="G395" s="324">
        <v>1009.2666666666669</v>
      </c>
      <c r="H395" s="324">
        <v>1077.2666666666669</v>
      </c>
      <c r="I395" s="324">
        <v>1091.6333333333332</v>
      </c>
      <c r="J395" s="324">
        <v>1111.2666666666669</v>
      </c>
      <c r="K395" s="323">
        <v>1072</v>
      </c>
      <c r="L395" s="323">
        <v>1038</v>
      </c>
      <c r="M395" s="323">
        <v>4.1466900000000004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2672.95</v>
      </c>
      <c r="D396" s="324">
        <v>2659.35</v>
      </c>
      <c r="E396" s="324">
        <v>2630.7</v>
      </c>
      <c r="F396" s="324">
        <v>2588.4499999999998</v>
      </c>
      <c r="G396" s="324">
        <v>2559.7999999999997</v>
      </c>
      <c r="H396" s="324">
        <v>2701.6</v>
      </c>
      <c r="I396" s="324">
        <v>2730.2500000000005</v>
      </c>
      <c r="J396" s="324">
        <v>2772.5</v>
      </c>
      <c r="K396" s="323">
        <v>2688</v>
      </c>
      <c r="L396" s="323">
        <v>2617.1</v>
      </c>
      <c r="M396" s="323">
        <v>72.970280000000002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601.29999999999995</v>
      </c>
      <c r="D397" s="324">
        <v>609.2166666666667</v>
      </c>
      <c r="E397" s="324">
        <v>574.43333333333339</v>
      </c>
      <c r="F397" s="324">
        <v>547.56666666666672</v>
      </c>
      <c r="G397" s="324">
        <v>512.78333333333342</v>
      </c>
      <c r="H397" s="324">
        <v>636.08333333333337</v>
      </c>
      <c r="I397" s="324">
        <v>670.86666666666667</v>
      </c>
      <c r="J397" s="324">
        <v>697.73333333333335</v>
      </c>
      <c r="K397" s="323">
        <v>644</v>
      </c>
      <c r="L397" s="323">
        <v>582.35</v>
      </c>
      <c r="M397" s="323">
        <v>3.61429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253.05</v>
      </c>
      <c r="D398" s="324">
        <v>254.16666666666666</v>
      </c>
      <c r="E398" s="324">
        <v>249.88333333333333</v>
      </c>
      <c r="F398" s="324">
        <v>246.71666666666667</v>
      </c>
      <c r="G398" s="324">
        <v>242.43333333333334</v>
      </c>
      <c r="H398" s="324">
        <v>257.33333333333331</v>
      </c>
      <c r="I398" s="324">
        <v>261.61666666666667</v>
      </c>
      <c r="J398" s="324">
        <v>264.7833333333333</v>
      </c>
      <c r="K398" s="323">
        <v>258.45</v>
      </c>
      <c r="L398" s="323">
        <v>251</v>
      </c>
      <c r="M398" s="323">
        <v>2.2548599999999999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910.45</v>
      </c>
      <c r="D399" s="324">
        <v>910.98333333333323</v>
      </c>
      <c r="E399" s="324">
        <v>902.96666666666647</v>
      </c>
      <c r="F399" s="324">
        <v>895.48333333333323</v>
      </c>
      <c r="G399" s="324">
        <v>887.46666666666647</v>
      </c>
      <c r="H399" s="324">
        <v>918.46666666666647</v>
      </c>
      <c r="I399" s="324">
        <v>926.48333333333312</v>
      </c>
      <c r="J399" s="324">
        <v>933.96666666666647</v>
      </c>
      <c r="K399" s="323">
        <v>919</v>
      </c>
      <c r="L399" s="323">
        <v>903.5</v>
      </c>
      <c r="M399" s="323">
        <v>0.69937000000000005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1549.85</v>
      </c>
      <c r="D400" s="324">
        <v>1541.1166666666668</v>
      </c>
      <c r="E400" s="324">
        <v>1513.2333333333336</v>
      </c>
      <c r="F400" s="324">
        <v>1476.6166666666668</v>
      </c>
      <c r="G400" s="324">
        <v>1448.7333333333336</v>
      </c>
      <c r="H400" s="324">
        <v>1577.7333333333336</v>
      </c>
      <c r="I400" s="324">
        <v>1605.6166666666668</v>
      </c>
      <c r="J400" s="324">
        <v>1642.2333333333336</v>
      </c>
      <c r="K400" s="323">
        <v>1569</v>
      </c>
      <c r="L400" s="323">
        <v>1504.5</v>
      </c>
      <c r="M400" s="323">
        <v>3.5735000000000001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32.6</v>
      </c>
      <c r="D401" s="324">
        <v>33.083333333333336</v>
      </c>
      <c r="E401" s="324">
        <v>32.016666666666673</v>
      </c>
      <c r="F401" s="324">
        <v>31.433333333333337</v>
      </c>
      <c r="G401" s="324">
        <v>30.366666666666674</v>
      </c>
      <c r="H401" s="324">
        <v>33.666666666666671</v>
      </c>
      <c r="I401" s="324">
        <v>34.733333333333334</v>
      </c>
      <c r="J401" s="324">
        <v>35.31666666666667</v>
      </c>
      <c r="K401" s="323">
        <v>34.15</v>
      </c>
      <c r="L401" s="323">
        <v>32.5</v>
      </c>
      <c r="M401" s="323">
        <v>42.577089999999998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97.75</v>
      </c>
      <c r="D402" s="324">
        <v>97.933333333333337</v>
      </c>
      <c r="E402" s="324">
        <v>96.866666666666674</v>
      </c>
      <c r="F402" s="324">
        <v>95.983333333333334</v>
      </c>
      <c r="G402" s="324">
        <v>94.916666666666671</v>
      </c>
      <c r="H402" s="324">
        <v>98.816666666666677</v>
      </c>
      <c r="I402" s="324">
        <v>99.88333333333334</v>
      </c>
      <c r="J402" s="324">
        <v>100.76666666666668</v>
      </c>
      <c r="K402" s="323">
        <v>99</v>
      </c>
      <c r="L402" s="323">
        <v>97.05</v>
      </c>
      <c r="M402" s="323">
        <v>324.96697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7497.6</v>
      </c>
      <c r="D403" s="324">
        <v>7517.2</v>
      </c>
      <c r="E403" s="324">
        <v>7469.4</v>
      </c>
      <c r="F403" s="324">
        <v>7441.2</v>
      </c>
      <c r="G403" s="324">
        <v>7393.4</v>
      </c>
      <c r="H403" s="324">
        <v>7545.4</v>
      </c>
      <c r="I403" s="324">
        <v>7593.2000000000007</v>
      </c>
      <c r="J403" s="324">
        <v>7621.4</v>
      </c>
      <c r="K403" s="323">
        <v>7565</v>
      </c>
      <c r="L403" s="323">
        <v>7489</v>
      </c>
      <c r="M403" s="323">
        <v>0.1376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868.9</v>
      </c>
      <c r="D404" s="324">
        <v>868.93333333333339</v>
      </c>
      <c r="E404" s="324">
        <v>854.96666666666681</v>
      </c>
      <c r="F404" s="324">
        <v>841.03333333333342</v>
      </c>
      <c r="G404" s="324">
        <v>827.06666666666683</v>
      </c>
      <c r="H404" s="324">
        <v>882.86666666666679</v>
      </c>
      <c r="I404" s="324">
        <v>896.83333333333348</v>
      </c>
      <c r="J404" s="324">
        <v>910.76666666666677</v>
      </c>
      <c r="K404" s="323">
        <v>882.9</v>
      </c>
      <c r="L404" s="323">
        <v>855</v>
      </c>
      <c r="M404" s="323">
        <v>18.605930000000001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1121.8</v>
      </c>
      <c r="D405" s="324">
        <v>1117.6499999999999</v>
      </c>
      <c r="E405" s="324">
        <v>1107.6499999999996</v>
      </c>
      <c r="F405" s="324">
        <v>1093.4999999999998</v>
      </c>
      <c r="G405" s="324">
        <v>1083.4999999999995</v>
      </c>
      <c r="H405" s="324">
        <v>1131.7999999999997</v>
      </c>
      <c r="I405" s="324">
        <v>1141.8000000000002</v>
      </c>
      <c r="J405" s="324">
        <v>1155.9499999999998</v>
      </c>
      <c r="K405" s="323">
        <v>1127.6500000000001</v>
      </c>
      <c r="L405" s="323">
        <v>1103.5</v>
      </c>
      <c r="M405" s="323">
        <v>12.878130000000001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494.3</v>
      </c>
      <c r="D406" s="324">
        <v>495.66666666666669</v>
      </c>
      <c r="E406" s="324">
        <v>490.93333333333339</v>
      </c>
      <c r="F406" s="324">
        <v>487.56666666666672</v>
      </c>
      <c r="G406" s="324">
        <v>482.83333333333343</v>
      </c>
      <c r="H406" s="324">
        <v>499.03333333333336</v>
      </c>
      <c r="I406" s="324">
        <v>503.76666666666659</v>
      </c>
      <c r="J406" s="324">
        <v>507.13333333333333</v>
      </c>
      <c r="K406" s="323">
        <v>500.4</v>
      </c>
      <c r="L406" s="323">
        <v>492.3</v>
      </c>
      <c r="M406" s="323">
        <v>164.61224999999999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1921.8</v>
      </c>
      <c r="D407" s="324">
        <v>1916.9333333333334</v>
      </c>
      <c r="E407" s="324">
        <v>1898.8666666666668</v>
      </c>
      <c r="F407" s="324">
        <v>1875.9333333333334</v>
      </c>
      <c r="G407" s="324">
        <v>1857.8666666666668</v>
      </c>
      <c r="H407" s="324">
        <v>1939.8666666666668</v>
      </c>
      <c r="I407" s="324">
        <v>1957.9333333333334</v>
      </c>
      <c r="J407" s="324">
        <v>1980.8666666666668</v>
      </c>
      <c r="K407" s="323">
        <v>1935</v>
      </c>
      <c r="L407" s="323">
        <v>1894</v>
      </c>
      <c r="M407" s="323">
        <v>1.80982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118.9</v>
      </c>
      <c r="D408" s="324">
        <v>120.40000000000002</v>
      </c>
      <c r="E408" s="324">
        <v>116.65000000000003</v>
      </c>
      <c r="F408" s="324">
        <v>114.40000000000002</v>
      </c>
      <c r="G408" s="324">
        <v>110.65000000000003</v>
      </c>
      <c r="H408" s="324">
        <v>122.65000000000003</v>
      </c>
      <c r="I408" s="324">
        <v>126.4</v>
      </c>
      <c r="J408" s="324">
        <v>128.65000000000003</v>
      </c>
      <c r="K408" s="323">
        <v>124.15</v>
      </c>
      <c r="L408" s="323">
        <v>118.15</v>
      </c>
      <c r="M408" s="323">
        <v>7.9768600000000003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117.05</v>
      </c>
      <c r="D409" s="324">
        <v>117.26666666666667</v>
      </c>
      <c r="E409" s="324">
        <v>115.53333333333333</v>
      </c>
      <c r="F409" s="324">
        <v>114.01666666666667</v>
      </c>
      <c r="G409" s="324">
        <v>112.28333333333333</v>
      </c>
      <c r="H409" s="324">
        <v>118.78333333333333</v>
      </c>
      <c r="I409" s="324">
        <v>120.51666666666665</v>
      </c>
      <c r="J409" s="324">
        <v>122.03333333333333</v>
      </c>
      <c r="K409" s="323">
        <v>119</v>
      </c>
      <c r="L409" s="323">
        <v>115.75</v>
      </c>
      <c r="M409" s="323">
        <v>19.262309999999999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137.25</v>
      </c>
      <c r="D410" s="324">
        <v>137.4</v>
      </c>
      <c r="E410" s="324">
        <v>133.35000000000002</v>
      </c>
      <c r="F410" s="324">
        <v>129.45000000000002</v>
      </c>
      <c r="G410" s="324">
        <v>125.40000000000003</v>
      </c>
      <c r="H410" s="324">
        <v>141.30000000000001</v>
      </c>
      <c r="I410" s="324">
        <v>145.35000000000002</v>
      </c>
      <c r="J410" s="324">
        <v>149.25</v>
      </c>
      <c r="K410" s="323">
        <v>141.44999999999999</v>
      </c>
      <c r="L410" s="323">
        <v>133.5</v>
      </c>
      <c r="M410" s="323">
        <v>40.341030000000003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3460.65</v>
      </c>
      <c r="D411" s="324">
        <v>3469.7999999999997</v>
      </c>
      <c r="E411" s="324">
        <v>3423.0999999999995</v>
      </c>
      <c r="F411" s="324">
        <v>3385.5499999999997</v>
      </c>
      <c r="G411" s="324">
        <v>3338.8499999999995</v>
      </c>
      <c r="H411" s="324">
        <v>3507.3499999999995</v>
      </c>
      <c r="I411" s="324">
        <v>3554.0499999999993</v>
      </c>
      <c r="J411" s="324">
        <v>3591.5999999999995</v>
      </c>
      <c r="K411" s="323">
        <v>3516.5</v>
      </c>
      <c r="L411" s="323">
        <v>3432.25</v>
      </c>
      <c r="M411" s="323">
        <v>0.28803000000000001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559.1</v>
      </c>
      <c r="D412" s="324">
        <v>565.18333333333328</v>
      </c>
      <c r="E412" s="324">
        <v>545.86666666666656</v>
      </c>
      <c r="F412" s="324">
        <v>532.63333333333333</v>
      </c>
      <c r="G412" s="324">
        <v>513.31666666666661</v>
      </c>
      <c r="H412" s="324">
        <v>578.41666666666652</v>
      </c>
      <c r="I412" s="324">
        <v>597.73333333333335</v>
      </c>
      <c r="J412" s="324">
        <v>610.96666666666647</v>
      </c>
      <c r="K412" s="323">
        <v>584.5</v>
      </c>
      <c r="L412" s="323">
        <v>551.95000000000005</v>
      </c>
      <c r="M412" s="323">
        <v>7.3925400000000003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404.05</v>
      </c>
      <c r="D413" s="324">
        <v>405.95</v>
      </c>
      <c r="E413" s="324">
        <v>399.59999999999997</v>
      </c>
      <c r="F413" s="324">
        <v>395.15</v>
      </c>
      <c r="G413" s="324">
        <v>388.79999999999995</v>
      </c>
      <c r="H413" s="324">
        <v>410.4</v>
      </c>
      <c r="I413" s="324">
        <v>416.75</v>
      </c>
      <c r="J413" s="324">
        <v>421.2</v>
      </c>
      <c r="K413" s="323">
        <v>412.3</v>
      </c>
      <c r="L413" s="323">
        <v>401.5</v>
      </c>
      <c r="M413" s="323">
        <v>2.4812400000000001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24089.15</v>
      </c>
      <c r="D414" s="324">
        <v>23982.883333333331</v>
      </c>
      <c r="E414" s="324">
        <v>23815.766666666663</v>
      </c>
      <c r="F414" s="324">
        <v>23542.383333333331</v>
      </c>
      <c r="G414" s="324">
        <v>23375.266666666663</v>
      </c>
      <c r="H414" s="324">
        <v>24256.266666666663</v>
      </c>
      <c r="I414" s="324">
        <v>24423.383333333331</v>
      </c>
      <c r="J414" s="324">
        <v>24696.766666666663</v>
      </c>
      <c r="K414" s="323">
        <v>24150</v>
      </c>
      <c r="L414" s="323">
        <v>23709.5</v>
      </c>
      <c r="M414" s="323">
        <v>0.34361000000000003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1627.9</v>
      </c>
      <c r="D415" s="324">
        <v>1636.9666666666665</v>
      </c>
      <c r="E415" s="324">
        <v>1610.2833333333328</v>
      </c>
      <c r="F415" s="324">
        <v>1592.6666666666663</v>
      </c>
      <c r="G415" s="324">
        <v>1565.9833333333327</v>
      </c>
      <c r="H415" s="324">
        <v>1654.583333333333</v>
      </c>
      <c r="I415" s="324">
        <v>1681.2666666666669</v>
      </c>
      <c r="J415" s="324">
        <v>1698.8833333333332</v>
      </c>
      <c r="K415" s="323">
        <v>1663.65</v>
      </c>
      <c r="L415" s="323">
        <v>1619.35</v>
      </c>
      <c r="M415" s="323">
        <v>0.26856000000000002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2343.4499999999998</v>
      </c>
      <c r="D416" s="324">
        <v>2329.5666666666666</v>
      </c>
      <c r="E416" s="324">
        <v>2301.8833333333332</v>
      </c>
      <c r="F416" s="324">
        <v>2260.3166666666666</v>
      </c>
      <c r="G416" s="324">
        <v>2232.6333333333332</v>
      </c>
      <c r="H416" s="324">
        <v>2371.1333333333332</v>
      </c>
      <c r="I416" s="324">
        <v>2398.8166666666666</v>
      </c>
      <c r="J416" s="324">
        <v>2440.3833333333332</v>
      </c>
      <c r="K416" s="323">
        <v>2357.25</v>
      </c>
      <c r="L416" s="323">
        <v>2288</v>
      </c>
      <c r="M416" s="323">
        <v>2.84578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489.1</v>
      </c>
      <c r="D417" s="324">
        <v>493.36666666666662</v>
      </c>
      <c r="E417" s="324">
        <v>482.73333333333323</v>
      </c>
      <c r="F417" s="324">
        <v>476.36666666666662</v>
      </c>
      <c r="G417" s="324">
        <v>465.73333333333323</v>
      </c>
      <c r="H417" s="324">
        <v>499.73333333333323</v>
      </c>
      <c r="I417" s="324">
        <v>510.36666666666656</v>
      </c>
      <c r="J417" s="324">
        <v>516.73333333333323</v>
      </c>
      <c r="K417" s="323">
        <v>504</v>
      </c>
      <c r="L417" s="323">
        <v>487</v>
      </c>
      <c r="M417" s="323">
        <v>0.61626999999999998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27.3</v>
      </c>
      <c r="D418" s="324">
        <v>27.383333333333336</v>
      </c>
      <c r="E418" s="324">
        <v>27.166666666666671</v>
      </c>
      <c r="F418" s="324">
        <v>27.033333333333335</v>
      </c>
      <c r="G418" s="324">
        <v>26.81666666666667</v>
      </c>
      <c r="H418" s="324">
        <v>27.516666666666673</v>
      </c>
      <c r="I418" s="324">
        <v>27.733333333333334</v>
      </c>
      <c r="J418" s="324">
        <v>27.866666666666674</v>
      </c>
      <c r="K418" s="323">
        <v>27.6</v>
      </c>
      <c r="L418" s="323">
        <v>27.25</v>
      </c>
      <c r="M418" s="323">
        <v>12.977729999999999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3487.1</v>
      </c>
      <c r="D419" s="324">
        <v>3477.4833333333336</v>
      </c>
      <c r="E419" s="324">
        <v>3455.0666666666671</v>
      </c>
      <c r="F419" s="324">
        <v>3423.0333333333333</v>
      </c>
      <c r="G419" s="324">
        <v>3400.6166666666668</v>
      </c>
      <c r="H419" s="324">
        <v>3509.5166666666673</v>
      </c>
      <c r="I419" s="324">
        <v>3531.9333333333334</v>
      </c>
      <c r="J419" s="324">
        <v>3563.9666666666676</v>
      </c>
      <c r="K419" s="323">
        <v>3499.9</v>
      </c>
      <c r="L419" s="323">
        <v>3445.45</v>
      </c>
      <c r="M419" s="323">
        <v>0.17488999999999999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715</v>
      </c>
      <c r="D420" s="324">
        <v>712.63333333333333</v>
      </c>
      <c r="E420" s="324">
        <v>705.4666666666667</v>
      </c>
      <c r="F420" s="324">
        <v>695.93333333333339</v>
      </c>
      <c r="G420" s="324">
        <v>688.76666666666677</v>
      </c>
      <c r="H420" s="324">
        <v>722.16666666666663</v>
      </c>
      <c r="I420" s="324">
        <v>729.33333333333337</v>
      </c>
      <c r="J420" s="324">
        <v>738.86666666666656</v>
      </c>
      <c r="K420" s="323">
        <v>719.8</v>
      </c>
      <c r="L420" s="323">
        <v>703.1</v>
      </c>
      <c r="M420" s="323">
        <v>6.37113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691.4</v>
      </c>
      <c r="D421" s="324">
        <v>696.35</v>
      </c>
      <c r="E421" s="324">
        <v>680.7</v>
      </c>
      <c r="F421" s="324">
        <v>670</v>
      </c>
      <c r="G421" s="324">
        <v>654.35</v>
      </c>
      <c r="H421" s="324">
        <v>707.05000000000007</v>
      </c>
      <c r="I421" s="324">
        <v>722.69999999999993</v>
      </c>
      <c r="J421" s="324">
        <v>733.40000000000009</v>
      </c>
      <c r="K421" s="323">
        <v>712</v>
      </c>
      <c r="L421" s="323">
        <v>685.65</v>
      </c>
      <c r="M421" s="323">
        <v>0.75229000000000001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2757.9</v>
      </c>
      <c r="D422" s="324">
        <v>2774.9666666666667</v>
      </c>
      <c r="E422" s="324">
        <v>2733.9333333333334</v>
      </c>
      <c r="F422" s="324">
        <v>2709.9666666666667</v>
      </c>
      <c r="G422" s="324">
        <v>2668.9333333333334</v>
      </c>
      <c r="H422" s="324">
        <v>2798.9333333333334</v>
      </c>
      <c r="I422" s="324">
        <v>2839.9666666666672</v>
      </c>
      <c r="J422" s="324">
        <v>2863.9333333333334</v>
      </c>
      <c r="K422" s="323">
        <v>2816</v>
      </c>
      <c r="L422" s="323">
        <v>2751</v>
      </c>
      <c r="M422" s="323">
        <v>0.23899000000000001</v>
      </c>
      <c r="N422" s="1"/>
      <c r="O422" s="1"/>
    </row>
    <row r="423" spans="1:15" ht="12.75" customHeight="1">
      <c r="A423" s="30">
        <v>413</v>
      </c>
      <c r="B423" s="342" t="s">
        <v>894</v>
      </c>
      <c r="C423" s="323">
        <v>677.75</v>
      </c>
      <c r="D423" s="324">
        <v>679.91666666666663</v>
      </c>
      <c r="E423" s="324">
        <v>659.83333333333326</v>
      </c>
      <c r="F423" s="324">
        <v>641.91666666666663</v>
      </c>
      <c r="G423" s="324">
        <v>621.83333333333326</v>
      </c>
      <c r="H423" s="324">
        <v>697.83333333333326</v>
      </c>
      <c r="I423" s="324">
        <v>717.91666666666652</v>
      </c>
      <c r="J423" s="324">
        <v>735.83333333333326</v>
      </c>
      <c r="K423" s="323">
        <v>700</v>
      </c>
      <c r="L423" s="323">
        <v>662</v>
      </c>
      <c r="M423" s="323">
        <v>9.4376200000000008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740.4</v>
      </c>
      <c r="D424" s="324">
        <v>745.4</v>
      </c>
      <c r="E424" s="324">
        <v>726.3</v>
      </c>
      <c r="F424" s="324">
        <v>712.19999999999993</v>
      </c>
      <c r="G424" s="324">
        <v>693.09999999999991</v>
      </c>
      <c r="H424" s="324">
        <v>759.5</v>
      </c>
      <c r="I424" s="324">
        <v>778.60000000000014</v>
      </c>
      <c r="J424" s="324">
        <v>792.7</v>
      </c>
      <c r="K424" s="323">
        <v>764.5</v>
      </c>
      <c r="L424" s="323">
        <v>731.3</v>
      </c>
      <c r="M424" s="323">
        <v>1.5633900000000001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334.2</v>
      </c>
      <c r="D425" s="324">
        <v>337.5</v>
      </c>
      <c r="E425" s="324">
        <v>326.75</v>
      </c>
      <c r="F425" s="324">
        <v>319.3</v>
      </c>
      <c r="G425" s="324">
        <v>308.55</v>
      </c>
      <c r="H425" s="324">
        <v>344.95</v>
      </c>
      <c r="I425" s="324">
        <v>355.7</v>
      </c>
      <c r="J425" s="324">
        <v>363.15</v>
      </c>
      <c r="K425" s="323">
        <v>348.25</v>
      </c>
      <c r="L425" s="323">
        <v>330.05</v>
      </c>
      <c r="M425" s="323">
        <v>2.1995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299.2</v>
      </c>
      <c r="D426" s="324">
        <v>301.78333333333336</v>
      </c>
      <c r="E426" s="324">
        <v>294.51666666666671</v>
      </c>
      <c r="F426" s="324">
        <v>289.83333333333337</v>
      </c>
      <c r="G426" s="324">
        <v>282.56666666666672</v>
      </c>
      <c r="H426" s="324">
        <v>306.4666666666667</v>
      </c>
      <c r="I426" s="324">
        <v>313.73333333333335</v>
      </c>
      <c r="J426" s="324">
        <v>318.41666666666669</v>
      </c>
      <c r="K426" s="323">
        <v>309.05</v>
      </c>
      <c r="L426" s="323">
        <v>297.10000000000002</v>
      </c>
      <c r="M426" s="323">
        <v>5.1608200000000002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54.7</v>
      </c>
      <c r="D427" s="324">
        <v>55.016666666666673</v>
      </c>
      <c r="E427" s="324">
        <v>53.683333333333344</v>
      </c>
      <c r="F427" s="324">
        <v>52.666666666666671</v>
      </c>
      <c r="G427" s="324">
        <v>51.333333333333343</v>
      </c>
      <c r="H427" s="324">
        <v>56.033333333333346</v>
      </c>
      <c r="I427" s="324">
        <v>57.366666666666674</v>
      </c>
      <c r="J427" s="324">
        <v>58.383333333333347</v>
      </c>
      <c r="K427" s="323">
        <v>56.35</v>
      </c>
      <c r="L427" s="323">
        <v>54</v>
      </c>
      <c r="M427" s="323">
        <v>37.476089999999999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2705.85</v>
      </c>
      <c r="D428" s="324">
        <v>2689.0833333333335</v>
      </c>
      <c r="E428" s="324">
        <v>2643.5666666666671</v>
      </c>
      <c r="F428" s="324">
        <v>2581.2833333333338</v>
      </c>
      <c r="G428" s="324">
        <v>2535.7666666666673</v>
      </c>
      <c r="H428" s="324">
        <v>2751.3666666666668</v>
      </c>
      <c r="I428" s="324">
        <v>2796.8833333333332</v>
      </c>
      <c r="J428" s="324">
        <v>2859.1666666666665</v>
      </c>
      <c r="K428" s="323">
        <v>2734.6</v>
      </c>
      <c r="L428" s="323">
        <v>2626.8</v>
      </c>
      <c r="M428" s="323">
        <v>29.543410000000002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1124.45</v>
      </c>
      <c r="D429" s="324">
        <v>1127.4166666666667</v>
      </c>
      <c r="E429" s="324">
        <v>1116.0333333333335</v>
      </c>
      <c r="F429" s="324">
        <v>1107.6166666666668</v>
      </c>
      <c r="G429" s="324">
        <v>1096.2333333333336</v>
      </c>
      <c r="H429" s="324">
        <v>1135.8333333333335</v>
      </c>
      <c r="I429" s="324">
        <v>1147.2166666666667</v>
      </c>
      <c r="J429" s="324">
        <v>1155.6333333333334</v>
      </c>
      <c r="K429" s="323">
        <v>1138.8</v>
      </c>
      <c r="L429" s="323">
        <v>1119</v>
      </c>
      <c r="M429" s="323">
        <v>4.9881799999999998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356.5</v>
      </c>
      <c r="D430" s="324">
        <v>355.59999999999997</v>
      </c>
      <c r="E430" s="324">
        <v>351.39999999999992</v>
      </c>
      <c r="F430" s="324">
        <v>346.29999999999995</v>
      </c>
      <c r="G430" s="324">
        <v>342.09999999999991</v>
      </c>
      <c r="H430" s="324">
        <v>360.69999999999993</v>
      </c>
      <c r="I430" s="324">
        <v>364.9</v>
      </c>
      <c r="J430" s="324">
        <v>369.99999999999994</v>
      </c>
      <c r="K430" s="323">
        <v>359.8</v>
      </c>
      <c r="L430" s="323">
        <v>350.5</v>
      </c>
      <c r="M430" s="323">
        <v>7.5000600000000004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90.45</v>
      </c>
      <c r="D431" s="324">
        <v>91.083333333333329</v>
      </c>
      <c r="E431" s="324">
        <v>89.216666666666654</v>
      </c>
      <c r="F431" s="324">
        <v>87.98333333333332</v>
      </c>
      <c r="G431" s="324">
        <v>86.116666666666646</v>
      </c>
      <c r="H431" s="324">
        <v>92.316666666666663</v>
      </c>
      <c r="I431" s="324">
        <v>94.183333333333337</v>
      </c>
      <c r="J431" s="324">
        <v>95.416666666666671</v>
      </c>
      <c r="K431" s="323">
        <v>92.95</v>
      </c>
      <c r="L431" s="323">
        <v>89.85</v>
      </c>
      <c r="M431" s="323">
        <v>2.3737599999999999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221.2</v>
      </c>
      <c r="D432" s="324">
        <v>223.73333333333335</v>
      </c>
      <c r="E432" s="324">
        <v>217.4666666666667</v>
      </c>
      <c r="F432" s="324">
        <v>213.73333333333335</v>
      </c>
      <c r="G432" s="324">
        <v>207.4666666666667</v>
      </c>
      <c r="H432" s="324">
        <v>227.4666666666667</v>
      </c>
      <c r="I432" s="324">
        <v>233.73333333333335</v>
      </c>
      <c r="J432" s="324">
        <v>237.4666666666667</v>
      </c>
      <c r="K432" s="323">
        <v>230</v>
      </c>
      <c r="L432" s="323">
        <v>220</v>
      </c>
      <c r="M432" s="323">
        <v>6.3644499999999997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531.35</v>
      </c>
      <c r="D433" s="324">
        <v>532.11666666666667</v>
      </c>
      <c r="E433" s="324">
        <v>524.23333333333335</v>
      </c>
      <c r="F433" s="324">
        <v>517.11666666666667</v>
      </c>
      <c r="G433" s="324">
        <v>509.23333333333335</v>
      </c>
      <c r="H433" s="324">
        <v>539.23333333333335</v>
      </c>
      <c r="I433" s="324">
        <v>547.11666666666679</v>
      </c>
      <c r="J433" s="324">
        <v>554.23333333333335</v>
      </c>
      <c r="K433" s="323">
        <v>540</v>
      </c>
      <c r="L433" s="323">
        <v>525</v>
      </c>
      <c r="M433" s="323">
        <v>1.2039500000000001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427.85</v>
      </c>
      <c r="D434" s="324">
        <v>428.90000000000003</v>
      </c>
      <c r="E434" s="324">
        <v>420.30000000000007</v>
      </c>
      <c r="F434" s="324">
        <v>412.75000000000006</v>
      </c>
      <c r="G434" s="324">
        <v>404.15000000000009</v>
      </c>
      <c r="H434" s="324">
        <v>436.45000000000005</v>
      </c>
      <c r="I434" s="324">
        <v>445.05000000000007</v>
      </c>
      <c r="J434" s="324">
        <v>452.6</v>
      </c>
      <c r="K434" s="323">
        <v>437.5</v>
      </c>
      <c r="L434" s="323">
        <v>421.35</v>
      </c>
      <c r="M434" s="323">
        <v>6.1625399999999999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1899.55</v>
      </c>
      <c r="D435" s="324">
        <v>1889.5</v>
      </c>
      <c r="E435" s="324">
        <v>1870.05</v>
      </c>
      <c r="F435" s="324">
        <v>1840.55</v>
      </c>
      <c r="G435" s="324">
        <v>1821.1</v>
      </c>
      <c r="H435" s="324">
        <v>1919</v>
      </c>
      <c r="I435" s="324">
        <v>1938.4499999999998</v>
      </c>
      <c r="J435" s="324">
        <v>1967.95</v>
      </c>
      <c r="K435" s="323">
        <v>1908.95</v>
      </c>
      <c r="L435" s="323">
        <v>1860</v>
      </c>
      <c r="M435" s="323">
        <v>0.32876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911.8</v>
      </c>
      <c r="D436" s="324">
        <v>906.9</v>
      </c>
      <c r="E436" s="324">
        <v>898.9</v>
      </c>
      <c r="F436" s="324">
        <v>886</v>
      </c>
      <c r="G436" s="324">
        <v>878</v>
      </c>
      <c r="H436" s="324">
        <v>919.8</v>
      </c>
      <c r="I436" s="324">
        <v>927.8</v>
      </c>
      <c r="J436" s="324">
        <v>940.69999999999993</v>
      </c>
      <c r="K436" s="323">
        <v>914.9</v>
      </c>
      <c r="L436" s="323">
        <v>894</v>
      </c>
      <c r="M436" s="323">
        <v>1.5997399999999999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920.6</v>
      </c>
      <c r="D437" s="324">
        <v>917</v>
      </c>
      <c r="E437" s="324">
        <v>912</v>
      </c>
      <c r="F437" s="324">
        <v>903.4</v>
      </c>
      <c r="G437" s="324">
        <v>898.4</v>
      </c>
      <c r="H437" s="324">
        <v>925.6</v>
      </c>
      <c r="I437" s="324">
        <v>930.6</v>
      </c>
      <c r="J437" s="324">
        <v>939.2</v>
      </c>
      <c r="K437" s="323">
        <v>922</v>
      </c>
      <c r="L437" s="323">
        <v>908.4</v>
      </c>
      <c r="M437" s="323">
        <v>20.840730000000001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443.65</v>
      </c>
      <c r="D438" s="324">
        <v>447.3</v>
      </c>
      <c r="E438" s="324">
        <v>434.6</v>
      </c>
      <c r="F438" s="324">
        <v>425.55</v>
      </c>
      <c r="G438" s="324">
        <v>412.85</v>
      </c>
      <c r="H438" s="324">
        <v>456.35</v>
      </c>
      <c r="I438" s="324">
        <v>469.04999999999995</v>
      </c>
      <c r="J438" s="324">
        <v>478.1</v>
      </c>
      <c r="K438" s="323">
        <v>460</v>
      </c>
      <c r="L438" s="323">
        <v>438.25</v>
      </c>
      <c r="M438" s="323">
        <v>4.0326899999999997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488.4</v>
      </c>
      <c r="D439" s="324">
        <v>486.2166666666667</v>
      </c>
      <c r="E439" s="324">
        <v>478.68333333333339</v>
      </c>
      <c r="F439" s="324">
        <v>468.9666666666667</v>
      </c>
      <c r="G439" s="324">
        <v>461.43333333333339</v>
      </c>
      <c r="H439" s="324">
        <v>495.93333333333339</v>
      </c>
      <c r="I439" s="324">
        <v>503.4666666666667</v>
      </c>
      <c r="J439" s="324">
        <v>513.18333333333339</v>
      </c>
      <c r="K439" s="323">
        <v>493.75</v>
      </c>
      <c r="L439" s="323">
        <v>476.5</v>
      </c>
      <c r="M439" s="323">
        <v>17.60303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937.25</v>
      </c>
      <c r="D440" s="324">
        <v>959.05000000000007</v>
      </c>
      <c r="E440" s="324">
        <v>898.20000000000016</v>
      </c>
      <c r="F440" s="324">
        <v>859.15000000000009</v>
      </c>
      <c r="G440" s="324">
        <v>798.30000000000018</v>
      </c>
      <c r="H440" s="324">
        <v>998.10000000000014</v>
      </c>
      <c r="I440" s="324">
        <v>1058.95</v>
      </c>
      <c r="J440" s="324">
        <v>1098</v>
      </c>
      <c r="K440" s="323">
        <v>1019.9</v>
      </c>
      <c r="L440" s="323">
        <v>920</v>
      </c>
      <c r="M440" s="323">
        <v>2.4773700000000001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348.45</v>
      </c>
      <c r="D441" s="324">
        <v>344.91666666666669</v>
      </c>
      <c r="E441" s="324">
        <v>335.83333333333337</v>
      </c>
      <c r="F441" s="324">
        <v>323.2166666666667</v>
      </c>
      <c r="G441" s="324">
        <v>314.13333333333338</v>
      </c>
      <c r="H441" s="324">
        <v>357.53333333333336</v>
      </c>
      <c r="I441" s="324">
        <v>366.61666666666673</v>
      </c>
      <c r="J441" s="324">
        <v>379.23333333333335</v>
      </c>
      <c r="K441" s="323">
        <v>354</v>
      </c>
      <c r="L441" s="323">
        <v>332.3</v>
      </c>
      <c r="M441" s="323">
        <v>1.8009200000000001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1991.8</v>
      </c>
      <c r="D442" s="324">
        <v>2000.7</v>
      </c>
      <c r="E442" s="324">
        <v>1967.4</v>
      </c>
      <c r="F442" s="324">
        <v>1943</v>
      </c>
      <c r="G442" s="324">
        <v>1909.7</v>
      </c>
      <c r="H442" s="324">
        <v>2025.1000000000001</v>
      </c>
      <c r="I442" s="324">
        <v>2058.3999999999996</v>
      </c>
      <c r="J442" s="324">
        <v>2082.8000000000002</v>
      </c>
      <c r="K442" s="323">
        <v>2034</v>
      </c>
      <c r="L442" s="323">
        <v>1976.3</v>
      </c>
      <c r="M442" s="323">
        <v>1.4715199999999999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613.5</v>
      </c>
      <c r="D443" s="324">
        <v>612.66666666666663</v>
      </c>
      <c r="E443" s="324">
        <v>595.33333333333326</v>
      </c>
      <c r="F443" s="324">
        <v>577.16666666666663</v>
      </c>
      <c r="G443" s="324">
        <v>559.83333333333326</v>
      </c>
      <c r="H443" s="324">
        <v>630.83333333333326</v>
      </c>
      <c r="I443" s="324">
        <v>648.16666666666652</v>
      </c>
      <c r="J443" s="324">
        <v>666.33333333333326</v>
      </c>
      <c r="K443" s="323">
        <v>630</v>
      </c>
      <c r="L443" s="323">
        <v>594.5</v>
      </c>
      <c r="M443" s="323">
        <v>4.5934600000000003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9.35</v>
      </c>
      <c r="D444" s="324">
        <v>9.4333333333333336</v>
      </c>
      <c r="E444" s="324">
        <v>9.2166666666666668</v>
      </c>
      <c r="F444" s="324">
        <v>9.0833333333333339</v>
      </c>
      <c r="G444" s="324">
        <v>8.8666666666666671</v>
      </c>
      <c r="H444" s="324">
        <v>9.5666666666666664</v>
      </c>
      <c r="I444" s="324">
        <v>9.783333333333335</v>
      </c>
      <c r="J444" s="324">
        <v>9.9166666666666661</v>
      </c>
      <c r="K444" s="323">
        <v>9.65</v>
      </c>
      <c r="L444" s="323">
        <v>9.3000000000000007</v>
      </c>
      <c r="M444" s="323">
        <v>316.86865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319.60000000000002</v>
      </c>
      <c r="D445" s="324">
        <v>318.81666666666666</v>
      </c>
      <c r="E445" s="324">
        <v>316.38333333333333</v>
      </c>
      <c r="F445" s="324">
        <v>313.16666666666669</v>
      </c>
      <c r="G445" s="324">
        <v>310.73333333333335</v>
      </c>
      <c r="H445" s="324">
        <v>322.0333333333333</v>
      </c>
      <c r="I445" s="324">
        <v>324.46666666666658</v>
      </c>
      <c r="J445" s="324">
        <v>327.68333333333328</v>
      </c>
      <c r="K445" s="323">
        <v>321.25</v>
      </c>
      <c r="L445" s="323">
        <v>315.60000000000002</v>
      </c>
      <c r="M445" s="323">
        <v>6.0557600000000003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1081.5999999999999</v>
      </c>
      <c r="D446" s="324">
        <v>1093.5833333333333</v>
      </c>
      <c r="E446" s="324">
        <v>1063.1666666666665</v>
      </c>
      <c r="F446" s="324">
        <v>1044.7333333333333</v>
      </c>
      <c r="G446" s="324">
        <v>1014.3166666666666</v>
      </c>
      <c r="H446" s="324">
        <v>1112.0166666666664</v>
      </c>
      <c r="I446" s="324">
        <v>1142.4333333333329</v>
      </c>
      <c r="J446" s="324">
        <v>1160.8666666666663</v>
      </c>
      <c r="K446" s="323">
        <v>1124</v>
      </c>
      <c r="L446" s="323">
        <v>1075.1500000000001</v>
      </c>
      <c r="M446" s="323">
        <v>0.56406999999999996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599</v>
      </c>
      <c r="D447" s="324">
        <v>597.01666666666665</v>
      </c>
      <c r="E447" s="324">
        <v>588.0333333333333</v>
      </c>
      <c r="F447" s="324">
        <v>577.06666666666661</v>
      </c>
      <c r="G447" s="324">
        <v>568.08333333333326</v>
      </c>
      <c r="H447" s="324">
        <v>607.98333333333335</v>
      </c>
      <c r="I447" s="324">
        <v>616.9666666666667</v>
      </c>
      <c r="J447" s="324">
        <v>627.93333333333339</v>
      </c>
      <c r="K447" s="323">
        <v>606</v>
      </c>
      <c r="L447" s="323">
        <v>586.04999999999995</v>
      </c>
      <c r="M447" s="323">
        <v>4.7460800000000001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1457.75</v>
      </c>
      <c r="D448" s="324">
        <v>1470.5833333333333</v>
      </c>
      <c r="E448" s="324">
        <v>1438.1666666666665</v>
      </c>
      <c r="F448" s="324">
        <v>1418.5833333333333</v>
      </c>
      <c r="G448" s="324">
        <v>1386.1666666666665</v>
      </c>
      <c r="H448" s="324">
        <v>1490.1666666666665</v>
      </c>
      <c r="I448" s="324">
        <v>1522.583333333333</v>
      </c>
      <c r="J448" s="324">
        <v>1542.1666666666665</v>
      </c>
      <c r="K448" s="323">
        <v>1503</v>
      </c>
      <c r="L448" s="323">
        <v>1451</v>
      </c>
      <c r="M448" s="323">
        <v>4.6806900000000002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10831.7</v>
      </c>
      <c r="D449" s="324">
        <v>10895.566666666668</v>
      </c>
      <c r="E449" s="324">
        <v>10636.133333333335</v>
      </c>
      <c r="F449" s="324">
        <v>10440.566666666668</v>
      </c>
      <c r="G449" s="324">
        <v>10181.133333333335</v>
      </c>
      <c r="H449" s="324">
        <v>11091.133333333335</v>
      </c>
      <c r="I449" s="324">
        <v>11350.566666666666</v>
      </c>
      <c r="J449" s="324">
        <v>11546.133333333335</v>
      </c>
      <c r="K449" s="323">
        <v>11155</v>
      </c>
      <c r="L449" s="323">
        <v>10700</v>
      </c>
      <c r="M449" s="323">
        <v>2.0109999999999999E-2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983.9</v>
      </c>
      <c r="D450" s="324">
        <v>987</v>
      </c>
      <c r="E450" s="324">
        <v>976.9</v>
      </c>
      <c r="F450" s="324">
        <v>969.9</v>
      </c>
      <c r="G450" s="324">
        <v>959.8</v>
      </c>
      <c r="H450" s="324">
        <v>994</v>
      </c>
      <c r="I450" s="324">
        <v>1004.0999999999999</v>
      </c>
      <c r="J450" s="324">
        <v>1011.1</v>
      </c>
      <c r="K450" s="323">
        <v>997.1</v>
      </c>
      <c r="L450" s="323">
        <v>980</v>
      </c>
      <c r="M450" s="323">
        <v>10.26192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214.55</v>
      </c>
      <c r="D451" s="324">
        <v>215.81666666666669</v>
      </c>
      <c r="E451" s="324">
        <v>209.73333333333338</v>
      </c>
      <c r="F451" s="324">
        <v>204.91666666666669</v>
      </c>
      <c r="G451" s="324">
        <v>198.83333333333337</v>
      </c>
      <c r="H451" s="324">
        <v>220.63333333333338</v>
      </c>
      <c r="I451" s="324">
        <v>226.7166666666667</v>
      </c>
      <c r="J451" s="324">
        <v>231.53333333333339</v>
      </c>
      <c r="K451" s="323">
        <v>221.9</v>
      </c>
      <c r="L451" s="323">
        <v>211</v>
      </c>
      <c r="M451" s="323">
        <v>173.84297000000001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1158.05</v>
      </c>
      <c r="D452" s="324">
        <v>1159.3333333333333</v>
      </c>
      <c r="E452" s="324">
        <v>1150.7666666666664</v>
      </c>
      <c r="F452" s="324">
        <v>1143.4833333333331</v>
      </c>
      <c r="G452" s="324">
        <v>1134.9166666666663</v>
      </c>
      <c r="H452" s="324">
        <v>1166.6166666666666</v>
      </c>
      <c r="I452" s="324">
        <v>1175.1833333333336</v>
      </c>
      <c r="J452" s="324">
        <v>1182.4666666666667</v>
      </c>
      <c r="K452" s="323">
        <v>1167.9000000000001</v>
      </c>
      <c r="L452" s="323">
        <v>1152.05</v>
      </c>
      <c r="M452" s="323">
        <v>7.9452199999999999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765.85</v>
      </c>
      <c r="D453" s="324">
        <v>765.86666666666667</v>
      </c>
      <c r="E453" s="324">
        <v>748.98333333333335</v>
      </c>
      <c r="F453" s="324">
        <v>732.11666666666667</v>
      </c>
      <c r="G453" s="324">
        <v>715.23333333333335</v>
      </c>
      <c r="H453" s="324">
        <v>782.73333333333335</v>
      </c>
      <c r="I453" s="324">
        <v>799.61666666666679</v>
      </c>
      <c r="J453" s="324">
        <v>816.48333333333335</v>
      </c>
      <c r="K453" s="323">
        <v>782.75</v>
      </c>
      <c r="L453" s="323">
        <v>749</v>
      </c>
      <c r="M453" s="323">
        <v>83.281000000000006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8996.7999999999993</v>
      </c>
      <c r="D454" s="324">
        <v>8882.9666666666672</v>
      </c>
      <c r="E454" s="324">
        <v>8573.8333333333339</v>
      </c>
      <c r="F454" s="324">
        <v>8150.8666666666668</v>
      </c>
      <c r="G454" s="324">
        <v>7841.7333333333336</v>
      </c>
      <c r="H454" s="324">
        <v>9305.9333333333343</v>
      </c>
      <c r="I454" s="324">
        <v>9615.0666666666657</v>
      </c>
      <c r="J454" s="324">
        <v>10038.033333333335</v>
      </c>
      <c r="K454" s="323">
        <v>9192.1</v>
      </c>
      <c r="L454" s="323">
        <v>8460</v>
      </c>
      <c r="M454" s="323">
        <v>24.503720000000001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435.65</v>
      </c>
      <c r="D455" s="324">
        <v>437.4666666666667</v>
      </c>
      <c r="E455" s="324">
        <v>432.43333333333339</v>
      </c>
      <c r="F455" s="324">
        <v>429.2166666666667</v>
      </c>
      <c r="G455" s="324">
        <v>424.18333333333339</v>
      </c>
      <c r="H455" s="324">
        <v>440.68333333333339</v>
      </c>
      <c r="I455" s="324">
        <v>445.7166666666667</v>
      </c>
      <c r="J455" s="324">
        <v>448.93333333333339</v>
      </c>
      <c r="K455" s="323">
        <v>442.5</v>
      </c>
      <c r="L455" s="323">
        <v>434.25</v>
      </c>
      <c r="M455" s="323">
        <v>181.49487999999999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206.4</v>
      </c>
      <c r="D456" s="324">
        <v>207.73333333333335</v>
      </c>
      <c r="E456" s="324">
        <v>204.4666666666667</v>
      </c>
      <c r="F456" s="324">
        <v>202.53333333333336</v>
      </c>
      <c r="G456" s="324">
        <v>199.26666666666671</v>
      </c>
      <c r="H456" s="324">
        <v>209.66666666666669</v>
      </c>
      <c r="I456" s="324">
        <v>212.93333333333334</v>
      </c>
      <c r="J456" s="324">
        <v>214.86666666666667</v>
      </c>
      <c r="K456" s="323">
        <v>211</v>
      </c>
      <c r="L456" s="323">
        <v>205.8</v>
      </c>
      <c r="M456" s="323">
        <v>28.111170000000001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241.7</v>
      </c>
      <c r="D457" s="324">
        <v>241.45000000000002</v>
      </c>
      <c r="E457" s="324">
        <v>238.00000000000003</v>
      </c>
      <c r="F457" s="324">
        <v>234.3</v>
      </c>
      <c r="G457" s="324">
        <v>230.85000000000002</v>
      </c>
      <c r="H457" s="324">
        <v>245.15000000000003</v>
      </c>
      <c r="I457" s="324">
        <v>248.60000000000002</v>
      </c>
      <c r="J457" s="324">
        <v>252.30000000000004</v>
      </c>
      <c r="K457" s="323">
        <v>244.9</v>
      </c>
      <c r="L457" s="323">
        <v>237.75</v>
      </c>
      <c r="M457" s="323">
        <v>228.93839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1308.05</v>
      </c>
      <c r="D458" s="324">
        <v>1314.5333333333333</v>
      </c>
      <c r="E458" s="324">
        <v>1293.5166666666667</v>
      </c>
      <c r="F458" s="324">
        <v>1278.9833333333333</v>
      </c>
      <c r="G458" s="324">
        <v>1257.9666666666667</v>
      </c>
      <c r="H458" s="324">
        <v>1329.0666666666666</v>
      </c>
      <c r="I458" s="324">
        <v>1350.083333333333</v>
      </c>
      <c r="J458" s="324">
        <v>1364.6166666666666</v>
      </c>
      <c r="K458" s="323">
        <v>1335.55</v>
      </c>
      <c r="L458" s="323">
        <v>1300</v>
      </c>
      <c r="M458" s="323">
        <v>58.483159999999998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729</v>
      </c>
      <c r="D459" s="324">
        <v>731.33333333333337</v>
      </c>
      <c r="E459" s="324">
        <v>722.66666666666674</v>
      </c>
      <c r="F459" s="324">
        <v>716.33333333333337</v>
      </c>
      <c r="G459" s="324">
        <v>707.66666666666674</v>
      </c>
      <c r="H459" s="324">
        <v>737.66666666666674</v>
      </c>
      <c r="I459" s="324">
        <v>746.33333333333348</v>
      </c>
      <c r="J459" s="324">
        <v>752.66666666666674</v>
      </c>
      <c r="K459" s="323">
        <v>740</v>
      </c>
      <c r="L459" s="323">
        <v>725</v>
      </c>
      <c r="M459" s="323">
        <v>0.67261000000000004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1716.25</v>
      </c>
      <c r="D460" s="324">
        <v>1693.1166666666668</v>
      </c>
      <c r="E460" s="324">
        <v>1651.2333333333336</v>
      </c>
      <c r="F460" s="324">
        <v>1586.2166666666667</v>
      </c>
      <c r="G460" s="324">
        <v>1544.3333333333335</v>
      </c>
      <c r="H460" s="324">
        <v>1758.1333333333337</v>
      </c>
      <c r="I460" s="324">
        <v>1800.0166666666669</v>
      </c>
      <c r="J460" s="324">
        <v>1865.0333333333338</v>
      </c>
      <c r="K460" s="323">
        <v>1735</v>
      </c>
      <c r="L460" s="323">
        <v>1628.1</v>
      </c>
      <c r="M460" s="323">
        <v>0.18609000000000001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780.65</v>
      </c>
      <c r="D461" s="324">
        <v>795.4</v>
      </c>
      <c r="E461" s="324">
        <v>755.8</v>
      </c>
      <c r="F461" s="324">
        <v>730.94999999999993</v>
      </c>
      <c r="G461" s="324">
        <v>691.34999999999991</v>
      </c>
      <c r="H461" s="324">
        <v>820.25</v>
      </c>
      <c r="I461" s="324">
        <v>859.85000000000014</v>
      </c>
      <c r="J461" s="324">
        <v>884.7</v>
      </c>
      <c r="K461" s="323">
        <v>835</v>
      </c>
      <c r="L461" s="323">
        <v>770.55</v>
      </c>
      <c r="M461" s="323">
        <v>0.33900999999999998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3731.55</v>
      </c>
      <c r="D462" s="324">
        <v>3725.25</v>
      </c>
      <c r="E462" s="324">
        <v>3712.5</v>
      </c>
      <c r="F462" s="324">
        <v>3693.45</v>
      </c>
      <c r="G462" s="324">
        <v>3680.7</v>
      </c>
      <c r="H462" s="324">
        <v>3744.3</v>
      </c>
      <c r="I462" s="324">
        <v>3757.05</v>
      </c>
      <c r="J462" s="324">
        <v>3776.1000000000004</v>
      </c>
      <c r="K462" s="323">
        <v>3738</v>
      </c>
      <c r="L462" s="323">
        <v>3706.2</v>
      </c>
      <c r="M462" s="323">
        <v>15.83455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4234.1499999999996</v>
      </c>
      <c r="D463" s="324">
        <v>4222.6166666666659</v>
      </c>
      <c r="E463" s="324">
        <v>4150.2333333333318</v>
      </c>
      <c r="F463" s="324">
        <v>4066.3166666666657</v>
      </c>
      <c r="G463" s="324">
        <v>3993.9333333333316</v>
      </c>
      <c r="H463" s="324">
        <v>4306.5333333333319</v>
      </c>
      <c r="I463" s="324">
        <v>4378.9166666666652</v>
      </c>
      <c r="J463" s="324">
        <v>4462.8333333333321</v>
      </c>
      <c r="K463" s="323">
        <v>4295</v>
      </c>
      <c r="L463" s="323">
        <v>4138.7</v>
      </c>
      <c r="M463" s="323">
        <v>0.23280000000000001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1496.3</v>
      </c>
      <c r="D464" s="324">
        <v>1505.2</v>
      </c>
      <c r="E464" s="324">
        <v>1476.1000000000001</v>
      </c>
      <c r="F464" s="324">
        <v>1455.9</v>
      </c>
      <c r="G464" s="324">
        <v>1426.8000000000002</v>
      </c>
      <c r="H464" s="324">
        <v>1525.4</v>
      </c>
      <c r="I464" s="324">
        <v>1554.5</v>
      </c>
      <c r="J464" s="324">
        <v>1574.7</v>
      </c>
      <c r="K464" s="323">
        <v>1534.3</v>
      </c>
      <c r="L464" s="323">
        <v>1485</v>
      </c>
      <c r="M464" s="323">
        <v>37.924810000000001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1980.4</v>
      </c>
      <c r="D465" s="324">
        <v>1981.1333333333332</v>
      </c>
      <c r="E465" s="324">
        <v>1962.2666666666664</v>
      </c>
      <c r="F465" s="324">
        <v>1944.1333333333332</v>
      </c>
      <c r="G465" s="324">
        <v>1925.2666666666664</v>
      </c>
      <c r="H465" s="324">
        <v>1999.2666666666664</v>
      </c>
      <c r="I465" s="324">
        <v>2018.1333333333332</v>
      </c>
      <c r="J465" s="324">
        <v>2036.2666666666664</v>
      </c>
      <c r="K465" s="323">
        <v>2000</v>
      </c>
      <c r="L465" s="323">
        <v>1963</v>
      </c>
      <c r="M465" s="323">
        <v>0.41927999999999999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745.7</v>
      </c>
      <c r="D466" s="324">
        <v>751.25</v>
      </c>
      <c r="E466" s="324">
        <v>736.5</v>
      </c>
      <c r="F466" s="324">
        <v>727.3</v>
      </c>
      <c r="G466" s="324">
        <v>712.55</v>
      </c>
      <c r="H466" s="324">
        <v>760.45</v>
      </c>
      <c r="I466" s="324">
        <v>775.2</v>
      </c>
      <c r="J466" s="324">
        <v>784.40000000000009</v>
      </c>
      <c r="K466" s="323">
        <v>766</v>
      </c>
      <c r="L466" s="323">
        <v>742.05</v>
      </c>
      <c r="M466" s="323">
        <v>0.96894999999999998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1663.65</v>
      </c>
      <c r="D467" s="324">
        <v>1664.4666666666665</v>
      </c>
      <c r="E467" s="324">
        <v>1646.9333333333329</v>
      </c>
      <c r="F467" s="324">
        <v>1630.2166666666665</v>
      </c>
      <c r="G467" s="324">
        <v>1612.6833333333329</v>
      </c>
      <c r="H467" s="324">
        <v>1681.1833333333329</v>
      </c>
      <c r="I467" s="324">
        <v>1698.7166666666662</v>
      </c>
      <c r="J467" s="324">
        <v>1715.4333333333329</v>
      </c>
      <c r="K467" s="323">
        <v>1682</v>
      </c>
      <c r="L467" s="323">
        <v>1647.75</v>
      </c>
      <c r="M467" s="323">
        <v>0.98399000000000003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2163.25</v>
      </c>
      <c r="D468" s="324">
        <v>2179.4500000000003</v>
      </c>
      <c r="E468" s="324">
        <v>2125.1500000000005</v>
      </c>
      <c r="F468" s="324">
        <v>2087.0500000000002</v>
      </c>
      <c r="G468" s="324">
        <v>2032.7500000000005</v>
      </c>
      <c r="H468" s="324">
        <v>2217.5500000000006</v>
      </c>
      <c r="I468" s="324">
        <v>2271.8500000000008</v>
      </c>
      <c r="J468" s="324">
        <v>2309.9500000000007</v>
      </c>
      <c r="K468" s="323">
        <v>2233.75</v>
      </c>
      <c r="L468" s="323">
        <v>2141.35</v>
      </c>
      <c r="M468" s="323">
        <v>0.42985000000000001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2523.15</v>
      </c>
      <c r="D469" s="324">
        <v>2532.9666666666667</v>
      </c>
      <c r="E469" s="324">
        <v>2500.1833333333334</v>
      </c>
      <c r="F469" s="324">
        <v>2477.2166666666667</v>
      </c>
      <c r="G469" s="324">
        <v>2444.4333333333334</v>
      </c>
      <c r="H469" s="324">
        <v>2555.9333333333334</v>
      </c>
      <c r="I469" s="324">
        <v>2588.7166666666672</v>
      </c>
      <c r="J469" s="324">
        <v>2611.6833333333334</v>
      </c>
      <c r="K469" s="323">
        <v>2565.75</v>
      </c>
      <c r="L469" s="323">
        <v>2510</v>
      </c>
      <c r="M469" s="323">
        <v>8.6666600000000003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2828.35</v>
      </c>
      <c r="D470" s="324">
        <v>2810.1166666666668</v>
      </c>
      <c r="E470" s="324">
        <v>2785.2333333333336</v>
      </c>
      <c r="F470" s="324">
        <v>2742.1166666666668</v>
      </c>
      <c r="G470" s="324">
        <v>2717.2333333333336</v>
      </c>
      <c r="H470" s="324">
        <v>2853.2333333333336</v>
      </c>
      <c r="I470" s="324">
        <v>2878.1166666666668</v>
      </c>
      <c r="J470" s="324">
        <v>2921.2333333333336</v>
      </c>
      <c r="K470" s="323">
        <v>2835</v>
      </c>
      <c r="L470" s="323">
        <v>2767</v>
      </c>
      <c r="M470" s="323">
        <v>1.30562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489.4</v>
      </c>
      <c r="D471" s="324">
        <v>488.18333333333334</v>
      </c>
      <c r="E471" s="324">
        <v>483.41666666666669</v>
      </c>
      <c r="F471" s="324">
        <v>477.43333333333334</v>
      </c>
      <c r="G471" s="324">
        <v>472.66666666666669</v>
      </c>
      <c r="H471" s="324">
        <v>494.16666666666669</v>
      </c>
      <c r="I471" s="324">
        <v>498.93333333333334</v>
      </c>
      <c r="J471" s="324">
        <v>504.91666666666669</v>
      </c>
      <c r="K471" s="323">
        <v>492.95</v>
      </c>
      <c r="L471" s="323">
        <v>482.2</v>
      </c>
      <c r="M471" s="323">
        <v>2.9167999999999998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1257.0999999999999</v>
      </c>
      <c r="D472" s="324">
        <v>1264.7166666666665</v>
      </c>
      <c r="E472" s="324">
        <v>1244.4333333333329</v>
      </c>
      <c r="F472" s="324">
        <v>1231.7666666666664</v>
      </c>
      <c r="G472" s="324">
        <v>1211.4833333333329</v>
      </c>
      <c r="H472" s="324">
        <v>1277.383333333333</v>
      </c>
      <c r="I472" s="324">
        <v>1297.6666666666663</v>
      </c>
      <c r="J472" s="324">
        <v>1310.333333333333</v>
      </c>
      <c r="K472" s="323">
        <v>1285</v>
      </c>
      <c r="L472" s="323">
        <v>1252.05</v>
      </c>
      <c r="M472" s="323">
        <v>3.6689400000000001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53.25</v>
      </c>
      <c r="D473" s="324">
        <v>52.516666666666673</v>
      </c>
      <c r="E473" s="324">
        <v>51.783333333333346</v>
      </c>
      <c r="F473" s="324">
        <v>50.31666666666667</v>
      </c>
      <c r="G473" s="324">
        <v>49.583333333333343</v>
      </c>
      <c r="H473" s="324">
        <v>53.983333333333348</v>
      </c>
      <c r="I473" s="324">
        <v>54.716666666666683</v>
      </c>
      <c r="J473" s="324">
        <v>56.183333333333351</v>
      </c>
      <c r="K473" s="323">
        <v>53.25</v>
      </c>
      <c r="L473" s="323">
        <v>51.05</v>
      </c>
      <c r="M473" s="323">
        <v>45.447490000000002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197.2</v>
      </c>
      <c r="D474" s="324">
        <v>199.28333333333333</v>
      </c>
      <c r="E474" s="324">
        <v>193.56666666666666</v>
      </c>
      <c r="F474" s="324">
        <v>189.93333333333334</v>
      </c>
      <c r="G474" s="324">
        <v>184.21666666666667</v>
      </c>
      <c r="H474" s="324">
        <v>202.91666666666666</v>
      </c>
      <c r="I474" s="324">
        <v>208.6333333333333</v>
      </c>
      <c r="J474" s="324">
        <v>212.26666666666665</v>
      </c>
      <c r="K474" s="323">
        <v>205</v>
      </c>
      <c r="L474" s="323">
        <v>195.65</v>
      </c>
      <c r="M474" s="323">
        <v>2.4896099999999999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818.7</v>
      </c>
      <c r="D475" s="324">
        <v>819.56666666666661</v>
      </c>
      <c r="E475" s="324">
        <v>806.43333333333317</v>
      </c>
      <c r="F475" s="324">
        <v>794.16666666666652</v>
      </c>
      <c r="G475" s="324">
        <v>781.03333333333308</v>
      </c>
      <c r="H475" s="324">
        <v>831.83333333333326</v>
      </c>
      <c r="I475" s="324">
        <v>844.9666666666667</v>
      </c>
      <c r="J475" s="324">
        <v>857.23333333333335</v>
      </c>
      <c r="K475" s="323">
        <v>832.7</v>
      </c>
      <c r="L475" s="323">
        <v>807.3</v>
      </c>
      <c r="M475" s="323">
        <v>2.34395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158.80000000000001</v>
      </c>
      <c r="D476" s="324">
        <v>153.9</v>
      </c>
      <c r="E476" s="324">
        <v>149</v>
      </c>
      <c r="F476" s="324">
        <v>139.19999999999999</v>
      </c>
      <c r="G476" s="324">
        <v>134.29999999999998</v>
      </c>
      <c r="H476" s="324">
        <v>163.70000000000002</v>
      </c>
      <c r="I476" s="324">
        <v>168.60000000000005</v>
      </c>
      <c r="J476" s="324">
        <v>178.40000000000003</v>
      </c>
      <c r="K476" s="323">
        <v>158.80000000000001</v>
      </c>
      <c r="L476" s="323">
        <v>144.1</v>
      </c>
      <c r="M476" s="323">
        <v>37.856740000000002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73.400000000000006</v>
      </c>
      <c r="D477" s="324">
        <v>74.833333333333329</v>
      </c>
      <c r="E477" s="324">
        <v>71.416666666666657</v>
      </c>
      <c r="F477" s="324">
        <v>69.433333333333323</v>
      </c>
      <c r="G477" s="324">
        <v>66.016666666666652</v>
      </c>
      <c r="H477" s="324">
        <v>76.816666666666663</v>
      </c>
      <c r="I477" s="324">
        <v>80.23333333333332</v>
      </c>
      <c r="J477" s="324">
        <v>82.216666666666669</v>
      </c>
      <c r="K477" s="323">
        <v>78.25</v>
      </c>
      <c r="L477" s="323">
        <v>72.849999999999994</v>
      </c>
      <c r="M477" s="323">
        <v>471.22901000000002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621.79999999999995</v>
      </c>
      <c r="D478" s="324">
        <v>621.6</v>
      </c>
      <c r="E478" s="324">
        <v>616.20000000000005</v>
      </c>
      <c r="F478" s="324">
        <v>610.6</v>
      </c>
      <c r="G478" s="324">
        <v>605.20000000000005</v>
      </c>
      <c r="H478" s="324">
        <v>627.20000000000005</v>
      </c>
      <c r="I478" s="324">
        <v>632.59999999999991</v>
      </c>
      <c r="J478" s="324">
        <v>638.20000000000005</v>
      </c>
      <c r="K478" s="323">
        <v>627</v>
      </c>
      <c r="L478" s="323">
        <v>616</v>
      </c>
      <c r="M478" s="323">
        <v>15.363200000000001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1455.5</v>
      </c>
      <c r="D479" s="324">
        <v>1433.9666666666665</v>
      </c>
      <c r="E479" s="324">
        <v>1401.5333333333328</v>
      </c>
      <c r="F479" s="324">
        <v>1347.5666666666664</v>
      </c>
      <c r="G479" s="324">
        <v>1315.1333333333328</v>
      </c>
      <c r="H479" s="324">
        <v>1487.9333333333329</v>
      </c>
      <c r="I479" s="324">
        <v>1520.3666666666668</v>
      </c>
      <c r="J479" s="324">
        <v>1574.333333333333</v>
      </c>
      <c r="K479" s="323">
        <v>1466.4</v>
      </c>
      <c r="L479" s="323">
        <v>1380</v>
      </c>
      <c r="M479" s="323">
        <v>5.3221299999999996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11.65</v>
      </c>
      <c r="D480" s="324">
        <v>11.616666666666667</v>
      </c>
      <c r="E480" s="324">
        <v>11.283333333333335</v>
      </c>
      <c r="F480" s="324">
        <v>10.916666666666668</v>
      </c>
      <c r="G480" s="324">
        <v>10.583333333333336</v>
      </c>
      <c r="H480" s="324">
        <v>11.983333333333334</v>
      </c>
      <c r="I480" s="324">
        <v>12.316666666666666</v>
      </c>
      <c r="J480" s="324">
        <v>12.683333333333334</v>
      </c>
      <c r="K480" s="323">
        <v>11.95</v>
      </c>
      <c r="L480" s="323">
        <v>11.25</v>
      </c>
      <c r="M480" s="323">
        <v>47.623530000000002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606.15</v>
      </c>
      <c r="D481" s="324">
        <v>607.71666666666658</v>
      </c>
      <c r="E481" s="324">
        <v>598.63333333333321</v>
      </c>
      <c r="F481" s="324">
        <v>591.11666666666667</v>
      </c>
      <c r="G481" s="324">
        <v>582.0333333333333</v>
      </c>
      <c r="H481" s="324">
        <v>615.23333333333312</v>
      </c>
      <c r="I481" s="324">
        <v>624.31666666666638</v>
      </c>
      <c r="J481" s="324">
        <v>631.83333333333303</v>
      </c>
      <c r="K481" s="323">
        <v>616.79999999999995</v>
      </c>
      <c r="L481" s="323">
        <v>600.20000000000005</v>
      </c>
      <c r="M481" s="323">
        <v>1.7072000000000001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103.05</v>
      </c>
      <c r="D482" s="324">
        <v>104.35000000000001</v>
      </c>
      <c r="E482" s="324">
        <v>100.70000000000002</v>
      </c>
      <c r="F482" s="324">
        <v>98.350000000000009</v>
      </c>
      <c r="G482" s="324">
        <v>94.700000000000017</v>
      </c>
      <c r="H482" s="324">
        <v>106.70000000000002</v>
      </c>
      <c r="I482" s="324">
        <v>110.35000000000002</v>
      </c>
      <c r="J482" s="324">
        <v>112.70000000000002</v>
      </c>
      <c r="K482" s="323">
        <v>108</v>
      </c>
      <c r="L482" s="323">
        <v>102</v>
      </c>
      <c r="M482" s="323">
        <v>19.15897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15.05</v>
      </c>
      <c r="D483" s="324">
        <v>15.166666666666666</v>
      </c>
      <c r="E483" s="324">
        <v>14.883333333333333</v>
      </c>
      <c r="F483" s="324">
        <v>14.716666666666667</v>
      </c>
      <c r="G483" s="324">
        <v>14.433333333333334</v>
      </c>
      <c r="H483" s="324">
        <v>15.333333333333332</v>
      </c>
      <c r="I483" s="324">
        <v>15.616666666666667</v>
      </c>
      <c r="J483" s="324">
        <v>15.783333333333331</v>
      </c>
      <c r="K483" s="323">
        <v>15.45</v>
      </c>
      <c r="L483" s="323">
        <v>15</v>
      </c>
      <c r="M483" s="323">
        <v>23.982700000000001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6642.7</v>
      </c>
      <c r="D484" s="324">
        <v>6618</v>
      </c>
      <c r="E484" s="324">
        <v>6567.2</v>
      </c>
      <c r="F484" s="324">
        <v>6491.7</v>
      </c>
      <c r="G484" s="324">
        <v>6440.9</v>
      </c>
      <c r="H484" s="324">
        <v>6693.5</v>
      </c>
      <c r="I484" s="324">
        <v>6744.2999999999993</v>
      </c>
      <c r="J484" s="324">
        <v>6819.8</v>
      </c>
      <c r="K484" s="323">
        <v>6668.8</v>
      </c>
      <c r="L484" s="323">
        <v>6542.5</v>
      </c>
      <c r="M484" s="323">
        <v>7.0538499999999997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38.85</v>
      </c>
      <c r="D485" s="324">
        <v>38.699999999999996</v>
      </c>
      <c r="E485" s="324">
        <v>38.04999999999999</v>
      </c>
      <c r="F485" s="324">
        <v>37.249999999999993</v>
      </c>
      <c r="G485" s="324">
        <v>36.599999999999987</v>
      </c>
      <c r="H485" s="324">
        <v>39.499999999999993</v>
      </c>
      <c r="I485" s="324">
        <v>40.15</v>
      </c>
      <c r="J485" s="324">
        <v>40.949999999999996</v>
      </c>
      <c r="K485" s="323">
        <v>39.35</v>
      </c>
      <c r="L485" s="323">
        <v>37.9</v>
      </c>
      <c r="M485" s="323">
        <v>124.65024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776.15</v>
      </c>
      <c r="D486" s="324">
        <v>778.55000000000007</v>
      </c>
      <c r="E486" s="324">
        <v>771.60000000000014</v>
      </c>
      <c r="F486" s="324">
        <v>767.05000000000007</v>
      </c>
      <c r="G486" s="324">
        <v>760.10000000000014</v>
      </c>
      <c r="H486" s="324">
        <v>783.10000000000014</v>
      </c>
      <c r="I486" s="324">
        <v>790.05000000000018</v>
      </c>
      <c r="J486" s="324">
        <v>794.60000000000014</v>
      </c>
      <c r="K486" s="323">
        <v>785.5</v>
      </c>
      <c r="L486" s="323">
        <v>774</v>
      </c>
      <c r="M486" s="323">
        <v>11.135870000000001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1006.4</v>
      </c>
      <c r="D487" s="324">
        <v>1005.0333333333333</v>
      </c>
      <c r="E487" s="324">
        <v>984.11666666666656</v>
      </c>
      <c r="F487" s="324">
        <v>961.83333333333326</v>
      </c>
      <c r="G487" s="324">
        <v>940.91666666666652</v>
      </c>
      <c r="H487" s="324">
        <v>1027.3166666666666</v>
      </c>
      <c r="I487" s="324">
        <v>1048.2333333333333</v>
      </c>
      <c r="J487" s="324">
        <v>1070.5166666666667</v>
      </c>
      <c r="K487" s="323">
        <v>1025.95</v>
      </c>
      <c r="L487" s="323">
        <v>982.75</v>
      </c>
      <c r="M487" s="323">
        <v>2.75406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384.9</v>
      </c>
      <c r="D488" s="324">
        <v>387.56666666666666</v>
      </c>
      <c r="E488" s="324">
        <v>377.63333333333333</v>
      </c>
      <c r="F488" s="324">
        <v>370.36666666666667</v>
      </c>
      <c r="G488" s="324">
        <v>360.43333333333334</v>
      </c>
      <c r="H488" s="324">
        <v>394.83333333333331</v>
      </c>
      <c r="I488" s="324">
        <v>404.76666666666659</v>
      </c>
      <c r="J488" s="324">
        <v>412.0333333333333</v>
      </c>
      <c r="K488" s="323">
        <v>397.5</v>
      </c>
      <c r="L488" s="323">
        <v>380.3</v>
      </c>
      <c r="M488" s="323">
        <v>3.36707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32.549999999999997</v>
      </c>
      <c r="D489" s="324">
        <v>31.833333333333332</v>
      </c>
      <c r="E489" s="324">
        <v>30.166666666666664</v>
      </c>
      <c r="F489" s="324">
        <v>27.783333333333331</v>
      </c>
      <c r="G489" s="324">
        <v>26.116666666666664</v>
      </c>
      <c r="H489" s="324">
        <v>34.216666666666669</v>
      </c>
      <c r="I489" s="324">
        <v>35.883333333333326</v>
      </c>
      <c r="J489" s="324">
        <v>38.266666666666666</v>
      </c>
      <c r="K489" s="323">
        <v>33.5</v>
      </c>
      <c r="L489" s="323">
        <v>29.45</v>
      </c>
      <c r="M489" s="323">
        <v>117.96155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884.6</v>
      </c>
      <c r="D490" s="324">
        <v>892.86666666666667</v>
      </c>
      <c r="E490" s="324">
        <v>857.73333333333335</v>
      </c>
      <c r="F490" s="324">
        <v>830.86666666666667</v>
      </c>
      <c r="G490" s="324">
        <v>795.73333333333335</v>
      </c>
      <c r="H490" s="324">
        <v>919.73333333333335</v>
      </c>
      <c r="I490" s="324">
        <v>954.86666666666679</v>
      </c>
      <c r="J490" s="324">
        <v>981.73333333333335</v>
      </c>
      <c r="K490" s="323">
        <v>928</v>
      </c>
      <c r="L490" s="323">
        <v>866</v>
      </c>
      <c r="M490" s="323">
        <v>3.0690200000000001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340.5</v>
      </c>
      <c r="D491" s="324">
        <v>340.90000000000003</v>
      </c>
      <c r="E491" s="324">
        <v>335.80000000000007</v>
      </c>
      <c r="F491" s="324">
        <v>331.1</v>
      </c>
      <c r="G491" s="324">
        <v>326.00000000000006</v>
      </c>
      <c r="H491" s="324">
        <v>345.60000000000008</v>
      </c>
      <c r="I491" s="324">
        <v>350.7000000000001</v>
      </c>
      <c r="J491" s="324">
        <v>355.40000000000009</v>
      </c>
      <c r="K491" s="323">
        <v>346</v>
      </c>
      <c r="L491" s="323">
        <v>336.2</v>
      </c>
      <c r="M491" s="323">
        <v>1.9266700000000001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960.8</v>
      </c>
      <c r="D492" s="324">
        <v>960.63333333333333</v>
      </c>
      <c r="E492" s="324">
        <v>937.56666666666661</v>
      </c>
      <c r="F492" s="324">
        <v>914.33333333333326</v>
      </c>
      <c r="G492" s="324">
        <v>891.26666666666654</v>
      </c>
      <c r="H492" s="324">
        <v>983.86666666666667</v>
      </c>
      <c r="I492" s="324">
        <v>1006.9333333333335</v>
      </c>
      <c r="J492" s="324">
        <v>1030.1666666666667</v>
      </c>
      <c r="K492" s="323">
        <v>983.7</v>
      </c>
      <c r="L492" s="323">
        <v>937.4</v>
      </c>
      <c r="M492" s="323">
        <v>3.2294999999999998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398.7</v>
      </c>
      <c r="D493" s="324">
        <v>401.84999999999997</v>
      </c>
      <c r="E493" s="324">
        <v>393.39999999999992</v>
      </c>
      <c r="F493" s="324">
        <v>388.09999999999997</v>
      </c>
      <c r="G493" s="324">
        <v>379.64999999999992</v>
      </c>
      <c r="H493" s="324">
        <v>407.14999999999992</v>
      </c>
      <c r="I493" s="324">
        <v>415.59999999999997</v>
      </c>
      <c r="J493" s="324">
        <v>420.89999999999992</v>
      </c>
      <c r="K493" s="323">
        <v>410.3</v>
      </c>
      <c r="L493" s="323">
        <v>396.55</v>
      </c>
      <c r="M493" s="323">
        <v>82.165679999999995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2170.4</v>
      </c>
      <c r="D494" s="324">
        <v>2180.7666666666669</v>
      </c>
      <c r="E494" s="324">
        <v>2144.6333333333337</v>
      </c>
      <c r="F494" s="324">
        <v>2118.8666666666668</v>
      </c>
      <c r="G494" s="324">
        <v>2082.7333333333336</v>
      </c>
      <c r="H494" s="324">
        <v>2206.5333333333338</v>
      </c>
      <c r="I494" s="324">
        <v>2242.666666666667</v>
      </c>
      <c r="J494" s="324">
        <v>2268.4333333333338</v>
      </c>
      <c r="K494" s="323">
        <v>2216.9</v>
      </c>
      <c r="L494" s="323">
        <v>2155</v>
      </c>
      <c r="M494" s="323">
        <v>0.57360999999999995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217.55</v>
      </c>
      <c r="D495" s="324">
        <v>217.45000000000002</v>
      </c>
      <c r="E495" s="324">
        <v>214.90000000000003</v>
      </c>
      <c r="F495" s="324">
        <v>212.25000000000003</v>
      </c>
      <c r="G495" s="324">
        <v>209.70000000000005</v>
      </c>
      <c r="H495" s="324">
        <v>220.10000000000002</v>
      </c>
      <c r="I495" s="324">
        <v>222.65000000000003</v>
      </c>
      <c r="J495" s="324">
        <v>225.3</v>
      </c>
      <c r="K495" s="323">
        <v>220</v>
      </c>
      <c r="L495" s="323">
        <v>214.8</v>
      </c>
      <c r="M495" s="323">
        <v>8.8602600000000002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1972.5</v>
      </c>
      <c r="D496" s="324">
        <v>2001.3166666666666</v>
      </c>
      <c r="E496" s="324">
        <v>1936.3833333333332</v>
      </c>
      <c r="F496" s="324">
        <v>1900.2666666666667</v>
      </c>
      <c r="G496" s="324">
        <v>1835.3333333333333</v>
      </c>
      <c r="H496" s="324">
        <v>2037.4333333333332</v>
      </c>
      <c r="I496" s="324">
        <v>2102.3666666666668</v>
      </c>
      <c r="J496" s="324">
        <v>2138.4833333333331</v>
      </c>
      <c r="K496" s="323">
        <v>2066.25</v>
      </c>
      <c r="L496" s="323">
        <v>1965.2</v>
      </c>
      <c r="M496" s="323">
        <v>0.54364000000000001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747.5</v>
      </c>
      <c r="D497" s="324">
        <v>746.83333333333337</v>
      </c>
      <c r="E497" s="324">
        <v>727.66666666666674</v>
      </c>
      <c r="F497" s="324">
        <v>707.83333333333337</v>
      </c>
      <c r="G497" s="324">
        <v>688.66666666666674</v>
      </c>
      <c r="H497" s="324">
        <v>766.66666666666674</v>
      </c>
      <c r="I497" s="324">
        <v>785.83333333333348</v>
      </c>
      <c r="J497" s="324">
        <v>805.66666666666674</v>
      </c>
      <c r="K497" s="323">
        <v>766</v>
      </c>
      <c r="L497" s="323">
        <v>727</v>
      </c>
      <c r="M497" s="323">
        <v>10.451599999999999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3789.4</v>
      </c>
      <c r="D498" s="324">
        <v>3797.3333333333335</v>
      </c>
      <c r="E498" s="324">
        <v>3729.3166666666671</v>
      </c>
      <c r="F498" s="324">
        <v>3669.2333333333336</v>
      </c>
      <c r="G498" s="324">
        <v>3601.2166666666672</v>
      </c>
      <c r="H498" s="324">
        <v>3857.416666666667</v>
      </c>
      <c r="I498" s="324">
        <v>3925.4333333333334</v>
      </c>
      <c r="J498" s="324">
        <v>3985.5166666666669</v>
      </c>
      <c r="K498" s="323">
        <v>3865.35</v>
      </c>
      <c r="L498" s="323">
        <v>3737.25</v>
      </c>
      <c r="M498" s="323">
        <v>0.23813000000000001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1268.6500000000001</v>
      </c>
      <c r="D499" s="324">
        <v>1262.3333333333333</v>
      </c>
      <c r="E499" s="324">
        <v>1251.3166666666666</v>
      </c>
      <c r="F499" s="324">
        <v>1233.9833333333333</v>
      </c>
      <c r="G499" s="324">
        <v>1222.9666666666667</v>
      </c>
      <c r="H499" s="324">
        <v>1279.6666666666665</v>
      </c>
      <c r="I499" s="324">
        <v>1290.6833333333334</v>
      </c>
      <c r="J499" s="324">
        <v>1308.0166666666664</v>
      </c>
      <c r="K499" s="323">
        <v>1273.3499999999999</v>
      </c>
      <c r="L499" s="323">
        <v>1245</v>
      </c>
      <c r="M499" s="323">
        <v>7.8792999999999997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457.3</v>
      </c>
      <c r="D500" s="324">
        <v>470.7833333333333</v>
      </c>
      <c r="E500" s="324">
        <v>433.61666666666662</v>
      </c>
      <c r="F500" s="324">
        <v>409.93333333333334</v>
      </c>
      <c r="G500" s="324">
        <v>372.76666666666665</v>
      </c>
      <c r="H500" s="324">
        <v>494.46666666666658</v>
      </c>
      <c r="I500" s="324">
        <v>531.63333333333333</v>
      </c>
      <c r="J500" s="324">
        <v>555.31666666666661</v>
      </c>
      <c r="K500" s="323">
        <v>507.95</v>
      </c>
      <c r="L500" s="323">
        <v>447.1</v>
      </c>
      <c r="M500" s="323">
        <v>11.08156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7543.65</v>
      </c>
      <c r="D501" s="324">
        <v>7497.8833333333323</v>
      </c>
      <c r="E501" s="324">
        <v>7421.0666666666648</v>
      </c>
      <c r="F501" s="324">
        <v>7298.4833333333327</v>
      </c>
      <c r="G501" s="324">
        <v>7221.6666666666652</v>
      </c>
      <c r="H501" s="324">
        <v>7620.4666666666644</v>
      </c>
      <c r="I501" s="324">
        <v>7697.2833333333319</v>
      </c>
      <c r="J501" s="324">
        <v>7819.8666666666641</v>
      </c>
      <c r="K501" s="323">
        <v>7574.7</v>
      </c>
      <c r="L501" s="323">
        <v>7375.3</v>
      </c>
      <c r="M501" s="323">
        <v>2.3879999999999998E-2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162.55000000000001</v>
      </c>
      <c r="D502" s="324">
        <v>163.78333333333333</v>
      </c>
      <c r="E502" s="324">
        <v>159.96666666666667</v>
      </c>
      <c r="F502" s="324">
        <v>157.38333333333333</v>
      </c>
      <c r="G502" s="324">
        <v>153.56666666666666</v>
      </c>
      <c r="H502" s="324">
        <v>166.36666666666667</v>
      </c>
      <c r="I502" s="324">
        <v>170.18333333333334</v>
      </c>
      <c r="J502" s="324">
        <v>172.76666666666668</v>
      </c>
      <c r="K502" s="323">
        <v>167.6</v>
      </c>
      <c r="L502" s="323">
        <v>161.19999999999999</v>
      </c>
      <c r="M502" s="323">
        <v>14.905900000000001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90.15</v>
      </c>
      <c r="D503" s="324">
        <v>91.300000000000011</v>
      </c>
      <c r="E503" s="324">
        <v>87.90000000000002</v>
      </c>
      <c r="F503" s="324">
        <v>85.65</v>
      </c>
      <c r="G503" s="324">
        <v>82.250000000000014</v>
      </c>
      <c r="H503" s="324">
        <v>93.550000000000026</v>
      </c>
      <c r="I503" s="324">
        <v>96.95</v>
      </c>
      <c r="J503" s="324">
        <v>99.200000000000031</v>
      </c>
      <c r="K503" s="323">
        <v>94.7</v>
      </c>
      <c r="L503" s="323">
        <v>89.05</v>
      </c>
      <c r="M503" s="323">
        <v>38.939489999999999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484.95</v>
      </c>
      <c r="D504" s="324">
        <v>485.2833333333333</v>
      </c>
      <c r="E504" s="324">
        <v>474.56666666666661</v>
      </c>
      <c r="F504" s="324">
        <v>464.18333333333328</v>
      </c>
      <c r="G504" s="324">
        <v>453.46666666666658</v>
      </c>
      <c r="H504" s="324">
        <v>495.66666666666663</v>
      </c>
      <c r="I504" s="324">
        <v>506.38333333333333</v>
      </c>
      <c r="J504" s="324">
        <v>516.76666666666665</v>
      </c>
      <c r="K504" s="323">
        <v>496</v>
      </c>
      <c r="L504" s="323">
        <v>474.9</v>
      </c>
      <c r="M504" s="323">
        <v>1.30148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1578.05</v>
      </c>
      <c r="D505" s="324">
        <v>1581.3166666666668</v>
      </c>
      <c r="E505" s="324">
        <v>1568.1333333333337</v>
      </c>
      <c r="F505" s="324">
        <v>1558.2166666666669</v>
      </c>
      <c r="G505" s="324">
        <v>1545.0333333333338</v>
      </c>
      <c r="H505" s="324">
        <v>1591.2333333333336</v>
      </c>
      <c r="I505" s="324">
        <v>1604.4166666666665</v>
      </c>
      <c r="J505" s="324">
        <v>1614.3333333333335</v>
      </c>
      <c r="K505" s="323">
        <v>1594.5</v>
      </c>
      <c r="L505" s="323">
        <v>1571.4</v>
      </c>
      <c r="M505" s="323">
        <v>1.7221299999999999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600.79999999999995</v>
      </c>
      <c r="D506" s="324">
        <v>603.19999999999993</v>
      </c>
      <c r="E506" s="324">
        <v>597.09999999999991</v>
      </c>
      <c r="F506" s="324">
        <v>593.4</v>
      </c>
      <c r="G506" s="324">
        <v>587.29999999999995</v>
      </c>
      <c r="H506" s="324">
        <v>606.89999999999986</v>
      </c>
      <c r="I506" s="324">
        <v>613</v>
      </c>
      <c r="J506" s="324">
        <v>616.69999999999982</v>
      </c>
      <c r="K506" s="323">
        <v>609.29999999999995</v>
      </c>
      <c r="L506" s="323">
        <v>599.5</v>
      </c>
      <c r="M506" s="323">
        <v>77.443820000000002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274.89999999999998</v>
      </c>
      <c r="D507" s="324">
        <v>278.01666666666665</v>
      </c>
      <c r="E507" s="324">
        <v>270.93333333333328</v>
      </c>
      <c r="F507" s="324">
        <v>266.96666666666664</v>
      </c>
      <c r="G507" s="324">
        <v>259.88333333333327</v>
      </c>
      <c r="H507" s="324">
        <v>281.98333333333329</v>
      </c>
      <c r="I507" s="324">
        <v>289.06666666666666</v>
      </c>
      <c r="J507" s="324">
        <v>293.0333333333333</v>
      </c>
      <c r="K507" s="323">
        <v>285.10000000000002</v>
      </c>
      <c r="L507" s="323">
        <v>274.05</v>
      </c>
      <c r="M507" s="323">
        <v>11.054740000000001</v>
      </c>
      <c r="N507" s="1"/>
      <c r="O507" s="1"/>
    </row>
    <row r="508" spans="1:15" ht="12.75" customHeight="1">
      <c r="A508" s="30">
        <v>498</v>
      </c>
      <c r="B508" s="373" t="s">
        <v>282</v>
      </c>
      <c r="C508" s="374">
        <v>12.25</v>
      </c>
      <c r="D508" s="374">
        <v>12.366666666666667</v>
      </c>
      <c r="E508" s="374">
        <v>11.983333333333334</v>
      </c>
      <c r="F508" s="374">
        <v>11.716666666666667</v>
      </c>
      <c r="G508" s="374">
        <v>11.333333333333334</v>
      </c>
      <c r="H508" s="374">
        <v>12.633333333333335</v>
      </c>
      <c r="I508" s="374">
        <v>13.016666666666667</v>
      </c>
      <c r="J508" s="373">
        <v>13.283333333333335</v>
      </c>
      <c r="K508" s="373">
        <v>12.75</v>
      </c>
      <c r="L508" s="373">
        <v>12.1</v>
      </c>
      <c r="M508" s="270">
        <v>2341.10133</v>
      </c>
      <c r="N508" s="1"/>
      <c r="O508" s="1"/>
    </row>
    <row r="509" spans="1:15" ht="12.75" customHeight="1">
      <c r="A509" s="30">
        <v>499</v>
      </c>
      <c r="B509" s="373" t="s">
        <v>214</v>
      </c>
      <c r="C509" s="374">
        <v>294</v>
      </c>
      <c r="D509" s="374">
        <v>292.16666666666669</v>
      </c>
      <c r="E509" s="374">
        <v>285.83333333333337</v>
      </c>
      <c r="F509" s="374">
        <v>277.66666666666669</v>
      </c>
      <c r="G509" s="374">
        <v>271.33333333333337</v>
      </c>
      <c r="H509" s="374">
        <v>300.33333333333337</v>
      </c>
      <c r="I509" s="374">
        <v>306.66666666666674</v>
      </c>
      <c r="J509" s="373">
        <v>314.83333333333337</v>
      </c>
      <c r="K509" s="373">
        <v>298.5</v>
      </c>
      <c r="L509" s="373">
        <v>284</v>
      </c>
      <c r="M509" s="270">
        <v>192.27857</v>
      </c>
      <c r="N509" s="1"/>
      <c r="O509" s="1"/>
    </row>
    <row r="510" spans="1:15" ht="12.75" customHeight="1">
      <c r="A510" s="30">
        <v>500</v>
      </c>
      <c r="B510" s="373" t="s">
        <v>561</v>
      </c>
      <c r="C510" s="374">
        <v>372.45</v>
      </c>
      <c r="D510" s="374">
        <v>375.38333333333338</v>
      </c>
      <c r="E510" s="374">
        <v>366.91666666666674</v>
      </c>
      <c r="F510" s="374">
        <v>361.38333333333338</v>
      </c>
      <c r="G510" s="374">
        <v>352.91666666666674</v>
      </c>
      <c r="H510" s="374">
        <v>380.91666666666674</v>
      </c>
      <c r="I510" s="374">
        <v>389.38333333333333</v>
      </c>
      <c r="J510" s="373">
        <v>394.91666666666674</v>
      </c>
      <c r="K510" s="373">
        <v>383.85</v>
      </c>
      <c r="L510" s="373">
        <v>369.85</v>
      </c>
      <c r="M510" s="270">
        <v>7.7922099999999999</v>
      </c>
      <c r="N510" s="1"/>
      <c r="O510" s="1"/>
    </row>
    <row r="511" spans="1:15" ht="12.75" customHeight="1">
      <c r="A511" s="30">
        <v>501</v>
      </c>
      <c r="B511" s="373" t="s">
        <v>562</v>
      </c>
      <c r="C511" s="374">
        <v>1508.25</v>
      </c>
      <c r="D511" s="374">
        <v>1500.6499999999999</v>
      </c>
      <c r="E511" s="374">
        <v>1477.5999999999997</v>
      </c>
      <c r="F511" s="374">
        <v>1446.9499999999998</v>
      </c>
      <c r="G511" s="374">
        <v>1423.8999999999996</v>
      </c>
      <c r="H511" s="374">
        <v>1531.2999999999997</v>
      </c>
      <c r="I511" s="374">
        <v>1554.35</v>
      </c>
      <c r="J511" s="373">
        <v>1584.9999999999998</v>
      </c>
      <c r="K511" s="373">
        <v>1523.7</v>
      </c>
      <c r="L511" s="373">
        <v>1470</v>
      </c>
      <c r="M511" s="270">
        <v>0.82628999999999997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1"/>
      <c r="B5" s="502"/>
      <c r="C5" s="501"/>
      <c r="D5" s="50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503" t="s">
        <v>565</v>
      </c>
      <c r="C7" s="502"/>
      <c r="D7" s="7">
        <f>Main!B10</f>
        <v>44651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44650</v>
      </c>
      <c r="B10" s="29">
        <v>540615</v>
      </c>
      <c r="C10" s="28" t="s">
        <v>1211</v>
      </c>
      <c r="D10" s="28" t="s">
        <v>1212</v>
      </c>
      <c r="E10" s="28" t="s">
        <v>575</v>
      </c>
      <c r="F10" s="87">
        <v>1751363</v>
      </c>
      <c r="G10" s="29">
        <v>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44650</v>
      </c>
      <c r="B11" s="29">
        <v>543499</v>
      </c>
      <c r="C11" s="28" t="s">
        <v>1267</v>
      </c>
      <c r="D11" s="28" t="s">
        <v>1268</v>
      </c>
      <c r="E11" s="28" t="s">
        <v>574</v>
      </c>
      <c r="F11" s="87">
        <v>54000</v>
      </c>
      <c r="G11" s="29">
        <v>20.28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44650</v>
      </c>
      <c r="B12" s="29">
        <v>543499</v>
      </c>
      <c r="C12" s="28" t="s">
        <v>1267</v>
      </c>
      <c r="D12" s="28" t="s">
        <v>1269</v>
      </c>
      <c r="E12" s="28" t="s">
        <v>574</v>
      </c>
      <c r="F12" s="87">
        <v>54000</v>
      </c>
      <c r="G12" s="29">
        <v>20.58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44650</v>
      </c>
      <c r="B13" s="29">
        <v>543499</v>
      </c>
      <c r="C13" s="28" t="s">
        <v>1267</v>
      </c>
      <c r="D13" s="28" t="s">
        <v>1270</v>
      </c>
      <c r="E13" s="28" t="s">
        <v>574</v>
      </c>
      <c r="F13" s="87">
        <v>54000</v>
      </c>
      <c r="G13" s="29">
        <v>20.58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44650</v>
      </c>
      <c r="B14" s="29">
        <v>543499</v>
      </c>
      <c r="C14" s="28" t="s">
        <v>1267</v>
      </c>
      <c r="D14" s="28" t="s">
        <v>1217</v>
      </c>
      <c r="E14" s="28" t="s">
        <v>574</v>
      </c>
      <c r="F14" s="87">
        <v>60000</v>
      </c>
      <c r="G14" s="29">
        <v>20.14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44650</v>
      </c>
      <c r="B15" s="29">
        <v>543499</v>
      </c>
      <c r="C15" s="28" t="s">
        <v>1267</v>
      </c>
      <c r="D15" s="28" t="s">
        <v>1217</v>
      </c>
      <c r="E15" s="28" t="s">
        <v>575</v>
      </c>
      <c r="F15" s="87">
        <v>108000</v>
      </c>
      <c r="G15" s="29">
        <v>20.34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44650</v>
      </c>
      <c r="B16" s="29">
        <v>543499</v>
      </c>
      <c r="C16" s="28" t="s">
        <v>1267</v>
      </c>
      <c r="D16" s="28" t="s">
        <v>1271</v>
      </c>
      <c r="E16" s="28" t="s">
        <v>574</v>
      </c>
      <c r="F16" s="87">
        <v>54000</v>
      </c>
      <c r="G16" s="29">
        <v>20.78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44650</v>
      </c>
      <c r="B17" s="29">
        <v>540146</v>
      </c>
      <c r="C17" s="28" t="s">
        <v>1272</v>
      </c>
      <c r="D17" s="28" t="s">
        <v>1273</v>
      </c>
      <c r="E17" s="28" t="s">
        <v>575</v>
      </c>
      <c r="F17" s="87">
        <v>95000</v>
      </c>
      <c r="G17" s="29">
        <v>45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44650</v>
      </c>
      <c r="B18" s="29">
        <v>540146</v>
      </c>
      <c r="C18" s="28" t="s">
        <v>1272</v>
      </c>
      <c r="D18" s="28" t="s">
        <v>1233</v>
      </c>
      <c r="E18" s="28" t="s">
        <v>574</v>
      </c>
      <c r="F18" s="87">
        <v>120000</v>
      </c>
      <c r="G18" s="29">
        <v>44.46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44650</v>
      </c>
      <c r="B19" s="29">
        <v>539773</v>
      </c>
      <c r="C19" s="28" t="s">
        <v>1274</v>
      </c>
      <c r="D19" s="28" t="s">
        <v>1275</v>
      </c>
      <c r="E19" s="28" t="s">
        <v>575</v>
      </c>
      <c r="F19" s="87">
        <v>502000</v>
      </c>
      <c r="G19" s="29">
        <v>3.64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44650</v>
      </c>
      <c r="B20" s="29">
        <v>539773</v>
      </c>
      <c r="C20" s="28" t="s">
        <v>1274</v>
      </c>
      <c r="D20" s="28" t="s">
        <v>1276</v>
      </c>
      <c r="E20" s="28" t="s">
        <v>574</v>
      </c>
      <c r="F20" s="87">
        <v>500000</v>
      </c>
      <c r="G20" s="29">
        <v>3.71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44650</v>
      </c>
      <c r="B21" s="29">
        <v>531673</v>
      </c>
      <c r="C21" s="28" t="s">
        <v>1213</v>
      </c>
      <c r="D21" s="28" t="s">
        <v>1277</v>
      </c>
      <c r="E21" s="28" t="s">
        <v>575</v>
      </c>
      <c r="F21" s="87">
        <v>40000</v>
      </c>
      <c r="G21" s="29">
        <v>10.45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44650</v>
      </c>
      <c r="B22" s="29">
        <v>531673</v>
      </c>
      <c r="C22" s="28" t="s">
        <v>1213</v>
      </c>
      <c r="D22" s="28" t="s">
        <v>1278</v>
      </c>
      <c r="E22" s="28" t="s">
        <v>575</v>
      </c>
      <c r="F22" s="87">
        <v>60000</v>
      </c>
      <c r="G22" s="29">
        <v>10.45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44650</v>
      </c>
      <c r="B23" s="29">
        <v>531673</v>
      </c>
      <c r="C23" s="28" t="s">
        <v>1213</v>
      </c>
      <c r="D23" s="28" t="s">
        <v>1214</v>
      </c>
      <c r="E23" s="28" t="s">
        <v>574</v>
      </c>
      <c r="F23" s="87">
        <v>110507</v>
      </c>
      <c r="G23" s="29">
        <v>10.46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44650</v>
      </c>
      <c r="B24" s="29">
        <v>540135</v>
      </c>
      <c r="C24" s="28" t="s">
        <v>1189</v>
      </c>
      <c r="D24" s="28" t="s">
        <v>1216</v>
      </c>
      <c r="E24" s="28" t="s">
        <v>575</v>
      </c>
      <c r="F24" s="87">
        <v>11708580</v>
      </c>
      <c r="G24" s="29">
        <v>2.65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44650</v>
      </c>
      <c r="B25" s="29">
        <v>540135</v>
      </c>
      <c r="C25" s="28" t="s">
        <v>1189</v>
      </c>
      <c r="D25" s="28" t="s">
        <v>1219</v>
      </c>
      <c r="E25" s="28" t="s">
        <v>574</v>
      </c>
      <c r="F25" s="87">
        <v>3410010</v>
      </c>
      <c r="G25" s="29">
        <v>2.65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44650</v>
      </c>
      <c r="B26" s="29">
        <v>540135</v>
      </c>
      <c r="C26" s="28" t="s">
        <v>1189</v>
      </c>
      <c r="D26" s="28" t="s">
        <v>1219</v>
      </c>
      <c r="E26" s="28" t="s">
        <v>575</v>
      </c>
      <c r="F26" s="87">
        <v>2150010</v>
      </c>
      <c r="G26" s="29">
        <v>2.65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44650</v>
      </c>
      <c r="B27" s="29">
        <v>540135</v>
      </c>
      <c r="C27" s="28" t="s">
        <v>1189</v>
      </c>
      <c r="D27" s="28" t="s">
        <v>1215</v>
      </c>
      <c r="E27" s="28" t="s">
        <v>574</v>
      </c>
      <c r="F27" s="87">
        <v>4957918</v>
      </c>
      <c r="G27" s="29">
        <v>2.65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44650</v>
      </c>
      <c r="B28" s="29">
        <v>540135</v>
      </c>
      <c r="C28" s="28" t="s">
        <v>1189</v>
      </c>
      <c r="D28" s="28" t="s">
        <v>1215</v>
      </c>
      <c r="E28" s="28" t="s">
        <v>575</v>
      </c>
      <c r="F28" s="87">
        <v>4957918</v>
      </c>
      <c r="G28" s="29">
        <v>2.62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44650</v>
      </c>
      <c r="B29" s="29">
        <v>540788</v>
      </c>
      <c r="C29" s="28" t="s">
        <v>1279</v>
      </c>
      <c r="D29" s="28" t="s">
        <v>1280</v>
      </c>
      <c r="E29" s="28" t="s">
        <v>575</v>
      </c>
      <c r="F29" s="87">
        <v>56000</v>
      </c>
      <c r="G29" s="29">
        <v>64.709999999999994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44650</v>
      </c>
      <c r="B30" s="29">
        <v>539099</v>
      </c>
      <c r="C30" s="28" t="s">
        <v>1281</v>
      </c>
      <c r="D30" s="28" t="s">
        <v>1282</v>
      </c>
      <c r="E30" s="28" t="s">
        <v>574</v>
      </c>
      <c r="F30" s="87">
        <v>192500</v>
      </c>
      <c r="G30" s="29">
        <v>11.8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44650</v>
      </c>
      <c r="B31" s="29">
        <v>539099</v>
      </c>
      <c r="C31" s="28" t="s">
        <v>1281</v>
      </c>
      <c r="D31" s="28" t="s">
        <v>1283</v>
      </c>
      <c r="E31" s="28" t="s">
        <v>575</v>
      </c>
      <c r="F31" s="87">
        <v>120000</v>
      </c>
      <c r="G31" s="29">
        <v>11.8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44650</v>
      </c>
      <c r="B32" s="29">
        <v>543439</v>
      </c>
      <c r="C32" s="28" t="s">
        <v>1284</v>
      </c>
      <c r="D32" s="28" t="s">
        <v>1285</v>
      </c>
      <c r="E32" s="28" t="s">
        <v>575</v>
      </c>
      <c r="F32" s="87">
        <v>38000</v>
      </c>
      <c r="G32" s="29">
        <v>19.25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44650</v>
      </c>
      <c r="B33" s="29">
        <v>543439</v>
      </c>
      <c r="C33" s="28" t="s">
        <v>1284</v>
      </c>
      <c r="D33" s="28" t="s">
        <v>979</v>
      </c>
      <c r="E33" s="28" t="s">
        <v>575</v>
      </c>
      <c r="F33" s="87">
        <v>24000</v>
      </c>
      <c r="G33" s="29">
        <v>19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44650</v>
      </c>
      <c r="B34" s="29">
        <v>543439</v>
      </c>
      <c r="C34" s="28" t="s">
        <v>1284</v>
      </c>
      <c r="D34" s="28" t="s">
        <v>1286</v>
      </c>
      <c r="E34" s="28" t="s">
        <v>574</v>
      </c>
      <c r="F34" s="87">
        <v>34000</v>
      </c>
      <c r="G34" s="29">
        <v>19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44650</v>
      </c>
      <c r="B35" s="29">
        <v>530249</v>
      </c>
      <c r="C35" s="28" t="s">
        <v>1287</v>
      </c>
      <c r="D35" s="28" t="s">
        <v>1288</v>
      </c>
      <c r="E35" s="28" t="s">
        <v>575</v>
      </c>
      <c r="F35" s="87">
        <v>17450</v>
      </c>
      <c r="G35" s="29">
        <v>13.09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44650</v>
      </c>
      <c r="B36" s="29">
        <v>532760</v>
      </c>
      <c r="C36" s="28" t="s">
        <v>1289</v>
      </c>
      <c r="D36" s="28" t="s">
        <v>1290</v>
      </c>
      <c r="E36" s="28" t="s">
        <v>574</v>
      </c>
      <c r="F36" s="87">
        <v>283526</v>
      </c>
      <c r="G36" s="29">
        <v>50.74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44650</v>
      </c>
      <c r="B37" s="29">
        <v>532760</v>
      </c>
      <c r="C37" s="28" t="s">
        <v>1289</v>
      </c>
      <c r="D37" s="28" t="s">
        <v>1291</v>
      </c>
      <c r="E37" s="28" t="s">
        <v>575</v>
      </c>
      <c r="F37" s="87">
        <v>239213</v>
      </c>
      <c r="G37" s="29">
        <v>50.3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44650</v>
      </c>
      <c r="B38" s="29">
        <v>540811</v>
      </c>
      <c r="C38" s="28" t="s">
        <v>1191</v>
      </c>
      <c r="D38" s="28" t="s">
        <v>1292</v>
      </c>
      <c r="E38" s="28" t="s">
        <v>574</v>
      </c>
      <c r="F38" s="87">
        <v>30000</v>
      </c>
      <c r="G38" s="29">
        <v>15.6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44650</v>
      </c>
      <c r="B39" s="29">
        <v>540811</v>
      </c>
      <c r="C39" s="28" t="s">
        <v>1191</v>
      </c>
      <c r="D39" s="28" t="s">
        <v>1292</v>
      </c>
      <c r="E39" s="28" t="s">
        <v>575</v>
      </c>
      <c r="F39" s="87">
        <v>50000</v>
      </c>
      <c r="G39" s="29">
        <v>16.899999999999999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44650</v>
      </c>
      <c r="B40" s="29">
        <v>540811</v>
      </c>
      <c r="C40" s="28" t="s">
        <v>1191</v>
      </c>
      <c r="D40" s="28" t="s">
        <v>1293</v>
      </c>
      <c r="E40" s="28" t="s">
        <v>575</v>
      </c>
      <c r="F40" s="87">
        <v>70000</v>
      </c>
      <c r="G40" s="29">
        <v>16.420000000000002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44650</v>
      </c>
      <c r="B41" s="29">
        <v>540811</v>
      </c>
      <c r="C41" s="28" t="s">
        <v>1191</v>
      </c>
      <c r="D41" s="28" t="s">
        <v>1294</v>
      </c>
      <c r="E41" s="28" t="s">
        <v>574</v>
      </c>
      <c r="F41" s="87">
        <v>50000</v>
      </c>
      <c r="G41" s="29">
        <v>16.329999999999998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44650</v>
      </c>
      <c r="B42" s="29">
        <v>542724</v>
      </c>
      <c r="C42" s="28" t="s">
        <v>1218</v>
      </c>
      <c r="D42" s="28" t="s">
        <v>1190</v>
      </c>
      <c r="E42" s="28" t="s">
        <v>574</v>
      </c>
      <c r="F42" s="87">
        <v>350612</v>
      </c>
      <c r="G42" s="29">
        <v>5.44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44650</v>
      </c>
      <c r="B43" s="29">
        <v>542724</v>
      </c>
      <c r="C43" s="28" t="s">
        <v>1218</v>
      </c>
      <c r="D43" s="28" t="s">
        <v>1190</v>
      </c>
      <c r="E43" s="28" t="s">
        <v>575</v>
      </c>
      <c r="F43" s="87">
        <v>692910</v>
      </c>
      <c r="G43" s="29">
        <v>5.51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44650</v>
      </c>
      <c r="B44" s="29">
        <v>542724</v>
      </c>
      <c r="C44" s="28" t="s">
        <v>1218</v>
      </c>
      <c r="D44" s="28" t="s">
        <v>1295</v>
      </c>
      <c r="E44" s="28" t="s">
        <v>575</v>
      </c>
      <c r="F44" s="87">
        <v>500000</v>
      </c>
      <c r="G44" s="29">
        <v>5.4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44650</v>
      </c>
      <c r="B45" s="29">
        <v>531502</v>
      </c>
      <c r="C45" s="28" t="s">
        <v>1296</v>
      </c>
      <c r="D45" s="28" t="s">
        <v>1297</v>
      </c>
      <c r="E45" s="28" t="s">
        <v>574</v>
      </c>
      <c r="F45" s="87">
        <v>150000</v>
      </c>
      <c r="G45" s="29">
        <v>4.71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44650</v>
      </c>
      <c r="B46" s="29">
        <v>531502</v>
      </c>
      <c r="C46" s="28" t="s">
        <v>1296</v>
      </c>
      <c r="D46" s="28" t="s">
        <v>1298</v>
      </c>
      <c r="E46" s="28" t="s">
        <v>575</v>
      </c>
      <c r="F46" s="87">
        <v>135000</v>
      </c>
      <c r="G46" s="29">
        <v>4.71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44650</v>
      </c>
      <c r="B47" s="29">
        <v>543500</v>
      </c>
      <c r="C47" s="28" t="s">
        <v>1299</v>
      </c>
      <c r="D47" s="28" t="s">
        <v>1300</v>
      </c>
      <c r="E47" s="28" t="s">
        <v>574</v>
      </c>
      <c r="F47" s="87">
        <v>72000</v>
      </c>
      <c r="G47" s="29">
        <v>24.38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44650</v>
      </c>
      <c r="B48" s="29">
        <v>543500</v>
      </c>
      <c r="C48" s="28" t="s">
        <v>1299</v>
      </c>
      <c r="D48" s="28" t="s">
        <v>1301</v>
      </c>
      <c r="E48" s="28" t="s">
        <v>575</v>
      </c>
      <c r="F48" s="87">
        <v>88000</v>
      </c>
      <c r="G48" s="29">
        <v>23.75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44650</v>
      </c>
      <c r="B49" s="29">
        <v>539839</v>
      </c>
      <c r="C49" s="28" t="s">
        <v>1302</v>
      </c>
      <c r="D49" s="28" t="s">
        <v>1303</v>
      </c>
      <c r="E49" s="28" t="s">
        <v>574</v>
      </c>
      <c r="F49" s="87">
        <v>152000</v>
      </c>
      <c r="G49" s="29">
        <v>6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44650</v>
      </c>
      <c r="B50" s="29">
        <v>539839</v>
      </c>
      <c r="C50" s="28" t="s">
        <v>1302</v>
      </c>
      <c r="D50" s="28" t="s">
        <v>1304</v>
      </c>
      <c r="E50" s="28" t="s">
        <v>574</v>
      </c>
      <c r="F50" s="87">
        <v>224000</v>
      </c>
      <c r="G50" s="29">
        <v>6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44650</v>
      </c>
      <c r="B51" s="29">
        <v>539839</v>
      </c>
      <c r="C51" s="28" t="s">
        <v>1302</v>
      </c>
      <c r="D51" s="28" t="s">
        <v>1305</v>
      </c>
      <c r="E51" s="28" t="s">
        <v>575</v>
      </c>
      <c r="F51" s="87">
        <v>448000</v>
      </c>
      <c r="G51" s="29">
        <v>6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44650</v>
      </c>
      <c r="B52" s="29">
        <v>504397</v>
      </c>
      <c r="C52" s="28" t="s">
        <v>1306</v>
      </c>
      <c r="D52" s="28" t="s">
        <v>1307</v>
      </c>
      <c r="E52" s="28" t="s">
        <v>575</v>
      </c>
      <c r="F52" s="87">
        <v>2824</v>
      </c>
      <c r="G52" s="29">
        <v>54.35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44650</v>
      </c>
      <c r="B53" s="29">
        <v>540377</v>
      </c>
      <c r="C53" s="28" t="s">
        <v>1192</v>
      </c>
      <c r="D53" s="28" t="s">
        <v>1220</v>
      </c>
      <c r="E53" s="28" t="s">
        <v>575</v>
      </c>
      <c r="F53" s="87">
        <v>18000</v>
      </c>
      <c r="G53" s="29">
        <v>35.299999999999997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44650</v>
      </c>
      <c r="B54" s="29">
        <v>540377</v>
      </c>
      <c r="C54" s="28" t="s">
        <v>1192</v>
      </c>
      <c r="D54" s="28" t="s">
        <v>1308</v>
      </c>
      <c r="E54" s="28" t="s">
        <v>574</v>
      </c>
      <c r="F54" s="87">
        <v>24000</v>
      </c>
      <c r="G54" s="29">
        <v>35.299999999999997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44650</v>
      </c>
      <c r="B55" s="29">
        <v>535730</v>
      </c>
      <c r="C55" s="28" t="s">
        <v>1309</v>
      </c>
      <c r="D55" s="28" t="s">
        <v>1310</v>
      </c>
      <c r="E55" s="28" t="s">
        <v>574</v>
      </c>
      <c r="F55" s="87">
        <v>900001</v>
      </c>
      <c r="G55" s="29">
        <v>2.78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44650</v>
      </c>
      <c r="B56" s="29">
        <v>539910</v>
      </c>
      <c r="C56" s="28" t="s">
        <v>1193</v>
      </c>
      <c r="D56" s="28" t="s">
        <v>1194</v>
      </c>
      <c r="E56" s="28" t="s">
        <v>574</v>
      </c>
      <c r="F56" s="87">
        <v>173609</v>
      </c>
      <c r="G56" s="29">
        <v>11.13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44650</v>
      </c>
      <c r="B57" s="29">
        <v>539910</v>
      </c>
      <c r="C57" s="28" t="s">
        <v>1193</v>
      </c>
      <c r="D57" s="28" t="s">
        <v>1194</v>
      </c>
      <c r="E57" s="28" t="s">
        <v>575</v>
      </c>
      <c r="F57" s="87">
        <v>169618</v>
      </c>
      <c r="G57" s="29">
        <v>11.15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44650</v>
      </c>
      <c r="B58" s="29">
        <v>539910</v>
      </c>
      <c r="C58" s="28" t="s">
        <v>1193</v>
      </c>
      <c r="D58" s="28" t="s">
        <v>1311</v>
      </c>
      <c r="E58" s="28" t="s">
        <v>575</v>
      </c>
      <c r="F58" s="87">
        <v>155000</v>
      </c>
      <c r="G58" s="29">
        <v>11.15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44650</v>
      </c>
      <c r="B59" s="29">
        <v>539910</v>
      </c>
      <c r="C59" s="28" t="s">
        <v>1193</v>
      </c>
      <c r="D59" s="28" t="s">
        <v>1312</v>
      </c>
      <c r="E59" s="28" t="s">
        <v>575</v>
      </c>
      <c r="F59" s="87">
        <v>80932</v>
      </c>
      <c r="G59" s="29">
        <v>11.15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44650</v>
      </c>
      <c r="B60" s="29">
        <v>539910</v>
      </c>
      <c r="C60" s="28" t="s">
        <v>1193</v>
      </c>
      <c r="D60" s="28" t="s">
        <v>1313</v>
      </c>
      <c r="E60" s="28" t="s">
        <v>575</v>
      </c>
      <c r="F60" s="87">
        <v>514686</v>
      </c>
      <c r="G60" s="29">
        <v>11.15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44650</v>
      </c>
      <c r="B61" s="29">
        <v>537669</v>
      </c>
      <c r="C61" s="28" t="s">
        <v>1314</v>
      </c>
      <c r="D61" s="28" t="s">
        <v>1315</v>
      </c>
      <c r="E61" s="28" t="s">
        <v>575</v>
      </c>
      <c r="F61" s="87">
        <v>54000</v>
      </c>
      <c r="G61" s="29">
        <v>37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44650</v>
      </c>
      <c r="B62" s="29">
        <v>537669</v>
      </c>
      <c r="C62" s="28" t="s">
        <v>1314</v>
      </c>
      <c r="D62" s="28" t="s">
        <v>1316</v>
      </c>
      <c r="E62" s="28" t="s">
        <v>574</v>
      </c>
      <c r="F62" s="87">
        <v>54000</v>
      </c>
      <c r="G62" s="29">
        <v>37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44650</v>
      </c>
      <c r="B63" s="29">
        <v>539814</v>
      </c>
      <c r="C63" s="28" t="s">
        <v>1317</v>
      </c>
      <c r="D63" s="28" t="s">
        <v>1318</v>
      </c>
      <c r="E63" s="28" t="s">
        <v>575</v>
      </c>
      <c r="F63" s="87">
        <v>16500</v>
      </c>
      <c r="G63" s="29">
        <v>44.36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44650</v>
      </c>
      <c r="B64" s="29">
        <v>532654</v>
      </c>
      <c r="C64" s="28" t="s">
        <v>1221</v>
      </c>
      <c r="D64" s="28" t="s">
        <v>1223</v>
      </c>
      <c r="E64" s="28" t="s">
        <v>574</v>
      </c>
      <c r="F64" s="87">
        <v>900000</v>
      </c>
      <c r="G64" s="29">
        <v>22.91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44650</v>
      </c>
      <c r="B65" s="29">
        <v>532654</v>
      </c>
      <c r="C65" s="28" t="s">
        <v>1221</v>
      </c>
      <c r="D65" s="28" t="s">
        <v>1222</v>
      </c>
      <c r="E65" s="28" t="s">
        <v>574</v>
      </c>
      <c r="F65" s="87">
        <v>12694</v>
      </c>
      <c r="G65" s="29">
        <v>23.05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44650</v>
      </c>
      <c r="B66" s="29">
        <v>532654</v>
      </c>
      <c r="C66" s="28" t="s">
        <v>1221</v>
      </c>
      <c r="D66" s="28" t="s">
        <v>1222</v>
      </c>
      <c r="E66" s="28" t="s">
        <v>575</v>
      </c>
      <c r="F66" s="87">
        <v>733254</v>
      </c>
      <c r="G66" s="29">
        <v>22.91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44650</v>
      </c>
      <c r="B67" s="29">
        <v>531176</v>
      </c>
      <c r="C67" s="28" t="s">
        <v>1319</v>
      </c>
      <c r="D67" s="28" t="s">
        <v>1320</v>
      </c>
      <c r="E67" s="28" t="s">
        <v>574</v>
      </c>
      <c r="F67" s="87">
        <v>50000</v>
      </c>
      <c r="G67" s="29">
        <v>23.05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44650</v>
      </c>
      <c r="B68" s="29">
        <v>531176</v>
      </c>
      <c r="C68" s="28" t="s">
        <v>1319</v>
      </c>
      <c r="D68" s="28" t="s">
        <v>1321</v>
      </c>
      <c r="E68" s="28" t="s">
        <v>575</v>
      </c>
      <c r="F68" s="87">
        <v>55000</v>
      </c>
      <c r="G68" s="29">
        <v>23.05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44650</v>
      </c>
      <c r="B69" s="29">
        <v>526622</v>
      </c>
      <c r="C69" s="28" t="s">
        <v>1322</v>
      </c>
      <c r="D69" s="28" t="s">
        <v>979</v>
      </c>
      <c r="E69" s="28" t="s">
        <v>575</v>
      </c>
      <c r="F69" s="87">
        <v>3713806</v>
      </c>
      <c r="G69" s="29">
        <v>1.53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44650</v>
      </c>
      <c r="B70" s="29">
        <v>526622</v>
      </c>
      <c r="C70" s="28" t="s">
        <v>1322</v>
      </c>
      <c r="D70" s="28" t="s">
        <v>1323</v>
      </c>
      <c r="E70" s="28" t="s">
        <v>574</v>
      </c>
      <c r="F70" s="87">
        <v>2580903</v>
      </c>
      <c r="G70" s="29">
        <v>1.54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44650</v>
      </c>
      <c r="B71" s="29">
        <v>526622</v>
      </c>
      <c r="C71" s="28" t="s">
        <v>1322</v>
      </c>
      <c r="D71" s="28" t="s">
        <v>1323</v>
      </c>
      <c r="E71" s="28" t="s">
        <v>575</v>
      </c>
      <c r="F71" s="87">
        <v>130903</v>
      </c>
      <c r="G71" s="29">
        <v>1.54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44650</v>
      </c>
      <c r="B72" s="29">
        <v>540243</v>
      </c>
      <c r="C72" s="28" t="s">
        <v>1324</v>
      </c>
      <c r="D72" s="28" t="s">
        <v>1325</v>
      </c>
      <c r="E72" s="28" t="s">
        <v>574</v>
      </c>
      <c r="F72" s="87">
        <v>15000</v>
      </c>
      <c r="G72" s="29">
        <v>19.77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44650</v>
      </c>
      <c r="B73" s="29">
        <v>540243</v>
      </c>
      <c r="C73" s="28" t="s">
        <v>1324</v>
      </c>
      <c r="D73" s="28" t="s">
        <v>1326</v>
      </c>
      <c r="E73" s="28" t="s">
        <v>574</v>
      </c>
      <c r="F73" s="87">
        <v>15000</v>
      </c>
      <c r="G73" s="29">
        <v>19.88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44650</v>
      </c>
      <c r="B74" s="29">
        <v>540243</v>
      </c>
      <c r="C74" s="28" t="s">
        <v>1324</v>
      </c>
      <c r="D74" s="28" t="s">
        <v>1325</v>
      </c>
      <c r="E74" s="28" t="s">
        <v>575</v>
      </c>
      <c r="F74" s="87">
        <v>15000</v>
      </c>
      <c r="G74" s="29">
        <v>19.690000000000001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44650</v>
      </c>
      <c r="B75" s="29">
        <v>540243</v>
      </c>
      <c r="C75" s="28" t="s">
        <v>1324</v>
      </c>
      <c r="D75" s="28" t="s">
        <v>1326</v>
      </c>
      <c r="E75" s="28" t="s">
        <v>575</v>
      </c>
      <c r="F75" s="87">
        <v>15000</v>
      </c>
      <c r="G75" s="29">
        <v>19.91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44650</v>
      </c>
      <c r="B76" s="29">
        <v>540243</v>
      </c>
      <c r="C76" s="28" t="s">
        <v>1324</v>
      </c>
      <c r="D76" s="28" t="s">
        <v>1327</v>
      </c>
      <c r="E76" s="28" t="s">
        <v>574</v>
      </c>
      <c r="F76" s="87">
        <v>15160</v>
      </c>
      <c r="G76" s="29">
        <v>19.920000000000002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44650</v>
      </c>
      <c r="B77" s="29">
        <v>540243</v>
      </c>
      <c r="C77" s="28" t="s">
        <v>1324</v>
      </c>
      <c r="D77" s="28" t="s">
        <v>1327</v>
      </c>
      <c r="E77" s="28" t="s">
        <v>575</v>
      </c>
      <c r="F77" s="87">
        <v>15160</v>
      </c>
      <c r="G77" s="29">
        <v>19.920000000000002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44650</v>
      </c>
      <c r="B78" s="29">
        <v>540243</v>
      </c>
      <c r="C78" s="28" t="s">
        <v>1324</v>
      </c>
      <c r="D78" s="28" t="s">
        <v>1328</v>
      </c>
      <c r="E78" s="28" t="s">
        <v>575</v>
      </c>
      <c r="F78" s="87">
        <v>25000</v>
      </c>
      <c r="G78" s="29">
        <v>20.11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44650</v>
      </c>
      <c r="B79" s="29">
        <v>540243</v>
      </c>
      <c r="C79" s="28" t="s">
        <v>1324</v>
      </c>
      <c r="D79" s="28" t="s">
        <v>1329</v>
      </c>
      <c r="E79" s="28" t="s">
        <v>574</v>
      </c>
      <c r="F79" s="87">
        <v>16200</v>
      </c>
      <c r="G79" s="29">
        <v>19.829999999999998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44650</v>
      </c>
      <c r="B80" s="29">
        <v>540243</v>
      </c>
      <c r="C80" s="28" t="s">
        <v>1324</v>
      </c>
      <c r="D80" s="28" t="s">
        <v>1329</v>
      </c>
      <c r="E80" s="28" t="s">
        <v>575</v>
      </c>
      <c r="F80" s="87">
        <v>16200</v>
      </c>
      <c r="G80" s="29">
        <v>19.86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44650</v>
      </c>
      <c r="B81" s="29">
        <v>540243</v>
      </c>
      <c r="C81" s="28" t="s">
        <v>1324</v>
      </c>
      <c r="D81" s="28" t="s">
        <v>1124</v>
      </c>
      <c r="E81" s="28" t="s">
        <v>574</v>
      </c>
      <c r="F81" s="87">
        <v>51258</v>
      </c>
      <c r="G81" s="29">
        <v>20.14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44650</v>
      </c>
      <c r="B82" s="29">
        <v>540243</v>
      </c>
      <c r="C82" s="28" t="s">
        <v>1324</v>
      </c>
      <c r="D82" s="28" t="s">
        <v>1124</v>
      </c>
      <c r="E82" s="28" t="s">
        <v>575</v>
      </c>
      <c r="F82" s="87">
        <v>16987</v>
      </c>
      <c r="G82" s="29">
        <v>21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44650</v>
      </c>
      <c r="B83" s="29">
        <v>540243</v>
      </c>
      <c r="C83" s="28" t="s">
        <v>1324</v>
      </c>
      <c r="D83" s="28" t="s">
        <v>1330</v>
      </c>
      <c r="E83" s="28" t="s">
        <v>574</v>
      </c>
      <c r="F83" s="87">
        <v>15000</v>
      </c>
      <c r="G83" s="29">
        <v>19.690000000000001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44650</v>
      </c>
      <c r="B84" s="29">
        <v>540243</v>
      </c>
      <c r="C84" s="28" t="s">
        <v>1324</v>
      </c>
      <c r="D84" s="28" t="s">
        <v>1330</v>
      </c>
      <c r="E84" s="28" t="s">
        <v>575</v>
      </c>
      <c r="F84" s="87">
        <v>15000</v>
      </c>
      <c r="G84" s="29">
        <v>19.739999999999998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44650</v>
      </c>
      <c r="B85" s="29">
        <v>540243</v>
      </c>
      <c r="C85" s="28" t="s">
        <v>1324</v>
      </c>
      <c r="D85" s="28" t="s">
        <v>1331</v>
      </c>
      <c r="E85" s="28" t="s">
        <v>575</v>
      </c>
      <c r="F85" s="87">
        <v>14192</v>
      </c>
      <c r="G85" s="29">
        <v>19.510000000000002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44650</v>
      </c>
      <c r="B86" s="29">
        <v>540243</v>
      </c>
      <c r="C86" s="28" t="s">
        <v>1324</v>
      </c>
      <c r="D86" s="28" t="s">
        <v>1332</v>
      </c>
      <c r="E86" s="28" t="s">
        <v>574</v>
      </c>
      <c r="F86" s="87">
        <v>15000</v>
      </c>
      <c r="G86" s="29">
        <v>19.91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44650</v>
      </c>
      <c r="B87" s="29">
        <v>540243</v>
      </c>
      <c r="C87" s="28" t="s">
        <v>1324</v>
      </c>
      <c r="D87" s="28" t="s">
        <v>1332</v>
      </c>
      <c r="E87" s="28" t="s">
        <v>575</v>
      </c>
      <c r="F87" s="87">
        <v>15000</v>
      </c>
      <c r="G87" s="29">
        <v>19.899999999999999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44650</v>
      </c>
      <c r="B88" s="29">
        <v>543282</v>
      </c>
      <c r="C88" s="28" t="s">
        <v>1333</v>
      </c>
      <c r="D88" s="28" t="s">
        <v>1334</v>
      </c>
      <c r="E88" s="28" t="s">
        <v>574</v>
      </c>
      <c r="F88" s="87">
        <v>3000</v>
      </c>
      <c r="G88" s="29">
        <v>235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44650</v>
      </c>
      <c r="B89" s="29">
        <v>543282</v>
      </c>
      <c r="C89" s="28" t="s">
        <v>1333</v>
      </c>
      <c r="D89" s="28" t="s">
        <v>1335</v>
      </c>
      <c r="E89" s="28" t="s">
        <v>575</v>
      </c>
      <c r="F89" s="87">
        <v>2400</v>
      </c>
      <c r="G89" s="29">
        <v>238.75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44650</v>
      </c>
      <c r="B90" s="29">
        <v>530699</v>
      </c>
      <c r="C90" s="28" t="s">
        <v>1336</v>
      </c>
      <c r="D90" s="28" t="s">
        <v>1337</v>
      </c>
      <c r="E90" s="28" t="s">
        <v>575</v>
      </c>
      <c r="F90" s="87">
        <v>99999</v>
      </c>
      <c r="G90" s="29">
        <v>2.04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44650</v>
      </c>
      <c r="B91" s="29">
        <v>530699</v>
      </c>
      <c r="C91" s="28" t="s">
        <v>1336</v>
      </c>
      <c r="D91" s="28" t="s">
        <v>1338</v>
      </c>
      <c r="E91" s="28" t="s">
        <v>574</v>
      </c>
      <c r="F91" s="87">
        <v>101649</v>
      </c>
      <c r="G91" s="29">
        <v>2.04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44650</v>
      </c>
      <c r="B92" s="29">
        <v>534708</v>
      </c>
      <c r="C92" s="28" t="s">
        <v>1225</v>
      </c>
      <c r="D92" s="28" t="s">
        <v>1339</v>
      </c>
      <c r="E92" s="28" t="s">
        <v>574</v>
      </c>
      <c r="F92" s="87">
        <v>66000</v>
      </c>
      <c r="G92" s="29">
        <v>4.2699999999999996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44650</v>
      </c>
      <c r="B93" s="29">
        <v>534708</v>
      </c>
      <c r="C93" s="28" t="s">
        <v>1225</v>
      </c>
      <c r="D93" s="28" t="s">
        <v>1226</v>
      </c>
      <c r="E93" s="28" t="s">
        <v>575</v>
      </c>
      <c r="F93" s="87">
        <v>66000</v>
      </c>
      <c r="G93" s="29">
        <v>4.2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44650</v>
      </c>
      <c r="B94" s="29">
        <v>534708</v>
      </c>
      <c r="C94" s="28" t="s">
        <v>1225</v>
      </c>
      <c r="D94" s="28" t="s">
        <v>1227</v>
      </c>
      <c r="E94" s="28" t="s">
        <v>574</v>
      </c>
      <c r="F94" s="87">
        <v>66000</v>
      </c>
      <c r="G94" s="29">
        <v>4.2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44650</v>
      </c>
      <c r="B95" s="29">
        <v>534708</v>
      </c>
      <c r="C95" s="28" t="s">
        <v>1225</v>
      </c>
      <c r="D95" s="28" t="s">
        <v>1227</v>
      </c>
      <c r="E95" s="28" t="s">
        <v>575</v>
      </c>
      <c r="F95" s="87">
        <v>66000</v>
      </c>
      <c r="G95" s="29">
        <v>4.26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44650</v>
      </c>
      <c r="B96" s="29">
        <v>538540</v>
      </c>
      <c r="C96" s="28" t="s">
        <v>1165</v>
      </c>
      <c r="D96" s="28" t="s">
        <v>1337</v>
      </c>
      <c r="E96" s="28" t="s">
        <v>575</v>
      </c>
      <c r="F96" s="87">
        <v>360761</v>
      </c>
      <c r="G96" s="29">
        <v>1.1200000000000001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44650</v>
      </c>
      <c r="B97" s="29">
        <v>590051</v>
      </c>
      <c r="C97" s="28" t="s">
        <v>1340</v>
      </c>
      <c r="D97" s="28" t="s">
        <v>1341</v>
      </c>
      <c r="E97" s="28" t="s">
        <v>574</v>
      </c>
      <c r="F97" s="87">
        <v>65251</v>
      </c>
      <c r="G97" s="29">
        <v>905.85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44650</v>
      </c>
      <c r="B98" s="29">
        <v>590051</v>
      </c>
      <c r="C98" s="28" t="s">
        <v>1340</v>
      </c>
      <c r="D98" s="28" t="s">
        <v>1342</v>
      </c>
      <c r="E98" s="28" t="s">
        <v>575</v>
      </c>
      <c r="F98" s="87">
        <v>65251</v>
      </c>
      <c r="G98" s="29">
        <v>905.85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44650</v>
      </c>
      <c r="B99" s="29">
        <v>531893</v>
      </c>
      <c r="C99" s="28" t="s">
        <v>1343</v>
      </c>
      <c r="D99" s="28" t="s">
        <v>979</v>
      </c>
      <c r="E99" s="28" t="s">
        <v>574</v>
      </c>
      <c r="F99" s="87">
        <v>83255</v>
      </c>
      <c r="G99" s="29">
        <v>16.46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44650</v>
      </c>
      <c r="B100" s="29">
        <v>531893</v>
      </c>
      <c r="C100" s="28" t="s">
        <v>1343</v>
      </c>
      <c r="D100" s="28" t="s">
        <v>979</v>
      </c>
      <c r="E100" s="28" t="s">
        <v>575</v>
      </c>
      <c r="F100" s="87">
        <v>12156</v>
      </c>
      <c r="G100" s="29">
        <v>16.71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44650</v>
      </c>
      <c r="B101" s="29">
        <v>538875</v>
      </c>
      <c r="C101" s="28" t="s">
        <v>1228</v>
      </c>
      <c r="D101" s="28" t="s">
        <v>1344</v>
      </c>
      <c r="E101" s="28" t="s">
        <v>574</v>
      </c>
      <c r="F101" s="87">
        <v>45000</v>
      </c>
      <c r="G101" s="29">
        <v>21.31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44650</v>
      </c>
      <c r="B102" s="29">
        <v>540147</v>
      </c>
      <c r="C102" s="28" t="s">
        <v>1345</v>
      </c>
      <c r="D102" s="28" t="s">
        <v>1346</v>
      </c>
      <c r="E102" s="28" t="s">
        <v>574</v>
      </c>
      <c r="F102" s="87">
        <v>114211</v>
      </c>
      <c r="G102" s="29">
        <v>23.76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44650</v>
      </c>
      <c r="B103" s="29">
        <v>540147</v>
      </c>
      <c r="C103" s="28" t="s">
        <v>1345</v>
      </c>
      <c r="D103" s="28" t="s">
        <v>1347</v>
      </c>
      <c r="E103" s="28" t="s">
        <v>575</v>
      </c>
      <c r="F103" s="87">
        <v>111111</v>
      </c>
      <c r="G103" s="29">
        <v>23.75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44650</v>
      </c>
      <c r="B104" s="29">
        <v>539017</v>
      </c>
      <c r="C104" s="28" t="s">
        <v>1229</v>
      </c>
      <c r="D104" s="28" t="s">
        <v>1348</v>
      </c>
      <c r="E104" s="28" t="s">
        <v>574</v>
      </c>
      <c r="F104" s="87">
        <v>106427</v>
      </c>
      <c r="G104" s="29">
        <v>98.15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44650</v>
      </c>
      <c r="B105" s="29">
        <v>539017</v>
      </c>
      <c r="C105" s="28" t="s">
        <v>1229</v>
      </c>
      <c r="D105" s="28" t="s">
        <v>1349</v>
      </c>
      <c r="E105" s="28" t="s">
        <v>575</v>
      </c>
      <c r="F105" s="87">
        <v>106450</v>
      </c>
      <c r="G105" s="29">
        <v>98.15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44650</v>
      </c>
      <c r="B106" s="29">
        <v>514197</v>
      </c>
      <c r="C106" s="28" t="s">
        <v>1230</v>
      </c>
      <c r="D106" s="28" t="s">
        <v>1350</v>
      </c>
      <c r="E106" s="28" t="s">
        <v>575</v>
      </c>
      <c r="F106" s="87">
        <v>33265</v>
      </c>
      <c r="G106" s="29">
        <v>17.5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44650</v>
      </c>
      <c r="B107" s="29">
        <v>526951</v>
      </c>
      <c r="C107" s="28" t="s">
        <v>1351</v>
      </c>
      <c r="D107" s="28" t="s">
        <v>1352</v>
      </c>
      <c r="E107" s="28" t="s">
        <v>574</v>
      </c>
      <c r="F107" s="87">
        <v>313896</v>
      </c>
      <c r="G107" s="29">
        <v>900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44650</v>
      </c>
      <c r="B108" s="29">
        <v>526951</v>
      </c>
      <c r="C108" s="28" t="s">
        <v>1351</v>
      </c>
      <c r="D108" s="28" t="s">
        <v>1353</v>
      </c>
      <c r="E108" s="28" t="s">
        <v>575</v>
      </c>
      <c r="F108" s="87">
        <v>425000</v>
      </c>
      <c r="G108" s="29">
        <v>900.18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44650</v>
      </c>
      <c r="B109" s="29">
        <v>539117</v>
      </c>
      <c r="C109" s="28" t="s">
        <v>1195</v>
      </c>
      <c r="D109" s="28" t="s">
        <v>1196</v>
      </c>
      <c r="E109" s="28" t="s">
        <v>575</v>
      </c>
      <c r="F109" s="87">
        <v>31645</v>
      </c>
      <c r="G109" s="29">
        <v>16.66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44650</v>
      </c>
      <c r="B110" s="29">
        <v>512359</v>
      </c>
      <c r="C110" s="28" t="s">
        <v>1231</v>
      </c>
      <c r="D110" s="28" t="s">
        <v>1354</v>
      </c>
      <c r="E110" s="28" t="s">
        <v>574</v>
      </c>
      <c r="F110" s="87">
        <v>1413290</v>
      </c>
      <c r="G110" s="29">
        <v>0.76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44650</v>
      </c>
      <c r="B111" s="29">
        <v>538496</v>
      </c>
      <c r="C111" s="28" t="s">
        <v>1232</v>
      </c>
      <c r="D111" s="28" t="s">
        <v>1233</v>
      </c>
      <c r="E111" s="28" t="s">
        <v>575</v>
      </c>
      <c r="F111" s="87">
        <v>78000</v>
      </c>
      <c r="G111" s="29">
        <v>5.82</v>
      </c>
      <c r="H111" s="29" t="s">
        <v>311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44650</v>
      </c>
      <c r="B112" s="29">
        <v>538607</v>
      </c>
      <c r="C112" s="28" t="s">
        <v>1355</v>
      </c>
      <c r="D112" s="28" t="s">
        <v>1356</v>
      </c>
      <c r="E112" s="28" t="s">
        <v>574</v>
      </c>
      <c r="F112" s="87">
        <v>1191670</v>
      </c>
      <c r="G112" s="29">
        <v>8.7899999999999991</v>
      </c>
      <c r="H112" s="29" t="s">
        <v>311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44650</v>
      </c>
      <c r="B113" s="29">
        <v>538607</v>
      </c>
      <c r="C113" s="28" t="s">
        <v>1355</v>
      </c>
      <c r="D113" s="28" t="s">
        <v>1216</v>
      </c>
      <c r="E113" s="28" t="s">
        <v>575</v>
      </c>
      <c r="F113" s="87">
        <v>1550000</v>
      </c>
      <c r="G113" s="29">
        <v>8.7899999999999991</v>
      </c>
      <c r="H113" s="29" t="s">
        <v>311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44650</v>
      </c>
      <c r="B114" s="29">
        <v>541338</v>
      </c>
      <c r="C114" s="28" t="s">
        <v>1357</v>
      </c>
      <c r="D114" s="28" t="s">
        <v>1358</v>
      </c>
      <c r="E114" s="28" t="s">
        <v>574</v>
      </c>
      <c r="F114" s="87">
        <v>36000</v>
      </c>
      <c r="G114" s="29">
        <v>16.079999999999998</v>
      </c>
      <c r="H114" s="29" t="s">
        <v>311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44650</v>
      </c>
      <c r="B115" s="29">
        <v>531574</v>
      </c>
      <c r="C115" s="28" t="s">
        <v>1359</v>
      </c>
      <c r="D115" s="28" t="s">
        <v>1347</v>
      </c>
      <c r="E115" s="28" t="s">
        <v>575</v>
      </c>
      <c r="F115" s="87">
        <v>101500</v>
      </c>
      <c r="G115" s="29">
        <v>4.75</v>
      </c>
      <c r="H115" s="29" t="s">
        <v>311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44650</v>
      </c>
      <c r="B116" s="29">
        <v>532372</v>
      </c>
      <c r="C116" s="28" t="s">
        <v>1360</v>
      </c>
      <c r="D116" s="28" t="s">
        <v>1361</v>
      </c>
      <c r="E116" s="28" t="s">
        <v>575</v>
      </c>
      <c r="F116" s="87">
        <v>198550</v>
      </c>
      <c r="G116" s="29">
        <v>53.05</v>
      </c>
      <c r="H116" s="29" t="s">
        <v>311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44650</v>
      </c>
      <c r="B117" s="29">
        <v>532372</v>
      </c>
      <c r="C117" s="28" t="s">
        <v>1360</v>
      </c>
      <c r="D117" s="28" t="s">
        <v>1362</v>
      </c>
      <c r="E117" s="28" t="s">
        <v>574</v>
      </c>
      <c r="F117" s="87">
        <v>206800</v>
      </c>
      <c r="G117" s="29">
        <v>53.05</v>
      </c>
      <c r="H117" s="29" t="s">
        <v>311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44650</v>
      </c>
      <c r="B118" s="29">
        <v>531025</v>
      </c>
      <c r="C118" s="28" t="s">
        <v>1234</v>
      </c>
      <c r="D118" s="28" t="s">
        <v>1224</v>
      </c>
      <c r="E118" s="28" t="s">
        <v>575</v>
      </c>
      <c r="F118" s="87">
        <v>587500</v>
      </c>
      <c r="G118" s="29">
        <v>2.63</v>
      </c>
      <c r="H118" s="29" t="s">
        <v>311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44650</v>
      </c>
      <c r="B119" s="29" t="s">
        <v>1363</v>
      </c>
      <c r="C119" s="28" t="s">
        <v>1364</v>
      </c>
      <c r="D119" s="28" t="s">
        <v>979</v>
      </c>
      <c r="E119" s="28" t="s">
        <v>574</v>
      </c>
      <c r="F119" s="87">
        <v>39847</v>
      </c>
      <c r="G119" s="29">
        <v>129.69999999999999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44650</v>
      </c>
      <c r="B120" s="29" t="s">
        <v>1365</v>
      </c>
      <c r="C120" s="28" t="s">
        <v>1366</v>
      </c>
      <c r="D120" s="28" t="s">
        <v>979</v>
      </c>
      <c r="E120" s="28" t="s">
        <v>574</v>
      </c>
      <c r="F120" s="87">
        <v>1000000</v>
      </c>
      <c r="G120" s="29">
        <v>1.4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44650</v>
      </c>
      <c r="B121" s="29" t="s">
        <v>1166</v>
      </c>
      <c r="C121" s="28" t="s">
        <v>1167</v>
      </c>
      <c r="D121" s="28" t="s">
        <v>1367</v>
      </c>
      <c r="E121" s="28" t="s">
        <v>574</v>
      </c>
      <c r="F121" s="87">
        <v>97600</v>
      </c>
      <c r="G121" s="29">
        <v>109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44650</v>
      </c>
      <c r="B122" s="29" t="s">
        <v>1168</v>
      </c>
      <c r="C122" s="28" t="s">
        <v>1169</v>
      </c>
      <c r="D122" s="28" t="s">
        <v>1235</v>
      </c>
      <c r="E122" s="28" t="s">
        <v>574</v>
      </c>
      <c r="F122" s="87">
        <v>60000</v>
      </c>
      <c r="G122" s="29">
        <v>42.69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44650</v>
      </c>
      <c r="B123" s="29" t="s">
        <v>1168</v>
      </c>
      <c r="C123" s="28" t="s">
        <v>1169</v>
      </c>
      <c r="D123" s="28" t="s">
        <v>1368</v>
      </c>
      <c r="E123" s="28" t="s">
        <v>574</v>
      </c>
      <c r="F123" s="87">
        <v>69000</v>
      </c>
      <c r="G123" s="29">
        <v>42.75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44650</v>
      </c>
      <c r="B124" s="29" t="s">
        <v>1289</v>
      </c>
      <c r="C124" s="28" t="s">
        <v>1369</v>
      </c>
      <c r="D124" s="28" t="s">
        <v>1290</v>
      </c>
      <c r="E124" s="28" t="s">
        <v>574</v>
      </c>
      <c r="F124" s="87">
        <v>356472</v>
      </c>
      <c r="G124" s="29">
        <v>49.44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44650</v>
      </c>
      <c r="B125" s="29" t="s">
        <v>1289</v>
      </c>
      <c r="C125" s="28" t="s">
        <v>1369</v>
      </c>
      <c r="D125" s="28" t="s">
        <v>1370</v>
      </c>
      <c r="E125" s="28" t="s">
        <v>574</v>
      </c>
      <c r="F125" s="87">
        <v>210000</v>
      </c>
      <c r="G125" s="29">
        <v>49.5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44650</v>
      </c>
      <c r="B126" s="29" t="s">
        <v>1289</v>
      </c>
      <c r="C126" s="28" t="s">
        <v>1369</v>
      </c>
      <c r="D126" s="28" t="s">
        <v>1371</v>
      </c>
      <c r="E126" s="28" t="s">
        <v>574</v>
      </c>
      <c r="F126" s="87">
        <v>220000</v>
      </c>
      <c r="G126" s="29">
        <v>49.25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44650</v>
      </c>
      <c r="B127" s="29" t="s">
        <v>1289</v>
      </c>
      <c r="C127" s="28" t="s">
        <v>1369</v>
      </c>
      <c r="D127" s="28" t="s">
        <v>1372</v>
      </c>
      <c r="E127" s="28" t="s">
        <v>574</v>
      </c>
      <c r="F127" s="87">
        <v>210000</v>
      </c>
      <c r="G127" s="29">
        <v>49.5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44650</v>
      </c>
      <c r="B128" s="29" t="s">
        <v>1373</v>
      </c>
      <c r="C128" s="28" t="s">
        <v>1374</v>
      </c>
      <c r="D128" s="28" t="s">
        <v>1172</v>
      </c>
      <c r="E128" s="28" t="s">
        <v>574</v>
      </c>
      <c r="F128" s="87">
        <v>1029390</v>
      </c>
      <c r="G128" s="29">
        <v>8.5500000000000007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44650</v>
      </c>
      <c r="B129" s="29" t="s">
        <v>1375</v>
      </c>
      <c r="C129" s="28" t="s">
        <v>1376</v>
      </c>
      <c r="D129" s="28" t="s">
        <v>1377</v>
      </c>
      <c r="E129" s="28" t="s">
        <v>574</v>
      </c>
      <c r="F129" s="87">
        <v>70000</v>
      </c>
      <c r="G129" s="29">
        <v>210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44650</v>
      </c>
      <c r="B130" s="29" t="s">
        <v>1239</v>
      </c>
      <c r="C130" s="28" t="s">
        <v>1240</v>
      </c>
      <c r="D130" s="28" t="s">
        <v>1170</v>
      </c>
      <c r="E130" s="28" t="s">
        <v>574</v>
      </c>
      <c r="F130" s="87">
        <v>3463311</v>
      </c>
      <c r="G130" s="29">
        <v>73.41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44650</v>
      </c>
      <c r="B131" s="29" t="s">
        <v>1239</v>
      </c>
      <c r="C131" s="28" t="s">
        <v>1240</v>
      </c>
      <c r="D131" s="28" t="s">
        <v>1171</v>
      </c>
      <c r="E131" s="28" t="s">
        <v>574</v>
      </c>
      <c r="F131" s="87">
        <v>3240689</v>
      </c>
      <c r="G131" s="29">
        <v>73.599999999999994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44650</v>
      </c>
      <c r="B132" s="29" t="s">
        <v>1241</v>
      </c>
      <c r="C132" s="28" t="s">
        <v>1242</v>
      </c>
      <c r="D132" s="28" t="s">
        <v>1378</v>
      </c>
      <c r="E132" s="28" t="s">
        <v>574</v>
      </c>
      <c r="F132" s="87">
        <v>210000</v>
      </c>
      <c r="G132" s="29">
        <v>223.88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44650</v>
      </c>
      <c r="B133" s="29" t="s">
        <v>1379</v>
      </c>
      <c r="C133" s="28" t="s">
        <v>1380</v>
      </c>
      <c r="D133" s="28" t="s">
        <v>1137</v>
      </c>
      <c r="E133" s="28" t="s">
        <v>574</v>
      </c>
      <c r="F133" s="87">
        <v>299256</v>
      </c>
      <c r="G133" s="29">
        <v>106.72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44650</v>
      </c>
      <c r="B134" s="29" t="s">
        <v>1221</v>
      </c>
      <c r="C134" s="28" t="s">
        <v>1243</v>
      </c>
      <c r="D134" s="28" t="s">
        <v>1222</v>
      </c>
      <c r="E134" s="28" t="s">
        <v>574</v>
      </c>
      <c r="F134" s="87">
        <v>734379</v>
      </c>
      <c r="G134" s="29">
        <v>22.87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44650</v>
      </c>
      <c r="B135" s="29" t="s">
        <v>1381</v>
      </c>
      <c r="C135" s="28" t="s">
        <v>1382</v>
      </c>
      <c r="D135" s="28" t="s">
        <v>1383</v>
      </c>
      <c r="E135" s="28" t="s">
        <v>574</v>
      </c>
      <c r="F135" s="87">
        <v>648334</v>
      </c>
      <c r="G135" s="29">
        <v>49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44650</v>
      </c>
      <c r="B136" s="29" t="s">
        <v>1384</v>
      </c>
      <c r="C136" s="28" t="s">
        <v>1385</v>
      </c>
      <c r="D136" s="28" t="s">
        <v>1386</v>
      </c>
      <c r="E136" s="28" t="s">
        <v>574</v>
      </c>
      <c r="F136" s="87">
        <v>175000</v>
      </c>
      <c r="G136" s="29">
        <v>131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44650</v>
      </c>
      <c r="B137" s="29" t="s">
        <v>1387</v>
      </c>
      <c r="C137" s="28" t="s">
        <v>1388</v>
      </c>
      <c r="D137" s="28" t="s">
        <v>1170</v>
      </c>
      <c r="E137" s="28" t="s">
        <v>574</v>
      </c>
      <c r="F137" s="87">
        <v>536795</v>
      </c>
      <c r="G137" s="29">
        <v>828.56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44650</v>
      </c>
      <c r="B138" s="29" t="s">
        <v>1387</v>
      </c>
      <c r="C138" s="28" t="s">
        <v>1388</v>
      </c>
      <c r="D138" s="28" t="s">
        <v>1197</v>
      </c>
      <c r="E138" s="28" t="s">
        <v>574</v>
      </c>
      <c r="F138" s="87">
        <v>405490</v>
      </c>
      <c r="G138" s="29">
        <v>825.22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44650</v>
      </c>
      <c r="B139" s="29" t="s">
        <v>184</v>
      </c>
      <c r="C139" s="28" t="s">
        <v>1389</v>
      </c>
      <c r="D139" s="28" t="s">
        <v>1390</v>
      </c>
      <c r="E139" s="28" t="s">
        <v>574</v>
      </c>
      <c r="F139" s="87">
        <v>4036189</v>
      </c>
      <c r="G139" s="29">
        <v>129.37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44650</v>
      </c>
      <c r="B140" s="29" t="s">
        <v>486</v>
      </c>
      <c r="C140" s="28" t="s">
        <v>1244</v>
      </c>
      <c r="D140" s="28" t="s">
        <v>1171</v>
      </c>
      <c r="E140" s="28" t="s">
        <v>574</v>
      </c>
      <c r="F140" s="87">
        <v>2787629</v>
      </c>
      <c r="G140" s="29">
        <v>91.6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44650</v>
      </c>
      <c r="B141" s="29" t="s">
        <v>1391</v>
      </c>
      <c r="C141" s="28" t="s">
        <v>1392</v>
      </c>
      <c r="D141" s="28" t="s">
        <v>1197</v>
      </c>
      <c r="E141" s="28" t="s">
        <v>574</v>
      </c>
      <c r="F141" s="87">
        <v>77567</v>
      </c>
      <c r="G141" s="29">
        <v>789.98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44650</v>
      </c>
      <c r="B142" s="29" t="s">
        <v>1391</v>
      </c>
      <c r="C142" s="28" t="s">
        <v>1392</v>
      </c>
      <c r="D142" s="28" t="s">
        <v>1170</v>
      </c>
      <c r="E142" s="28" t="s">
        <v>574</v>
      </c>
      <c r="F142" s="87">
        <v>86260</v>
      </c>
      <c r="G142" s="29">
        <v>795.4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44650</v>
      </c>
      <c r="B143" s="29" t="s">
        <v>1393</v>
      </c>
      <c r="C143" s="28" t="s">
        <v>1394</v>
      </c>
      <c r="D143" s="28" t="s">
        <v>1395</v>
      </c>
      <c r="E143" s="28" t="s">
        <v>574</v>
      </c>
      <c r="F143" s="87">
        <v>110900</v>
      </c>
      <c r="G143" s="29">
        <v>132.54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44650</v>
      </c>
      <c r="B144" s="29" t="s">
        <v>1198</v>
      </c>
      <c r="C144" s="28" t="s">
        <v>1199</v>
      </c>
      <c r="D144" s="28" t="s">
        <v>1396</v>
      </c>
      <c r="E144" s="28" t="s">
        <v>574</v>
      </c>
      <c r="F144" s="87">
        <v>2500000</v>
      </c>
      <c r="G144" s="29">
        <v>2.5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44650</v>
      </c>
      <c r="B145" s="29" t="s">
        <v>1198</v>
      </c>
      <c r="C145" s="28" t="s">
        <v>1199</v>
      </c>
      <c r="D145" s="28" t="s">
        <v>1397</v>
      </c>
      <c r="E145" s="28" t="s">
        <v>574</v>
      </c>
      <c r="F145" s="87">
        <v>1560000</v>
      </c>
      <c r="G145" s="29">
        <v>2.5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44650</v>
      </c>
      <c r="B146" s="29" t="s">
        <v>531</v>
      </c>
      <c r="C146" s="28" t="s">
        <v>1398</v>
      </c>
      <c r="D146" s="28" t="s">
        <v>1170</v>
      </c>
      <c r="E146" s="28" t="s">
        <v>574</v>
      </c>
      <c r="F146" s="87">
        <v>1100181</v>
      </c>
      <c r="G146" s="29">
        <v>217.11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44650</v>
      </c>
      <c r="B147" s="29" t="s">
        <v>531</v>
      </c>
      <c r="C147" s="28" t="s">
        <v>1398</v>
      </c>
      <c r="D147" s="28" t="s">
        <v>1171</v>
      </c>
      <c r="E147" s="28" t="s">
        <v>574</v>
      </c>
      <c r="F147" s="87">
        <v>1257190</v>
      </c>
      <c r="G147" s="29">
        <v>217.22</v>
      </c>
      <c r="H147" s="29" t="s">
        <v>853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44650</v>
      </c>
      <c r="B148" s="29" t="s">
        <v>1399</v>
      </c>
      <c r="C148" s="28" t="s">
        <v>1400</v>
      </c>
      <c r="D148" s="28" t="s">
        <v>1401</v>
      </c>
      <c r="E148" s="28" t="s">
        <v>574</v>
      </c>
      <c r="F148" s="87">
        <v>20000</v>
      </c>
      <c r="G148" s="29">
        <v>92.41</v>
      </c>
      <c r="H148" s="29" t="s">
        <v>853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44650</v>
      </c>
      <c r="B149" s="29" t="s">
        <v>1363</v>
      </c>
      <c r="C149" s="28" t="s">
        <v>1364</v>
      </c>
      <c r="D149" s="28" t="s">
        <v>979</v>
      </c>
      <c r="E149" s="28" t="s">
        <v>575</v>
      </c>
      <c r="F149" s="87">
        <v>18572</v>
      </c>
      <c r="G149" s="29">
        <v>130.49</v>
      </c>
      <c r="H149" s="29" t="s">
        <v>853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44650</v>
      </c>
      <c r="B150" s="29" t="s">
        <v>1365</v>
      </c>
      <c r="C150" s="28" t="s">
        <v>1366</v>
      </c>
      <c r="D150" s="28" t="s">
        <v>1402</v>
      </c>
      <c r="E150" s="28" t="s">
        <v>575</v>
      </c>
      <c r="F150" s="87">
        <v>1264910</v>
      </c>
      <c r="G150" s="29">
        <v>1.42</v>
      </c>
      <c r="H150" s="29" t="s">
        <v>853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44650</v>
      </c>
      <c r="B151" s="29" t="s">
        <v>1166</v>
      </c>
      <c r="C151" s="28" t="s">
        <v>1167</v>
      </c>
      <c r="D151" s="28" t="s">
        <v>1403</v>
      </c>
      <c r="E151" s="28" t="s">
        <v>575</v>
      </c>
      <c r="F151" s="87">
        <v>97600</v>
      </c>
      <c r="G151" s="29">
        <v>109</v>
      </c>
      <c r="H151" s="29" t="s">
        <v>853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44650</v>
      </c>
      <c r="B152" s="29" t="s">
        <v>1404</v>
      </c>
      <c r="C152" s="28" t="s">
        <v>1405</v>
      </c>
      <c r="D152" s="28" t="s">
        <v>1406</v>
      </c>
      <c r="E152" s="28" t="s">
        <v>575</v>
      </c>
      <c r="F152" s="87">
        <v>8400</v>
      </c>
      <c r="G152" s="29">
        <v>374.07</v>
      </c>
      <c r="H152" s="29" t="s">
        <v>853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44650</v>
      </c>
      <c r="B153" s="29" t="s">
        <v>1168</v>
      </c>
      <c r="C153" s="28" t="s">
        <v>1169</v>
      </c>
      <c r="D153" s="28" t="s">
        <v>1235</v>
      </c>
      <c r="E153" s="28" t="s">
        <v>575</v>
      </c>
      <c r="F153" s="87">
        <v>3000</v>
      </c>
      <c r="G153" s="29">
        <v>44.35</v>
      </c>
      <c r="H153" s="29" t="s">
        <v>853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44650</v>
      </c>
      <c r="B154" s="29" t="s">
        <v>1289</v>
      </c>
      <c r="C154" s="28" t="s">
        <v>1369</v>
      </c>
      <c r="D154" s="28" t="s">
        <v>1291</v>
      </c>
      <c r="E154" s="28" t="s">
        <v>575</v>
      </c>
      <c r="F154" s="87">
        <v>1040000</v>
      </c>
      <c r="G154" s="29">
        <v>49.33</v>
      </c>
      <c r="H154" s="29" t="s">
        <v>853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44650</v>
      </c>
      <c r="B155" s="29" t="s">
        <v>363</v>
      </c>
      <c r="C155" s="28" t="s">
        <v>1236</v>
      </c>
      <c r="D155" s="28" t="s">
        <v>1246</v>
      </c>
      <c r="E155" s="28" t="s">
        <v>575</v>
      </c>
      <c r="F155" s="87">
        <v>12116368</v>
      </c>
      <c r="G155" s="29">
        <v>4.5999999999999996</v>
      </c>
      <c r="H155" s="29" t="s">
        <v>853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44650</v>
      </c>
      <c r="B156" s="29" t="s">
        <v>1373</v>
      </c>
      <c r="C156" s="28" t="s">
        <v>1374</v>
      </c>
      <c r="D156" s="28" t="s">
        <v>1172</v>
      </c>
      <c r="E156" s="28" t="s">
        <v>575</v>
      </c>
      <c r="F156" s="87">
        <v>549390</v>
      </c>
      <c r="G156" s="29">
        <v>8.14</v>
      </c>
      <c r="H156" s="29" t="s">
        <v>853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44650</v>
      </c>
      <c r="B157" s="29" t="s">
        <v>1237</v>
      </c>
      <c r="C157" s="28" t="s">
        <v>1238</v>
      </c>
      <c r="D157" s="28" t="s">
        <v>1247</v>
      </c>
      <c r="E157" s="28" t="s">
        <v>575</v>
      </c>
      <c r="F157" s="87">
        <v>5000000</v>
      </c>
      <c r="G157" s="29">
        <v>12.55</v>
      </c>
      <c r="H157" s="29" t="s">
        <v>853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44650</v>
      </c>
      <c r="B158" s="29" t="s">
        <v>1375</v>
      </c>
      <c r="C158" s="28" t="s">
        <v>1376</v>
      </c>
      <c r="D158" s="28" t="s">
        <v>1407</v>
      </c>
      <c r="E158" s="28" t="s">
        <v>575</v>
      </c>
      <c r="F158" s="87">
        <v>70000</v>
      </c>
      <c r="G158" s="29">
        <v>209.99</v>
      </c>
      <c r="H158" s="29" t="s">
        <v>853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44650</v>
      </c>
      <c r="B159" s="29" t="s">
        <v>1239</v>
      </c>
      <c r="C159" s="28" t="s">
        <v>1240</v>
      </c>
      <c r="D159" s="28" t="s">
        <v>1170</v>
      </c>
      <c r="E159" s="28" t="s">
        <v>575</v>
      </c>
      <c r="F159" s="87">
        <v>3463311</v>
      </c>
      <c r="G159" s="29">
        <v>73.38</v>
      </c>
      <c r="H159" s="29" t="s">
        <v>853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44650</v>
      </c>
      <c r="B160" s="29" t="s">
        <v>1239</v>
      </c>
      <c r="C160" s="28" t="s">
        <v>1240</v>
      </c>
      <c r="D160" s="28" t="s">
        <v>1171</v>
      </c>
      <c r="E160" s="28" t="s">
        <v>575</v>
      </c>
      <c r="F160" s="87">
        <v>3306843</v>
      </c>
      <c r="G160" s="29">
        <v>73.33</v>
      </c>
      <c r="H160" s="29" t="s">
        <v>853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44650</v>
      </c>
      <c r="B161" s="29" t="s">
        <v>1241</v>
      </c>
      <c r="C161" s="28" t="s">
        <v>1242</v>
      </c>
      <c r="D161" s="28" t="s">
        <v>1408</v>
      </c>
      <c r="E161" s="28" t="s">
        <v>575</v>
      </c>
      <c r="F161" s="87">
        <v>210000</v>
      </c>
      <c r="G161" s="29">
        <v>223.88</v>
      </c>
      <c r="H161" s="29" t="s">
        <v>853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44650</v>
      </c>
      <c r="B162" s="29" t="s">
        <v>1379</v>
      </c>
      <c r="C162" s="28" t="s">
        <v>1380</v>
      </c>
      <c r="D162" s="28" t="s">
        <v>1137</v>
      </c>
      <c r="E162" s="28" t="s">
        <v>575</v>
      </c>
      <c r="F162" s="87">
        <v>299256</v>
      </c>
      <c r="G162" s="29">
        <v>106.72</v>
      </c>
      <c r="H162" s="29" t="s">
        <v>853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44650</v>
      </c>
      <c r="B163" s="29" t="s">
        <v>1221</v>
      </c>
      <c r="C163" s="28" t="s">
        <v>1243</v>
      </c>
      <c r="D163" s="28" t="s">
        <v>1409</v>
      </c>
      <c r="E163" s="28" t="s">
        <v>575</v>
      </c>
      <c r="F163" s="87">
        <v>900000</v>
      </c>
      <c r="G163" s="29">
        <v>22.86</v>
      </c>
      <c r="H163" s="29" t="s">
        <v>853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44650</v>
      </c>
      <c r="B164" s="29" t="s">
        <v>1221</v>
      </c>
      <c r="C164" s="28" t="s">
        <v>1243</v>
      </c>
      <c r="D164" s="28" t="s">
        <v>1222</v>
      </c>
      <c r="E164" s="28" t="s">
        <v>575</v>
      </c>
      <c r="F164" s="87">
        <v>13819</v>
      </c>
      <c r="G164" s="29">
        <v>23.02</v>
      </c>
      <c r="H164" s="29" t="s">
        <v>853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44650</v>
      </c>
      <c r="B165" s="29" t="s">
        <v>1381</v>
      </c>
      <c r="C165" s="28" t="s">
        <v>1382</v>
      </c>
      <c r="D165" s="28" t="s">
        <v>1410</v>
      </c>
      <c r="E165" s="28" t="s">
        <v>575</v>
      </c>
      <c r="F165" s="87">
        <v>378450</v>
      </c>
      <c r="G165" s="29">
        <v>49</v>
      </c>
      <c r="H165" s="29" t="s">
        <v>853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44650</v>
      </c>
      <c r="B166" s="29" t="s">
        <v>1384</v>
      </c>
      <c r="C166" s="28" t="s">
        <v>1385</v>
      </c>
      <c r="D166" s="28" t="s">
        <v>1411</v>
      </c>
      <c r="E166" s="28" t="s">
        <v>575</v>
      </c>
      <c r="F166" s="87">
        <v>175000</v>
      </c>
      <c r="G166" s="29">
        <v>131</v>
      </c>
      <c r="H166" s="29" t="s">
        <v>853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44650</v>
      </c>
      <c r="B167" s="29" t="s">
        <v>1387</v>
      </c>
      <c r="C167" s="28" t="s">
        <v>1388</v>
      </c>
      <c r="D167" s="28" t="s">
        <v>1170</v>
      </c>
      <c r="E167" s="28" t="s">
        <v>575</v>
      </c>
      <c r="F167" s="87">
        <v>536795</v>
      </c>
      <c r="G167" s="29">
        <v>828.36</v>
      </c>
      <c r="H167" s="29" t="s">
        <v>853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44650</v>
      </c>
      <c r="B168" s="29" t="s">
        <v>1387</v>
      </c>
      <c r="C168" s="28" t="s">
        <v>1388</v>
      </c>
      <c r="D168" s="28" t="s">
        <v>1197</v>
      </c>
      <c r="E168" s="28" t="s">
        <v>575</v>
      </c>
      <c r="F168" s="87">
        <v>406953</v>
      </c>
      <c r="G168" s="29">
        <v>826.83</v>
      </c>
      <c r="H168" s="29" t="s">
        <v>853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44650</v>
      </c>
      <c r="B169" s="29" t="s">
        <v>184</v>
      </c>
      <c r="C169" s="28" t="s">
        <v>1389</v>
      </c>
      <c r="D169" s="28" t="s">
        <v>1412</v>
      </c>
      <c r="E169" s="28" t="s">
        <v>575</v>
      </c>
      <c r="F169" s="87">
        <v>5102574</v>
      </c>
      <c r="G169" s="29">
        <v>129.03</v>
      </c>
      <c r="H169" s="29" t="s">
        <v>853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44650</v>
      </c>
      <c r="B170" s="29" t="s">
        <v>486</v>
      </c>
      <c r="C170" s="28" t="s">
        <v>1244</v>
      </c>
      <c r="D170" s="28" t="s">
        <v>1171</v>
      </c>
      <c r="E170" s="28" t="s">
        <v>575</v>
      </c>
      <c r="F170" s="87">
        <v>2794101</v>
      </c>
      <c r="G170" s="29">
        <v>91.44</v>
      </c>
      <c r="H170" s="29" t="s">
        <v>853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44650</v>
      </c>
      <c r="B171" s="29" t="s">
        <v>1391</v>
      </c>
      <c r="C171" s="28" t="s">
        <v>1392</v>
      </c>
      <c r="D171" s="28" t="s">
        <v>1197</v>
      </c>
      <c r="E171" s="28" t="s">
        <v>575</v>
      </c>
      <c r="F171" s="87">
        <v>82612</v>
      </c>
      <c r="G171" s="29">
        <v>797.42</v>
      </c>
      <c r="H171" s="29" t="s">
        <v>853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44650</v>
      </c>
      <c r="B172" s="29" t="s">
        <v>1391</v>
      </c>
      <c r="C172" s="28" t="s">
        <v>1392</v>
      </c>
      <c r="D172" s="28" t="s">
        <v>1170</v>
      </c>
      <c r="E172" s="28" t="s">
        <v>575</v>
      </c>
      <c r="F172" s="87">
        <v>86260</v>
      </c>
      <c r="G172" s="29">
        <v>794.49</v>
      </c>
      <c r="H172" s="29" t="s">
        <v>853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44650</v>
      </c>
      <c r="B173" s="29" t="s">
        <v>1125</v>
      </c>
      <c r="C173" s="28" t="s">
        <v>1126</v>
      </c>
      <c r="D173" s="28" t="s">
        <v>1245</v>
      </c>
      <c r="E173" s="28" t="s">
        <v>575</v>
      </c>
      <c r="F173" s="87">
        <v>27000</v>
      </c>
      <c r="G173" s="29">
        <v>113.6</v>
      </c>
      <c r="H173" s="29" t="s">
        <v>853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44650</v>
      </c>
      <c r="B174" s="29" t="s">
        <v>1393</v>
      </c>
      <c r="C174" s="28" t="s">
        <v>1394</v>
      </c>
      <c r="D174" s="28" t="s">
        <v>1413</v>
      </c>
      <c r="E174" s="28" t="s">
        <v>575</v>
      </c>
      <c r="F174" s="87">
        <v>150000</v>
      </c>
      <c r="G174" s="29">
        <v>132.33000000000001</v>
      </c>
      <c r="H174" s="29" t="s">
        <v>853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44650</v>
      </c>
      <c r="B175" s="29" t="s">
        <v>1198</v>
      </c>
      <c r="C175" s="28" t="s">
        <v>1199</v>
      </c>
      <c r="D175" s="28" t="s">
        <v>1414</v>
      </c>
      <c r="E175" s="28" t="s">
        <v>575</v>
      </c>
      <c r="F175" s="87">
        <v>10000000</v>
      </c>
      <c r="G175" s="29">
        <v>2.5</v>
      </c>
      <c r="H175" s="29" t="s">
        <v>853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44650</v>
      </c>
      <c r="B176" s="29" t="s">
        <v>531</v>
      </c>
      <c r="C176" s="28" t="s">
        <v>1398</v>
      </c>
      <c r="D176" s="28" t="s">
        <v>1171</v>
      </c>
      <c r="E176" s="28" t="s">
        <v>575</v>
      </c>
      <c r="F176" s="87">
        <v>1257821</v>
      </c>
      <c r="G176" s="29">
        <v>216.94</v>
      </c>
      <c r="H176" s="29" t="s">
        <v>853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44650</v>
      </c>
      <c r="B177" s="29" t="s">
        <v>531</v>
      </c>
      <c r="C177" s="28" t="s">
        <v>1398</v>
      </c>
      <c r="D177" s="28" t="s">
        <v>1170</v>
      </c>
      <c r="E177" s="28" t="s">
        <v>575</v>
      </c>
      <c r="F177" s="87">
        <v>1100181</v>
      </c>
      <c r="G177" s="29">
        <v>217.16</v>
      </c>
      <c r="H177" s="29" t="s">
        <v>853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44650</v>
      </c>
      <c r="B178" s="29" t="s">
        <v>1399</v>
      </c>
      <c r="C178" s="28" t="s">
        <v>1400</v>
      </c>
      <c r="D178" s="28" t="s">
        <v>1401</v>
      </c>
      <c r="E178" s="28" t="s">
        <v>575</v>
      </c>
      <c r="F178" s="87">
        <v>20000</v>
      </c>
      <c r="G178" s="29">
        <v>93.19</v>
      </c>
      <c r="H178" s="29" t="s">
        <v>853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44650</v>
      </c>
      <c r="B179" s="29" t="s">
        <v>1415</v>
      </c>
      <c r="C179" s="28" t="s">
        <v>1416</v>
      </c>
      <c r="D179" s="28" t="s">
        <v>1417</v>
      </c>
      <c r="E179" s="28" t="s">
        <v>575</v>
      </c>
      <c r="F179" s="87">
        <v>2000000</v>
      </c>
      <c r="G179" s="29">
        <v>95</v>
      </c>
      <c r="H179" s="29" t="s">
        <v>853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96"/>
  <sheetViews>
    <sheetView zoomScale="70" zoomScaleNormal="70" workbookViewId="0">
      <selection activeCell="I1" sqref="I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32">
        <v>1</v>
      </c>
      <c r="B10" s="433">
        <v>44582</v>
      </c>
      <c r="C10" s="434"/>
      <c r="D10" s="435" t="s">
        <v>113</v>
      </c>
      <c r="E10" s="436" t="s">
        <v>591</v>
      </c>
      <c r="F10" s="432">
        <v>1160</v>
      </c>
      <c r="G10" s="432">
        <v>1090</v>
      </c>
      <c r="H10" s="436">
        <v>1205</v>
      </c>
      <c r="I10" s="437" t="s">
        <v>854</v>
      </c>
      <c r="J10" s="438" t="s">
        <v>1020</v>
      </c>
      <c r="K10" s="438">
        <f t="shared" ref="K10:K22" si="0">H10-F10</f>
        <v>45</v>
      </c>
      <c r="L10" s="439">
        <f>(F10*-0.7)/100</f>
        <v>-8.1199999999999992</v>
      </c>
      <c r="M10" s="440">
        <f t="shared" ref="M10:M22" si="1">(K10+L10)/F10</f>
        <v>3.1793103448275864E-2</v>
      </c>
      <c r="N10" s="438" t="s">
        <v>589</v>
      </c>
      <c r="O10" s="441">
        <v>44631</v>
      </c>
      <c r="P10" s="438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0">
        <v>2</v>
      </c>
      <c r="B11" s="377">
        <v>44586</v>
      </c>
      <c r="C11" s="391"/>
      <c r="D11" s="392" t="s">
        <v>206</v>
      </c>
      <c r="E11" s="393" t="s">
        <v>591</v>
      </c>
      <c r="F11" s="390">
        <v>1069</v>
      </c>
      <c r="G11" s="390">
        <v>995</v>
      </c>
      <c r="H11" s="393">
        <v>1132.5</v>
      </c>
      <c r="I11" s="394" t="s">
        <v>855</v>
      </c>
      <c r="J11" s="395" t="s">
        <v>915</v>
      </c>
      <c r="K11" s="395">
        <f t="shared" si="0"/>
        <v>63.5</v>
      </c>
      <c r="L11" s="396">
        <f>(F11*-0.7)/100</f>
        <v>-7.4829999999999997</v>
      </c>
      <c r="M11" s="397">
        <f t="shared" si="1"/>
        <v>5.240130963517306E-2</v>
      </c>
      <c r="N11" s="395" t="s">
        <v>589</v>
      </c>
      <c r="O11" s="398">
        <v>44623</v>
      </c>
      <c r="P11" s="396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89">
        <v>44603</v>
      </c>
      <c r="C12" s="406"/>
      <c r="D12" s="407" t="s">
        <v>331</v>
      </c>
      <c r="E12" s="408" t="s">
        <v>591</v>
      </c>
      <c r="F12" s="310">
        <v>847.5</v>
      </c>
      <c r="G12" s="310">
        <v>798</v>
      </c>
      <c r="H12" s="408">
        <v>798</v>
      </c>
      <c r="I12" s="409" t="s">
        <v>862</v>
      </c>
      <c r="J12" s="399" t="s">
        <v>914</v>
      </c>
      <c r="K12" s="399">
        <f t="shared" si="0"/>
        <v>-49.5</v>
      </c>
      <c r="L12" s="400">
        <f>(F12*-0.7)/100</f>
        <v>-5.9325000000000001</v>
      </c>
      <c r="M12" s="401">
        <f t="shared" si="1"/>
        <v>-6.5407079646017691E-2</v>
      </c>
      <c r="N12" s="399" t="s">
        <v>601</v>
      </c>
      <c r="O12" s="402">
        <v>44623</v>
      </c>
      <c r="P12" s="400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0">
        <v>4</v>
      </c>
      <c r="B13" s="377">
        <v>44620</v>
      </c>
      <c r="C13" s="391"/>
      <c r="D13" s="392" t="s">
        <v>488</v>
      </c>
      <c r="E13" s="393" t="s">
        <v>591</v>
      </c>
      <c r="F13" s="390">
        <v>148</v>
      </c>
      <c r="G13" s="390">
        <v>138</v>
      </c>
      <c r="H13" s="393">
        <v>156</v>
      </c>
      <c r="I13" s="394" t="s">
        <v>869</v>
      </c>
      <c r="J13" s="395" t="s">
        <v>916</v>
      </c>
      <c r="K13" s="395">
        <f t="shared" si="0"/>
        <v>8</v>
      </c>
      <c r="L13" s="396">
        <f>(F13*-0.4)/100</f>
        <v>-0.59200000000000008</v>
      </c>
      <c r="M13" s="397">
        <f t="shared" si="1"/>
        <v>5.0054054054054054E-2</v>
      </c>
      <c r="N13" s="395" t="s">
        <v>589</v>
      </c>
      <c r="O13" s="398">
        <v>44623</v>
      </c>
      <c r="P13" s="396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89">
        <v>44620</v>
      </c>
      <c r="C14" s="406"/>
      <c r="D14" s="407" t="s">
        <v>114</v>
      </c>
      <c r="E14" s="408" t="s">
        <v>591</v>
      </c>
      <c r="F14" s="310">
        <v>2360</v>
      </c>
      <c r="G14" s="310">
        <v>2230</v>
      </c>
      <c r="H14" s="408">
        <v>2230</v>
      </c>
      <c r="I14" s="409" t="s">
        <v>870</v>
      </c>
      <c r="J14" s="399" t="s">
        <v>924</v>
      </c>
      <c r="K14" s="399">
        <f t="shared" si="0"/>
        <v>-130</v>
      </c>
      <c r="L14" s="400">
        <f>(F14*-0.7)/100</f>
        <v>-16.52</v>
      </c>
      <c r="M14" s="401">
        <f t="shared" si="1"/>
        <v>-6.208474576271187E-2</v>
      </c>
      <c r="N14" s="399" t="s">
        <v>601</v>
      </c>
      <c r="O14" s="402">
        <v>44624</v>
      </c>
      <c r="P14" s="400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18">
        <v>6</v>
      </c>
      <c r="B15" s="389">
        <v>44620</v>
      </c>
      <c r="C15" s="419"/>
      <c r="D15" s="420" t="s">
        <v>124</v>
      </c>
      <c r="E15" s="421" t="s">
        <v>591</v>
      </c>
      <c r="F15" s="418">
        <v>715</v>
      </c>
      <c r="G15" s="418">
        <v>675</v>
      </c>
      <c r="H15" s="421">
        <f>(675+738.5)/2</f>
        <v>706.75</v>
      </c>
      <c r="I15" s="422" t="s">
        <v>871</v>
      </c>
      <c r="J15" s="399" t="s">
        <v>955</v>
      </c>
      <c r="K15" s="399">
        <f t="shared" si="0"/>
        <v>-8.25</v>
      </c>
      <c r="L15" s="400">
        <f>(F15*-0.4)/100</f>
        <v>-2.86</v>
      </c>
      <c r="M15" s="401">
        <f t="shared" si="1"/>
        <v>-1.5538461538461537E-2</v>
      </c>
      <c r="N15" s="399" t="s">
        <v>601</v>
      </c>
      <c r="O15" s="402">
        <v>44628</v>
      </c>
      <c r="P15" s="423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89">
        <v>44620</v>
      </c>
      <c r="C16" s="406"/>
      <c r="D16" s="407" t="s">
        <v>39</v>
      </c>
      <c r="E16" s="408" t="s">
        <v>591</v>
      </c>
      <c r="F16" s="310">
        <v>925</v>
      </c>
      <c r="G16" s="310">
        <v>860</v>
      </c>
      <c r="H16" s="408">
        <v>860</v>
      </c>
      <c r="I16" s="409" t="s">
        <v>872</v>
      </c>
      <c r="J16" s="399" t="s">
        <v>925</v>
      </c>
      <c r="K16" s="399">
        <f t="shared" si="0"/>
        <v>-65</v>
      </c>
      <c r="L16" s="400">
        <f t="shared" ref="L16:L22" si="2">(F16*-0.7)/100</f>
        <v>-6.4749999999999996</v>
      </c>
      <c r="M16" s="401">
        <f t="shared" si="1"/>
        <v>-7.7270270270270267E-2</v>
      </c>
      <c r="N16" s="399" t="s">
        <v>601</v>
      </c>
      <c r="O16" s="402">
        <v>44624</v>
      </c>
      <c r="P16" s="400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27">
        <v>8</v>
      </c>
      <c r="B17" s="442">
        <v>44622</v>
      </c>
      <c r="C17" s="443"/>
      <c r="D17" s="444" t="s">
        <v>75</v>
      </c>
      <c r="E17" s="445" t="s">
        <v>591</v>
      </c>
      <c r="F17" s="427">
        <v>669</v>
      </c>
      <c r="G17" s="427">
        <v>618</v>
      </c>
      <c r="H17" s="445">
        <v>707.5</v>
      </c>
      <c r="I17" s="446" t="s">
        <v>888</v>
      </c>
      <c r="J17" s="415" t="s">
        <v>1049</v>
      </c>
      <c r="K17" s="415">
        <f t="shared" si="0"/>
        <v>38.5</v>
      </c>
      <c r="L17" s="412">
        <f t="shared" si="2"/>
        <v>-4.6829999999999998</v>
      </c>
      <c r="M17" s="416">
        <f t="shared" si="1"/>
        <v>5.0548579970104632E-2</v>
      </c>
      <c r="N17" s="415" t="s">
        <v>589</v>
      </c>
      <c r="O17" s="417">
        <v>44635</v>
      </c>
      <c r="P17" s="412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77">
        <v>44623</v>
      </c>
      <c r="C18" s="447"/>
      <c r="D18" s="448" t="s">
        <v>43</v>
      </c>
      <c r="E18" s="449" t="s">
        <v>591</v>
      </c>
      <c r="F18" s="285">
        <v>1997.5</v>
      </c>
      <c r="G18" s="285">
        <v>1870</v>
      </c>
      <c r="H18" s="449">
        <v>2115</v>
      </c>
      <c r="I18" s="450" t="s">
        <v>896</v>
      </c>
      <c r="J18" s="395" t="s">
        <v>1050</v>
      </c>
      <c r="K18" s="395">
        <f t="shared" si="0"/>
        <v>117.5</v>
      </c>
      <c r="L18" s="396">
        <f t="shared" si="2"/>
        <v>-13.9825</v>
      </c>
      <c r="M18" s="397">
        <f t="shared" si="1"/>
        <v>5.1823529411764706E-2</v>
      </c>
      <c r="N18" s="395" t="s">
        <v>589</v>
      </c>
      <c r="O18" s="398">
        <v>44636</v>
      </c>
      <c r="P18" s="395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27">
        <v>10</v>
      </c>
      <c r="B19" s="442">
        <v>44627</v>
      </c>
      <c r="C19" s="443"/>
      <c r="D19" s="444" t="s">
        <v>206</v>
      </c>
      <c r="E19" s="445" t="s">
        <v>591</v>
      </c>
      <c r="F19" s="427">
        <v>1070</v>
      </c>
      <c r="G19" s="427">
        <v>990</v>
      </c>
      <c r="H19" s="445">
        <v>1132.5</v>
      </c>
      <c r="I19" s="446" t="s">
        <v>941</v>
      </c>
      <c r="J19" s="415" t="s">
        <v>986</v>
      </c>
      <c r="K19" s="415">
        <f t="shared" si="0"/>
        <v>62.5</v>
      </c>
      <c r="L19" s="412">
        <f t="shared" si="2"/>
        <v>-7.49</v>
      </c>
      <c r="M19" s="416">
        <f t="shared" si="1"/>
        <v>5.1411214953271028E-2</v>
      </c>
      <c r="N19" s="415" t="s">
        <v>589</v>
      </c>
      <c r="O19" s="417">
        <v>44629</v>
      </c>
      <c r="P19" s="412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2">
        <v>11</v>
      </c>
      <c r="B20" s="433">
        <v>44627</v>
      </c>
      <c r="C20" s="434"/>
      <c r="D20" s="435" t="s">
        <v>488</v>
      </c>
      <c r="E20" s="436" t="s">
        <v>591</v>
      </c>
      <c r="F20" s="432">
        <v>146.5</v>
      </c>
      <c r="G20" s="432">
        <v>135</v>
      </c>
      <c r="H20" s="436">
        <v>153.5</v>
      </c>
      <c r="I20" s="437" t="s">
        <v>869</v>
      </c>
      <c r="J20" s="438" t="s">
        <v>1006</v>
      </c>
      <c r="K20" s="438">
        <f t="shared" si="0"/>
        <v>7</v>
      </c>
      <c r="L20" s="439">
        <f t="shared" si="2"/>
        <v>-1.0255000000000001</v>
      </c>
      <c r="M20" s="440">
        <f t="shared" si="1"/>
        <v>4.0781569965870304E-2</v>
      </c>
      <c r="N20" s="438" t="s">
        <v>589</v>
      </c>
      <c r="O20" s="441">
        <v>44630</v>
      </c>
      <c r="P20" s="438">
        <f>VLOOKUP(D20,'MidCap Intra'!B16:C571,2,0)</f>
        <v>146.85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77">
        <v>44627</v>
      </c>
      <c r="C21" s="447"/>
      <c r="D21" s="448" t="s">
        <v>186</v>
      </c>
      <c r="E21" s="449" t="s">
        <v>591</v>
      </c>
      <c r="F21" s="285">
        <v>2280</v>
      </c>
      <c r="G21" s="285">
        <v>2170</v>
      </c>
      <c r="H21" s="449">
        <v>2410</v>
      </c>
      <c r="I21" s="450" t="s">
        <v>942</v>
      </c>
      <c r="J21" s="395" t="s">
        <v>1009</v>
      </c>
      <c r="K21" s="395">
        <f t="shared" si="0"/>
        <v>130</v>
      </c>
      <c r="L21" s="396">
        <f t="shared" si="2"/>
        <v>-15.96</v>
      </c>
      <c r="M21" s="397">
        <f t="shared" si="1"/>
        <v>5.001754385964912E-2</v>
      </c>
      <c r="N21" s="395" t="s">
        <v>589</v>
      </c>
      <c r="O21" s="398">
        <v>44631</v>
      </c>
      <c r="P21" s="395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27">
        <v>13</v>
      </c>
      <c r="B22" s="442">
        <v>44629</v>
      </c>
      <c r="C22" s="443"/>
      <c r="D22" s="444" t="s">
        <v>136</v>
      </c>
      <c r="E22" s="445" t="s">
        <v>591</v>
      </c>
      <c r="F22" s="427">
        <v>733</v>
      </c>
      <c r="G22" s="427">
        <v>690</v>
      </c>
      <c r="H22" s="445">
        <v>777</v>
      </c>
      <c r="I22" s="446" t="s">
        <v>991</v>
      </c>
      <c r="J22" s="415" t="s">
        <v>1069</v>
      </c>
      <c r="K22" s="415">
        <f t="shared" si="0"/>
        <v>44</v>
      </c>
      <c r="L22" s="412">
        <f t="shared" si="2"/>
        <v>-5.1310000000000002</v>
      </c>
      <c r="M22" s="416">
        <f t="shared" si="1"/>
        <v>5.3027285129604362E-2</v>
      </c>
      <c r="N22" s="415" t="s">
        <v>589</v>
      </c>
      <c r="O22" s="417">
        <v>44637</v>
      </c>
      <c r="P22" s="415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62"/>
      <c r="D23" s="347" t="s">
        <v>532</v>
      </c>
      <c r="E23" s="348" t="s">
        <v>591</v>
      </c>
      <c r="F23" s="251" t="s">
        <v>1068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>
        <f>VLOOKUP(D23,'MidCap Intra'!B19:C574,2,0)</f>
        <v>1158.05</v>
      </c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62"/>
      <c r="D24" s="347" t="s">
        <v>281</v>
      </c>
      <c r="E24" s="348" t="s">
        <v>591</v>
      </c>
      <c r="F24" s="251" t="s">
        <v>1095</v>
      </c>
      <c r="G24" s="251">
        <v>1530</v>
      </c>
      <c r="H24" s="348"/>
      <c r="I24" s="349" t="s">
        <v>1096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1578.05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310">
        <v>16</v>
      </c>
      <c r="B25" s="389">
        <v>44641</v>
      </c>
      <c r="C25" s="406"/>
      <c r="D25" s="407" t="s">
        <v>477</v>
      </c>
      <c r="E25" s="408" t="s">
        <v>591</v>
      </c>
      <c r="F25" s="310">
        <v>121.5</v>
      </c>
      <c r="G25" s="310">
        <v>115</v>
      </c>
      <c r="H25" s="408">
        <v>115</v>
      </c>
      <c r="I25" s="409">
        <v>135</v>
      </c>
      <c r="J25" s="399" t="s">
        <v>1051</v>
      </c>
      <c r="K25" s="399">
        <f t="shared" ref="K25" si="3">H25-F25</f>
        <v>-6.5</v>
      </c>
      <c r="L25" s="400">
        <f t="shared" ref="L25" si="4">(F25*-0.7)/100</f>
        <v>-0.85049999999999992</v>
      </c>
      <c r="M25" s="401">
        <f t="shared" ref="M25" si="5">(K25+L25)/F25</f>
        <v>-6.0497942386831281E-2</v>
      </c>
      <c r="N25" s="399" t="s">
        <v>601</v>
      </c>
      <c r="O25" s="402">
        <v>44648</v>
      </c>
      <c r="P25" s="400"/>
      <c r="Q25" s="246"/>
      <c r="R25" s="246" t="s">
        <v>590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85">
        <v>17</v>
      </c>
      <c r="B26" s="377">
        <v>44642</v>
      </c>
      <c r="C26" s="447"/>
      <c r="D26" s="448" t="s">
        <v>131</v>
      </c>
      <c r="E26" s="449" t="s">
        <v>591</v>
      </c>
      <c r="F26" s="285">
        <v>1795</v>
      </c>
      <c r="G26" s="285">
        <v>1680</v>
      </c>
      <c r="H26" s="449">
        <v>1900</v>
      </c>
      <c r="I26" s="450" t="s">
        <v>1111</v>
      </c>
      <c r="J26" s="415" t="s">
        <v>1149</v>
      </c>
      <c r="K26" s="415">
        <f>H26-F26</f>
        <v>105</v>
      </c>
      <c r="L26" s="412">
        <f>(F26*-0.7)/100</f>
        <v>-12.565</v>
      </c>
      <c r="M26" s="416">
        <f>(K26+L26)/F26</f>
        <v>5.1495821727019497E-2</v>
      </c>
      <c r="N26" s="415" t="s">
        <v>589</v>
      </c>
      <c r="O26" s="357">
        <v>44645</v>
      </c>
      <c r="P26" s="350"/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432">
        <v>18</v>
      </c>
      <c r="B27" s="433">
        <v>44645</v>
      </c>
      <c r="C27" s="434"/>
      <c r="D27" s="435" t="s">
        <v>497</v>
      </c>
      <c r="E27" s="436" t="s">
        <v>591</v>
      </c>
      <c r="F27" s="432">
        <v>134.5</v>
      </c>
      <c r="G27" s="432">
        <v>125</v>
      </c>
      <c r="H27" s="436">
        <v>140.5</v>
      </c>
      <c r="I27" s="437" t="s">
        <v>1158</v>
      </c>
      <c r="J27" s="438" t="s">
        <v>1248</v>
      </c>
      <c r="K27" s="438">
        <f t="shared" ref="K27" si="6">H27-F27</f>
        <v>6</v>
      </c>
      <c r="L27" s="439">
        <f t="shared" ref="L27" si="7">(F27*-0.7)/100</f>
        <v>-0.94149999999999989</v>
      </c>
      <c r="M27" s="440">
        <f t="shared" ref="M27" si="8">(K27+L27)/F27</f>
        <v>3.7609665427509299E-2</v>
      </c>
      <c r="N27" s="438" t="s">
        <v>589</v>
      </c>
      <c r="O27" s="441">
        <v>44650</v>
      </c>
      <c r="P27" s="438"/>
      <c r="Q27" s="246"/>
      <c r="R27" s="246" t="s">
        <v>590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s="247" customFormat="1" ht="13.9" customHeight="1">
      <c r="A28" s="285">
        <v>19</v>
      </c>
      <c r="B28" s="377">
        <v>44645</v>
      </c>
      <c r="C28" s="447"/>
      <c r="D28" s="448" t="s">
        <v>43</v>
      </c>
      <c r="E28" s="449" t="s">
        <v>591</v>
      </c>
      <c r="F28" s="285">
        <v>2050</v>
      </c>
      <c r="G28" s="285">
        <v>1890</v>
      </c>
      <c r="H28" s="449">
        <v>2170</v>
      </c>
      <c r="I28" s="450" t="s">
        <v>1162</v>
      </c>
      <c r="J28" s="395" t="s">
        <v>1249</v>
      </c>
      <c r="K28" s="395">
        <f t="shared" ref="K28" si="9">H28-F28</f>
        <v>120</v>
      </c>
      <c r="L28" s="396">
        <f t="shared" ref="L28" si="10">(F28*-0.7)/100</f>
        <v>-14.35</v>
      </c>
      <c r="M28" s="397">
        <f t="shared" ref="M28" si="11">(K28+L28)/F28</f>
        <v>5.1536585365853663E-2</v>
      </c>
      <c r="N28" s="395" t="s">
        <v>589</v>
      </c>
      <c r="O28" s="398">
        <v>44650</v>
      </c>
      <c r="P28" s="395"/>
      <c r="Q28" s="246"/>
      <c r="R28" s="246" t="s">
        <v>590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38" s="247" customFormat="1" ht="13.9" customHeight="1">
      <c r="A29" s="285">
        <v>20</v>
      </c>
      <c r="B29" s="377">
        <v>44649</v>
      </c>
      <c r="C29" s="447"/>
      <c r="D29" s="448" t="s">
        <v>415</v>
      </c>
      <c r="E29" s="449" t="s">
        <v>591</v>
      </c>
      <c r="F29" s="285">
        <v>421</v>
      </c>
      <c r="G29" s="285">
        <v>387</v>
      </c>
      <c r="H29" s="449">
        <v>444.5</v>
      </c>
      <c r="I29" s="450" t="s">
        <v>1202</v>
      </c>
      <c r="J29" s="415" t="s">
        <v>1203</v>
      </c>
      <c r="K29" s="415">
        <f>H29-F29</f>
        <v>23.5</v>
      </c>
      <c r="L29" s="412">
        <f>(F29*-0.07)/100</f>
        <v>-0.29470000000000002</v>
      </c>
      <c r="M29" s="416">
        <f>(K29+L29)/F29</f>
        <v>5.5119477434679334E-2</v>
      </c>
      <c r="N29" s="415" t="s">
        <v>589</v>
      </c>
      <c r="O29" s="357">
        <v>44649</v>
      </c>
      <c r="P29" s="350"/>
      <c r="Q29" s="246"/>
      <c r="R29" s="246" t="s">
        <v>590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38" ht="13.9" customHeight="1">
      <c r="A30" s="363">
        <v>21</v>
      </c>
      <c r="B30" s="364">
        <v>44650</v>
      </c>
      <c r="C30" s="365"/>
      <c r="D30" s="366" t="s">
        <v>552</v>
      </c>
      <c r="E30" s="367" t="s">
        <v>591</v>
      </c>
      <c r="F30" s="363" t="s">
        <v>1265</v>
      </c>
      <c r="G30" s="363">
        <v>444</v>
      </c>
      <c r="H30" s="367"/>
      <c r="I30" s="368" t="s">
        <v>1266</v>
      </c>
      <c r="J30" s="369" t="s">
        <v>592</v>
      </c>
      <c r="K30" s="363"/>
      <c r="L30" s="364"/>
      <c r="M30" s="365"/>
      <c r="N30" s="366"/>
      <c r="O30" s="367"/>
      <c r="P30" s="30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07"/>
      <c r="B31" s="108"/>
      <c r="C31" s="109"/>
      <c r="D31" s="110"/>
      <c r="E31" s="111"/>
      <c r="F31" s="111"/>
      <c r="H31" s="111"/>
      <c r="I31" s="112"/>
      <c r="J31" s="113"/>
      <c r="K31" s="113"/>
      <c r="L31" s="114"/>
      <c r="M31" s="115"/>
      <c r="N31" s="116"/>
      <c r="O31" s="117"/>
      <c r="P31" s="11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07"/>
      <c r="B32" s="108"/>
      <c r="C32" s="109"/>
      <c r="D32" s="110"/>
      <c r="E32" s="111"/>
      <c r="F32" s="111"/>
      <c r="G32" s="107"/>
      <c r="H32" s="111"/>
      <c r="I32" s="112"/>
      <c r="J32" s="113"/>
      <c r="K32" s="113"/>
      <c r="L32" s="114"/>
      <c r="M32" s="115"/>
      <c r="N32" s="116"/>
      <c r="O32" s="117"/>
      <c r="P32" s="11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593</v>
      </c>
      <c r="B33" s="120"/>
      <c r="C33" s="121"/>
      <c r="D33" s="122"/>
      <c r="E33" s="123"/>
      <c r="F33" s="123"/>
      <c r="G33" s="123"/>
      <c r="H33" s="123"/>
      <c r="I33" s="123"/>
      <c r="J33" s="124"/>
      <c r="K33" s="123"/>
      <c r="L33" s="125"/>
      <c r="M33" s="56"/>
      <c r="N33" s="124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6" t="s">
        <v>594</v>
      </c>
      <c r="B34" s="119"/>
      <c r="C34" s="119"/>
      <c r="D34" s="119"/>
      <c r="E34" s="41"/>
      <c r="F34" s="127" t="s">
        <v>595</v>
      </c>
      <c r="G34" s="6"/>
      <c r="H34" s="6"/>
      <c r="I34" s="6"/>
      <c r="J34" s="128"/>
      <c r="K34" s="129"/>
      <c r="L34" s="129"/>
      <c r="M34" s="130"/>
      <c r="N34" s="1"/>
      <c r="O34" s="13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9" t="s">
        <v>596</v>
      </c>
      <c r="B35" s="119"/>
      <c r="C35" s="119"/>
      <c r="D35" s="119" t="s">
        <v>852</v>
      </c>
      <c r="E35" s="6"/>
      <c r="F35" s="127" t="s">
        <v>597</v>
      </c>
      <c r="G35" s="6"/>
      <c r="H35" s="6"/>
      <c r="I35" s="6"/>
      <c r="J35" s="128"/>
      <c r="K35" s="129"/>
      <c r="L35" s="129"/>
      <c r="M35" s="130"/>
      <c r="N35" s="1"/>
      <c r="O35" s="13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29"/>
      <c r="M36" s="6"/>
      <c r="N36" s="13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4" t="s">
        <v>598</v>
      </c>
      <c r="C37" s="134"/>
      <c r="D37" s="134"/>
      <c r="E37" s="134"/>
      <c r="F37" s="135"/>
      <c r="G37" s="6"/>
      <c r="H37" s="6"/>
      <c r="I37" s="136"/>
      <c r="J37" s="137"/>
      <c r="K37" s="138"/>
      <c r="L37" s="137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566</v>
      </c>
      <c r="C38" s="98"/>
      <c r="D38" s="97" t="s">
        <v>577</v>
      </c>
      <c r="E38" s="96" t="s">
        <v>578</v>
      </c>
      <c r="F38" s="96" t="s">
        <v>579</v>
      </c>
      <c r="G38" s="96" t="s">
        <v>599</v>
      </c>
      <c r="H38" s="96" t="s">
        <v>581</v>
      </c>
      <c r="I38" s="96" t="s">
        <v>582</v>
      </c>
      <c r="J38" s="96" t="s">
        <v>583</v>
      </c>
      <c r="K38" s="96" t="s">
        <v>600</v>
      </c>
      <c r="L38" s="140" t="s">
        <v>585</v>
      </c>
      <c r="M38" s="98" t="s">
        <v>586</v>
      </c>
      <c r="N38" s="95" t="s">
        <v>587</v>
      </c>
      <c r="O38" s="309" t="s">
        <v>588</v>
      </c>
      <c r="P38" s="282"/>
      <c r="Q38" s="1"/>
      <c r="R38" s="306"/>
      <c r="S38" s="306"/>
      <c r="T38" s="306"/>
      <c r="U38" s="295"/>
      <c r="V38" s="295"/>
      <c r="W38" s="295"/>
      <c r="X38" s="295"/>
      <c r="Y38" s="295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57" customFormat="1" ht="15" customHeight="1">
      <c r="A39" s="403">
        <v>1</v>
      </c>
      <c r="B39" s="377">
        <v>44620</v>
      </c>
      <c r="C39" s="404"/>
      <c r="D39" s="405" t="s">
        <v>66</v>
      </c>
      <c r="E39" s="285" t="s">
        <v>591</v>
      </c>
      <c r="F39" s="285">
        <v>1812.5</v>
      </c>
      <c r="G39" s="285">
        <v>1750</v>
      </c>
      <c r="H39" s="285">
        <v>1862</v>
      </c>
      <c r="I39" s="285" t="s">
        <v>876</v>
      </c>
      <c r="J39" s="395" t="s">
        <v>956</v>
      </c>
      <c r="K39" s="395">
        <f t="shared" ref="K39:K57" si="12">H39-F39</f>
        <v>49.5</v>
      </c>
      <c r="L39" s="396">
        <f>(F39*-0.7)/100</f>
        <v>-12.6875</v>
      </c>
      <c r="M39" s="397">
        <v>0.01</v>
      </c>
      <c r="N39" s="395" t="s">
        <v>589</v>
      </c>
      <c r="O39" s="417">
        <v>44628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03">
        <v>2</v>
      </c>
      <c r="B40" s="377">
        <v>44622</v>
      </c>
      <c r="C40" s="404"/>
      <c r="D40" s="405" t="s">
        <v>889</v>
      </c>
      <c r="E40" s="285" t="s">
        <v>591</v>
      </c>
      <c r="F40" s="285">
        <v>642</v>
      </c>
      <c r="G40" s="285">
        <v>618</v>
      </c>
      <c r="H40" s="285">
        <v>661</v>
      </c>
      <c r="I40" s="285" t="s">
        <v>890</v>
      </c>
      <c r="J40" s="395" t="s">
        <v>913</v>
      </c>
      <c r="K40" s="395">
        <f t="shared" si="12"/>
        <v>19</v>
      </c>
      <c r="L40" s="396">
        <f>(F40*-0.7)/100</f>
        <v>-4.4939999999999998</v>
      </c>
      <c r="M40" s="397">
        <f t="shared" ref="M40:M60" si="13">(K40+L40)/F40</f>
        <v>2.2595015576323988E-2</v>
      </c>
      <c r="N40" s="395" t="s">
        <v>589</v>
      </c>
      <c r="O40" s="398">
        <v>44620</v>
      </c>
      <c r="P40" s="307"/>
      <c r="Q40" s="307"/>
      <c r="R40" s="308" t="s">
        <v>1008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13">
        <v>3</v>
      </c>
      <c r="B41" s="389">
        <v>44623</v>
      </c>
      <c r="C41" s="410"/>
      <c r="D41" s="414" t="s">
        <v>250</v>
      </c>
      <c r="E41" s="310" t="s">
        <v>591</v>
      </c>
      <c r="F41" s="310">
        <v>411</v>
      </c>
      <c r="G41" s="310">
        <v>398</v>
      </c>
      <c r="H41" s="310">
        <v>398</v>
      </c>
      <c r="I41" s="310" t="s">
        <v>897</v>
      </c>
      <c r="J41" s="399" t="s">
        <v>931</v>
      </c>
      <c r="K41" s="399">
        <f t="shared" si="12"/>
        <v>-13</v>
      </c>
      <c r="L41" s="400">
        <f t="shared" ref="L41:L48" si="14">(F41*-0.07)/100</f>
        <v>-0.28770000000000001</v>
      </c>
      <c r="M41" s="401">
        <f t="shared" si="13"/>
        <v>-3.2330170316301698E-2</v>
      </c>
      <c r="N41" s="399" t="s">
        <v>601</v>
      </c>
      <c r="O41" s="402">
        <v>44624</v>
      </c>
      <c r="P41" s="307"/>
      <c r="Q41" s="307"/>
      <c r="R41" s="308" t="s">
        <v>1008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13">
        <v>4</v>
      </c>
      <c r="B42" s="389">
        <v>44623</v>
      </c>
      <c r="C42" s="410"/>
      <c r="D42" s="414" t="s">
        <v>81</v>
      </c>
      <c r="E42" s="310" t="s">
        <v>591</v>
      </c>
      <c r="F42" s="310">
        <v>3405</v>
      </c>
      <c r="G42" s="310">
        <v>3290</v>
      </c>
      <c r="H42" s="310">
        <v>3290</v>
      </c>
      <c r="I42" s="310" t="s">
        <v>898</v>
      </c>
      <c r="J42" s="399" t="s">
        <v>953</v>
      </c>
      <c r="K42" s="399">
        <f t="shared" si="12"/>
        <v>-115</v>
      </c>
      <c r="L42" s="400">
        <f t="shared" si="14"/>
        <v>-2.3835000000000002</v>
      </c>
      <c r="M42" s="401">
        <f t="shared" si="13"/>
        <v>-3.4473861967694565E-2</v>
      </c>
      <c r="N42" s="399" t="s">
        <v>601</v>
      </c>
      <c r="O42" s="402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3">
        <v>5</v>
      </c>
      <c r="B43" s="389">
        <v>44623</v>
      </c>
      <c r="C43" s="410"/>
      <c r="D43" s="414" t="s">
        <v>145</v>
      </c>
      <c r="E43" s="310" t="s">
        <v>591</v>
      </c>
      <c r="F43" s="310">
        <v>1775</v>
      </c>
      <c r="G43" s="310">
        <v>1730</v>
      </c>
      <c r="H43" s="310">
        <v>1730</v>
      </c>
      <c r="I43" s="310" t="s">
        <v>899</v>
      </c>
      <c r="J43" s="399" t="s">
        <v>930</v>
      </c>
      <c r="K43" s="399">
        <f t="shared" si="12"/>
        <v>-45</v>
      </c>
      <c r="L43" s="400">
        <f t="shared" si="14"/>
        <v>-1.2425000000000002</v>
      </c>
      <c r="M43" s="401">
        <f t="shared" si="13"/>
        <v>-2.6052112676056338E-2</v>
      </c>
      <c r="N43" s="399" t="s">
        <v>601</v>
      </c>
      <c r="O43" s="402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3">
        <v>6</v>
      </c>
      <c r="B44" s="389">
        <v>44624</v>
      </c>
      <c r="C44" s="410"/>
      <c r="D44" s="414" t="s">
        <v>449</v>
      </c>
      <c r="E44" s="310" t="s">
        <v>591</v>
      </c>
      <c r="F44" s="310">
        <v>364</v>
      </c>
      <c r="G44" s="310">
        <v>354</v>
      </c>
      <c r="H44" s="310">
        <v>354</v>
      </c>
      <c r="I44" s="310" t="s">
        <v>926</v>
      </c>
      <c r="J44" s="399" t="s">
        <v>929</v>
      </c>
      <c r="K44" s="399">
        <f t="shared" si="12"/>
        <v>-10</v>
      </c>
      <c r="L44" s="400">
        <f t="shared" si="14"/>
        <v>-0.25480000000000003</v>
      </c>
      <c r="M44" s="401">
        <f t="shared" si="13"/>
        <v>-2.8172527472527471E-2</v>
      </c>
      <c r="N44" s="399" t="s">
        <v>601</v>
      </c>
      <c r="O44" s="402">
        <v>44624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03">
        <v>7</v>
      </c>
      <c r="B45" s="377">
        <v>44624</v>
      </c>
      <c r="C45" s="404"/>
      <c r="D45" s="405" t="s">
        <v>51</v>
      </c>
      <c r="E45" s="285" t="s">
        <v>591</v>
      </c>
      <c r="F45" s="285">
        <v>288.5</v>
      </c>
      <c r="G45" s="285">
        <v>278</v>
      </c>
      <c r="H45" s="285">
        <v>295.5</v>
      </c>
      <c r="I45" s="285" t="s">
        <v>927</v>
      </c>
      <c r="J45" s="415" t="s">
        <v>928</v>
      </c>
      <c r="K45" s="415">
        <f t="shared" si="12"/>
        <v>7</v>
      </c>
      <c r="L45" s="412">
        <f t="shared" si="14"/>
        <v>-0.20194999999999999</v>
      </c>
      <c r="M45" s="416">
        <f t="shared" si="13"/>
        <v>2.3563431542461006E-2</v>
      </c>
      <c r="N45" s="415" t="s">
        <v>589</v>
      </c>
      <c r="O45" s="417">
        <v>44624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3">
        <v>8</v>
      </c>
      <c r="B46" s="389">
        <v>44624</v>
      </c>
      <c r="C46" s="410"/>
      <c r="D46" s="414" t="s">
        <v>131</v>
      </c>
      <c r="E46" s="310" t="s">
        <v>591</v>
      </c>
      <c r="F46" s="310">
        <v>1730</v>
      </c>
      <c r="G46" s="310">
        <v>1675</v>
      </c>
      <c r="H46" s="310">
        <v>1675</v>
      </c>
      <c r="I46" s="310" t="s">
        <v>938</v>
      </c>
      <c r="J46" s="399" t="s">
        <v>951</v>
      </c>
      <c r="K46" s="399">
        <f t="shared" si="12"/>
        <v>-55</v>
      </c>
      <c r="L46" s="400">
        <f t="shared" si="14"/>
        <v>-1.2110000000000001</v>
      </c>
      <c r="M46" s="401">
        <f t="shared" si="13"/>
        <v>-3.2491907514450864E-2</v>
      </c>
      <c r="N46" s="399" t="s">
        <v>601</v>
      </c>
      <c r="O46" s="402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3">
        <v>9</v>
      </c>
      <c r="B47" s="389">
        <v>44624</v>
      </c>
      <c r="C47" s="410"/>
      <c r="D47" s="414" t="s">
        <v>940</v>
      </c>
      <c r="E47" s="310" t="s">
        <v>591</v>
      </c>
      <c r="F47" s="310">
        <v>6650</v>
      </c>
      <c r="G47" s="310">
        <v>6490</v>
      </c>
      <c r="H47" s="310">
        <v>6490</v>
      </c>
      <c r="I47" s="310" t="s">
        <v>939</v>
      </c>
      <c r="J47" s="399" t="s">
        <v>952</v>
      </c>
      <c r="K47" s="399">
        <f t="shared" si="12"/>
        <v>-160</v>
      </c>
      <c r="L47" s="400">
        <f t="shared" si="14"/>
        <v>-4.6550000000000002</v>
      </c>
      <c r="M47" s="401">
        <f t="shared" si="13"/>
        <v>-2.476015037593985E-2</v>
      </c>
      <c r="N47" s="399" t="s">
        <v>601</v>
      </c>
      <c r="O47" s="402">
        <v>44627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24">
        <v>10</v>
      </c>
      <c r="B48" s="377">
        <v>44627</v>
      </c>
      <c r="C48" s="425"/>
      <c r="D48" s="426" t="s">
        <v>491</v>
      </c>
      <c r="E48" s="427" t="s">
        <v>591</v>
      </c>
      <c r="F48" s="427">
        <v>1520</v>
      </c>
      <c r="G48" s="427">
        <v>1460</v>
      </c>
      <c r="H48" s="427">
        <v>1537.5</v>
      </c>
      <c r="I48" s="427" t="s">
        <v>949</v>
      </c>
      <c r="J48" s="415" t="s">
        <v>950</v>
      </c>
      <c r="K48" s="415">
        <f t="shared" si="12"/>
        <v>17.5</v>
      </c>
      <c r="L48" s="412">
        <f t="shared" si="14"/>
        <v>-1.0640000000000001</v>
      </c>
      <c r="M48" s="416">
        <f t="shared" si="13"/>
        <v>1.0813157894736842E-2</v>
      </c>
      <c r="N48" s="415" t="s">
        <v>589</v>
      </c>
      <c r="O48" s="417">
        <v>44627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03">
        <v>11</v>
      </c>
      <c r="B49" s="377">
        <v>44628</v>
      </c>
      <c r="C49" s="404"/>
      <c r="D49" s="405" t="s">
        <v>449</v>
      </c>
      <c r="E49" s="285" t="s">
        <v>591</v>
      </c>
      <c r="F49" s="285">
        <v>347.5</v>
      </c>
      <c r="G49" s="285">
        <v>337</v>
      </c>
      <c r="H49" s="285">
        <v>362</v>
      </c>
      <c r="I49" s="285" t="s">
        <v>963</v>
      </c>
      <c r="J49" s="415" t="s">
        <v>936</v>
      </c>
      <c r="K49" s="415">
        <f t="shared" si="12"/>
        <v>14.5</v>
      </c>
      <c r="L49" s="412">
        <f>(F49*-0.7)/100</f>
        <v>-2.4324999999999997</v>
      </c>
      <c r="M49" s="416">
        <f t="shared" si="13"/>
        <v>3.4726618705035975E-2</v>
      </c>
      <c r="N49" s="415" t="s">
        <v>589</v>
      </c>
      <c r="O49" s="417">
        <v>44630</v>
      </c>
      <c r="P49" s="307"/>
      <c r="Q49" s="307"/>
      <c r="R49" s="308" t="s">
        <v>1008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03">
        <v>12</v>
      </c>
      <c r="B50" s="377">
        <v>44628</v>
      </c>
      <c r="C50" s="404"/>
      <c r="D50" s="405" t="s">
        <v>124</v>
      </c>
      <c r="E50" s="285" t="s">
        <v>591</v>
      </c>
      <c r="F50" s="285">
        <v>658.5</v>
      </c>
      <c r="G50" s="285">
        <v>640</v>
      </c>
      <c r="H50" s="285">
        <v>692.5</v>
      </c>
      <c r="I50" s="285" t="s">
        <v>969</v>
      </c>
      <c r="J50" s="415" t="s">
        <v>936</v>
      </c>
      <c r="K50" s="415">
        <f t="shared" si="12"/>
        <v>34</v>
      </c>
      <c r="L50" s="412">
        <f>(F50*-0.7)/100</f>
        <v>-4.6094999999999997</v>
      </c>
      <c r="M50" s="416">
        <f t="shared" si="13"/>
        <v>4.4632498101746396E-2</v>
      </c>
      <c r="N50" s="415" t="s">
        <v>589</v>
      </c>
      <c r="O50" s="417">
        <v>44630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03">
        <v>13</v>
      </c>
      <c r="B51" s="377">
        <v>44628</v>
      </c>
      <c r="C51" s="404"/>
      <c r="D51" s="405" t="s">
        <v>188</v>
      </c>
      <c r="E51" s="285" t="s">
        <v>591</v>
      </c>
      <c r="F51" s="285">
        <v>1028</v>
      </c>
      <c r="G51" s="285">
        <v>997</v>
      </c>
      <c r="H51" s="285">
        <v>1056</v>
      </c>
      <c r="I51" s="285" t="s">
        <v>976</v>
      </c>
      <c r="J51" s="415" t="s">
        <v>936</v>
      </c>
      <c r="K51" s="415">
        <f t="shared" si="12"/>
        <v>28</v>
      </c>
      <c r="L51" s="412">
        <f>(F51*-0.7)/100</f>
        <v>-7.1959999999999988</v>
      </c>
      <c r="M51" s="416">
        <f t="shared" si="13"/>
        <v>2.0237354085603114E-2</v>
      </c>
      <c r="N51" s="415" t="s">
        <v>589</v>
      </c>
      <c r="O51" s="417">
        <v>44630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03">
        <v>14</v>
      </c>
      <c r="B52" s="377">
        <v>44629</v>
      </c>
      <c r="C52" s="404"/>
      <c r="D52" s="405" t="s">
        <v>532</v>
      </c>
      <c r="E52" s="285" t="s">
        <v>591</v>
      </c>
      <c r="F52" s="285">
        <v>1132.5</v>
      </c>
      <c r="G52" s="285">
        <v>1097</v>
      </c>
      <c r="H52" s="285">
        <v>1154</v>
      </c>
      <c r="I52" s="285" t="s">
        <v>980</v>
      </c>
      <c r="J52" s="415" t="s">
        <v>982</v>
      </c>
      <c r="K52" s="415">
        <f t="shared" si="12"/>
        <v>21.5</v>
      </c>
      <c r="L52" s="412">
        <f>(F52*-0.07)/100</f>
        <v>-0.79275000000000007</v>
      </c>
      <c r="M52" s="416">
        <f t="shared" si="13"/>
        <v>1.8284547461368653E-2</v>
      </c>
      <c r="N52" s="415" t="s">
        <v>589</v>
      </c>
      <c r="O52" s="417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03">
        <v>15</v>
      </c>
      <c r="B53" s="377">
        <v>44629</v>
      </c>
      <c r="C53" s="404"/>
      <c r="D53" s="405" t="s">
        <v>177</v>
      </c>
      <c r="E53" s="285" t="s">
        <v>591</v>
      </c>
      <c r="F53" s="285">
        <v>2175</v>
      </c>
      <c r="G53" s="285">
        <v>2120</v>
      </c>
      <c r="H53" s="285">
        <v>2240</v>
      </c>
      <c r="I53" s="285" t="s">
        <v>981</v>
      </c>
      <c r="J53" s="415" t="s">
        <v>983</v>
      </c>
      <c r="K53" s="415">
        <f t="shared" si="12"/>
        <v>65</v>
      </c>
      <c r="L53" s="412">
        <f>(F53*-0.07)/100</f>
        <v>-1.5225000000000002</v>
      </c>
      <c r="M53" s="416">
        <f t="shared" si="13"/>
        <v>2.9185057471264368E-2</v>
      </c>
      <c r="N53" s="415" t="s">
        <v>589</v>
      </c>
      <c r="O53" s="417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03">
        <v>16</v>
      </c>
      <c r="B54" s="377">
        <v>44629</v>
      </c>
      <c r="C54" s="404"/>
      <c r="D54" s="405" t="s">
        <v>51</v>
      </c>
      <c r="E54" s="285" t="s">
        <v>591</v>
      </c>
      <c r="F54" s="285">
        <v>282.5</v>
      </c>
      <c r="G54" s="285">
        <v>273</v>
      </c>
      <c r="H54" s="285">
        <v>288.5</v>
      </c>
      <c r="I54" s="285" t="s">
        <v>984</v>
      </c>
      <c r="J54" s="415" t="s">
        <v>908</v>
      </c>
      <c r="K54" s="415">
        <f t="shared" si="12"/>
        <v>6</v>
      </c>
      <c r="L54" s="412">
        <f>(F54*-0.07)/100</f>
        <v>-0.19775000000000001</v>
      </c>
      <c r="M54" s="416">
        <f t="shared" si="13"/>
        <v>2.0538938053097346E-2</v>
      </c>
      <c r="N54" s="415" t="s">
        <v>589</v>
      </c>
      <c r="O54" s="417">
        <v>44629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03">
        <v>17</v>
      </c>
      <c r="B55" s="377">
        <v>44629</v>
      </c>
      <c r="C55" s="404"/>
      <c r="D55" s="405" t="s">
        <v>189</v>
      </c>
      <c r="E55" s="285" t="s">
        <v>591</v>
      </c>
      <c r="F55" s="285">
        <v>441.5</v>
      </c>
      <c r="G55" s="285">
        <v>428</v>
      </c>
      <c r="H55" s="285">
        <v>449</v>
      </c>
      <c r="I55" s="285" t="s">
        <v>985</v>
      </c>
      <c r="J55" s="415" t="s">
        <v>937</v>
      </c>
      <c r="K55" s="415">
        <f t="shared" si="12"/>
        <v>7.5</v>
      </c>
      <c r="L55" s="412">
        <f>(F55*-0.07)/100</f>
        <v>-0.30905000000000005</v>
      </c>
      <c r="M55" s="416">
        <f t="shared" si="13"/>
        <v>1.6287542468856171E-2</v>
      </c>
      <c r="N55" s="415" t="s">
        <v>589</v>
      </c>
      <c r="O55" s="417">
        <v>44629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03">
        <v>18</v>
      </c>
      <c r="B56" s="377">
        <v>44630</v>
      </c>
      <c r="C56" s="404"/>
      <c r="D56" s="405" t="s">
        <v>520</v>
      </c>
      <c r="E56" s="285" t="s">
        <v>591</v>
      </c>
      <c r="F56" s="285">
        <v>1995</v>
      </c>
      <c r="G56" s="285">
        <v>1935</v>
      </c>
      <c r="H56" s="285">
        <v>2052.5</v>
      </c>
      <c r="I56" s="285" t="s">
        <v>996</v>
      </c>
      <c r="J56" s="415" t="s">
        <v>1066</v>
      </c>
      <c r="K56" s="415">
        <f t="shared" si="12"/>
        <v>57.5</v>
      </c>
      <c r="L56" s="412">
        <f>(F56*-0.7)/100</f>
        <v>-13.965</v>
      </c>
      <c r="M56" s="416">
        <f t="shared" si="13"/>
        <v>2.1822055137844611E-2</v>
      </c>
      <c r="N56" s="415" t="s">
        <v>589</v>
      </c>
      <c r="O56" s="417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03">
        <v>19</v>
      </c>
      <c r="B57" s="377">
        <v>44630</v>
      </c>
      <c r="C57" s="404"/>
      <c r="D57" s="405" t="s">
        <v>101</v>
      </c>
      <c r="E57" s="285" t="s">
        <v>591</v>
      </c>
      <c r="F57" s="285">
        <v>153</v>
      </c>
      <c r="G57" s="285">
        <v>148</v>
      </c>
      <c r="H57" s="285">
        <v>157</v>
      </c>
      <c r="I57" s="285" t="s">
        <v>997</v>
      </c>
      <c r="J57" s="415" t="s">
        <v>1007</v>
      </c>
      <c r="K57" s="415">
        <f t="shared" si="12"/>
        <v>4</v>
      </c>
      <c r="L57" s="412">
        <f>(F57*-0.7)/100</f>
        <v>-1.071</v>
      </c>
      <c r="M57" s="416">
        <f t="shared" si="13"/>
        <v>1.9143790849673204E-2</v>
      </c>
      <c r="N57" s="415" t="s">
        <v>589</v>
      </c>
      <c r="O57" s="417">
        <v>44635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03">
        <v>20</v>
      </c>
      <c r="B58" s="377">
        <v>44631</v>
      </c>
      <c r="C58" s="404"/>
      <c r="D58" s="405" t="s">
        <v>120</v>
      </c>
      <c r="E58" s="285" t="s">
        <v>1010</v>
      </c>
      <c r="F58" s="285">
        <v>603</v>
      </c>
      <c r="G58" s="285">
        <v>622</v>
      </c>
      <c r="H58" s="285">
        <v>590.5</v>
      </c>
      <c r="I58" s="285" t="s">
        <v>1011</v>
      </c>
      <c r="J58" s="415" t="s">
        <v>1012</v>
      </c>
      <c r="K58" s="415">
        <f>F58-H58</f>
        <v>12.5</v>
      </c>
      <c r="L58" s="412">
        <f>(F58*-0.07)/100</f>
        <v>-0.42210000000000003</v>
      </c>
      <c r="M58" s="416">
        <f t="shared" si="13"/>
        <v>2.0029684908789386E-2</v>
      </c>
      <c r="N58" s="415" t="s">
        <v>589</v>
      </c>
      <c r="O58" s="417">
        <v>44631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51">
        <v>21</v>
      </c>
      <c r="B59" s="387">
        <v>44631</v>
      </c>
      <c r="C59" s="452"/>
      <c r="D59" s="453" t="s">
        <v>71</v>
      </c>
      <c r="E59" s="378" t="s">
        <v>591</v>
      </c>
      <c r="F59" s="378">
        <v>214.5</v>
      </c>
      <c r="G59" s="378">
        <v>207</v>
      </c>
      <c r="H59" s="378">
        <v>215</v>
      </c>
      <c r="I59" s="378" t="s">
        <v>1013</v>
      </c>
      <c r="J59" s="454" t="s">
        <v>1014</v>
      </c>
      <c r="K59" s="454">
        <f>H59-F59</f>
        <v>0.5</v>
      </c>
      <c r="L59" s="455">
        <f>(F59*-0.07)/100</f>
        <v>-0.15015000000000001</v>
      </c>
      <c r="M59" s="456">
        <f t="shared" si="13"/>
        <v>1.6310023310023309E-3</v>
      </c>
      <c r="N59" s="454" t="s">
        <v>711</v>
      </c>
      <c r="O59" s="457">
        <v>44631</v>
      </c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13">
        <v>22</v>
      </c>
      <c r="B60" s="389">
        <v>44631</v>
      </c>
      <c r="C60" s="410"/>
      <c r="D60" s="414" t="s">
        <v>449</v>
      </c>
      <c r="E60" s="310" t="s">
        <v>591</v>
      </c>
      <c r="F60" s="310">
        <v>350</v>
      </c>
      <c r="G60" s="310">
        <v>338</v>
      </c>
      <c r="H60" s="310">
        <v>338</v>
      </c>
      <c r="I60" s="310" t="s">
        <v>963</v>
      </c>
      <c r="J60" s="399" t="s">
        <v>1067</v>
      </c>
      <c r="K60" s="399">
        <f>H60-F60</f>
        <v>-12</v>
      </c>
      <c r="L60" s="400">
        <f>(F60*-0.7)/100</f>
        <v>-2.4499999999999997</v>
      </c>
      <c r="M60" s="401">
        <f t="shared" si="13"/>
        <v>-4.1285714285714287E-2</v>
      </c>
      <c r="N60" s="399" t="s">
        <v>601</v>
      </c>
      <c r="O60" s="402">
        <v>44637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70">
        <v>23</v>
      </c>
      <c r="B61" s="248">
        <v>44634</v>
      </c>
      <c r="C61" s="371"/>
      <c r="D61" s="372" t="s">
        <v>71</v>
      </c>
      <c r="E61" s="251" t="s">
        <v>1063</v>
      </c>
      <c r="F61" s="251">
        <v>208.5</v>
      </c>
      <c r="G61" s="251">
        <v>203</v>
      </c>
      <c r="H61" s="251"/>
      <c r="I61" s="251" t="s">
        <v>1023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 t="s">
        <v>590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13">
        <v>24</v>
      </c>
      <c r="B62" s="389">
        <v>44635</v>
      </c>
      <c r="C62" s="410"/>
      <c r="D62" s="414" t="s">
        <v>491</v>
      </c>
      <c r="E62" s="310" t="s">
        <v>591</v>
      </c>
      <c r="F62" s="310">
        <v>1585</v>
      </c>
      <c r="G62" s="310">
        <v>1540</v>
      </c>
      <c r="H62" s="310">
        <v>1540</v>
      </c>
      <c r="I62" s="310" t="s">
        <v>1048</v>
      </c>
      <c r="J62" s="399" t="s">
        <v>930</v>
      </c>
      <c r="K62" s="399">
        <f>H62-F62</f>
        <v>-45</v>
      </c>
      <c r="L62" s="400">
        <f>(F62*-0.7)/100</f>
        <v>-11.095000000000001</v>
      </c>
      <c r="M62" s="401">
        <f>(K62+L62)/F62</f>
        <v>-3.5391167192429018E-2</v>
      </c>
      <c r="N62" s="399" t="s">
        <v>601</v>
      </c>
      <c r="O62" s="402">
        <v>44644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403">
        <v>25</v>
      </c>
      <c r="B63" s="377">
        <v>44639</v>
      </c>
      <c r="C63" s="404"/>
      <c r="D63" s="405" t="s">
        <v>477</v>
      </c>
      <c r="E63" s="285" t="s">
        <v>591</v>
      </c>
      <c r="F63" s="285">
        <v>122.5</v>
      </c>
      <c r="G63" s="285">
        <v>118.5</v>
      </c>
      <c r="H63" s="285">
        <v>126</v>
      </c>
      <c r="I63" s="285" t="s">
        <v>1074</v>
      </c>
      <c r="J63" s="415" t="s">
        <v>1075</v>
      </c>
      <c r="K63" s="415">
        <f>H63-F63</f>
        <v>3.5</v>
      </c>
      <c r="L63" s="412">
        <f>(F63*-0.07)/100</f>
        <v>-8.5750000000000007E-2</v>
      </c>
      <c r="M63" s="416">
        <f>(K63+L63)/F63</f>
        <v>2.7871428571428571E-2</v>
      </c>
      <c r="N63" s="415" t="s">
        <v>589</v>
      </c>
      <c r="O63" s="417">
        <v>44639</v>
      </c>
      <c r="P63" s="307"/>
      <c r="Q63" s="307"/>
      <c r="R63" s="308" t="s">
        <v>1008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413">
        <v>26</v>
      </c>
      <c r="B64" s="389">
        <v>44641</v>
      </c>
      <c r="C64" s="410"/>
      <c r="D64" s="414" t="s">
        <v>1087</v>
      </c>
      <c r="E64" s="310" t="s">
        <v>591</v>
      </c>
      <c r="F64" s="310">
        <v>796</v>
      </c>
      <c r="G64" s="310">
        <v>774</v>
      </c>
      <c r="H64" s="310">
        <v>772</v>
      </c>
      <c r="I64" s="310" t="s">
        <v>1088</v>
      </c>
      <c r="J64" s="399" t="s">
        <v>1099</v>
      </c>
      <c r="K64" s="399">
        <f>H64-F64</f>
        <v>-24</v>
      </c>
      <c r="L64" s="400">
        <f>(F64*-0.07)/100</f>
        <v>-0.55720000000000003</v>
      </c>
      <c r="M64" s="401">
        <f>(K64+L64)/F64</f>
        <v>-3.0850753768844223E-2</v>
      </c>
      <c r="N64" s="399" t="s">
        <v>601</v>
      </c>
      <c r="O64" s="402">
        <v>44641</v>
      </c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0">
        <v>27</v>
      </c>
      <c r="B65" s="248">
        <v>44641</v>
      </c>
      <c r="C65" s="371"/>
      <c r="D65" s="372" t="s">
        <v>124</v>
      </c>
      <c r="E65" s="251" t="s">
        <v>591</v>
      </c>
      <c r="F65" s="251" t="s">
        <v>1097</v>
      </c>
      <c r="G65" s="251">
        <v>695</v>
      </c>
      <c r="H65" s="251"/>
      <c r="I65" s="251" t="s">
        <v>1098</v>
      </c>
      <c r="J65" s="302" t="s">
        <v>592</v>
      </c>
      <c r="K65" s="302"/>
      <c r="L65" s="303"/>
      <c r="M65" s="304"/>
      <c r="N65" s="302"/>
      <c r="O65" s="339"/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57" customFormat="1" ht="15" customHeight="1">
      <c r="A66" s="413">
        <v>28</v>
      </c>
      <c r="B66" s="389">
        <v>44642</v>
      </c>
      <c r="C66" s="410"/>
      <c r="D66" s="414" t="s">
        <v>314</v>
      </c>
      <c r="E66" s="310" t="s">
        <v>591</v>
      </c>
      <c r="F66" s="310">
        <v>3070</v>
      </c>
      <c r="G66" s="310">
        <v>2970</v>
      </c>
      <c r="H66" s="310">
        <v>2970</v>
      </c>
      <c r="I66" s="310" t="s">
        <v>921</v>
      </c>
      <c r="J66" s="399" t="s">
        <v>1173</v>
      </c>
      <c r="K66" s="399">
        <f>H66-F66</f>
        <v>-100</v>
      </c>
      <c r="L66" s="400">
        <f>(F66*-0.7)/100</f>
        <v>-21.49</v>
      </c>
      <c r="M66" s="401">
        <f>(K66+L66)/F66</f>
        <v>-3.957328990228013E-2</v>
      </c>
      <c r="N66" s="399" t="s">
        <v>601</v>
      </c>
      <c r="O66" s="402">
        <v>44648</v>
      </c>
      <c r="P66" s="307"/>
      <c r="Q66" s="307"/>
      <c r="R66" s="308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305"/>
      <c r="AJ66" s="294"/>
      <c r="AK66" s="294"/>
      <c r="AL66" s="294"/>
    </row>
    <row r="67" spans="1:38" s="257" customFormat="1" ht="15" customHeight="1">
      <c r="A67" s="466">
        <v>29</v>
      </c>
      <c r="B67" s="464">
        <v>44643</v>
      </c>
      <c r="C67" s="467"/>
      <c r="D67" s="468" t="s">
        <v>120</v>
      </c>
      <c r="E67" s="465" t="s">
        <v>1010</v>
      </c>
      <c r="F67" s="465">
        <v>601.5</v>
      </c>
      <c r="G67" s="465">
        <v>622</v>
      </c>
      <c r="H67" s="465">
        <v>622</v>
      </c>
      <c r="I67" s="465" t="s">
        <v>1011</v>
      </c>
      <c r="J67" s="469" t="s">
        <v>1138</v>
      </c>
      <c r="K67" s="469">
        <f>F67-H67</f>
        <v>-20.5</v>
      </c>
      <c r="L67" s="423">
        <f>(F67*-0.7)/100</f>
        <v>-4.2104999999999997</v>
      </c>
      <c r="M67" s="470">
        <f>(K67+L67)/F67</f>
        <v>-4.1081463009143809E-2</v>
      </c>
      <c r="N67" s="469" t="s">
        <v>601</v>
      </c>
      <c r="O67" s="471">
        <v>44644</v>
      </c>
      <c r="P67" s="307"/>
      <c r="Q67" s="307"/>
      <c r="R67" s="308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305"/>
      <c r="AJ67" s="294"/>
      <c r="AK67" s="294"/>
      <c r="AL67" s="294"/>
    </row>
    <row r="68" spans="1:38" s="257" customFormat="1" ht="15" customHeight="1">
      <c r="A68" s="370">
        <v>30</v>
      </c>
      <c r="B68" s="248">
        <v>44645</v>
      </c>
      <c r="C68" s="371"/>
      <c r="D68" s="372" t="s">
        <v>1154</v>
      </c>
      <c r="E68" s="251" t="s">
        <v>591</v>
      </c>
      <c r="F68" s="251" t="s">
        <v>1155</v>
      </c>
      <c r="G68" s="251">
        <v>477</v>
      </c>
      <c r="H68" s="251"/>
      <c r="I68" s="251" t="s">
        <v>1156</v>
      </c>
      <c r="J68" s="302" t="s">
        <v>592</v>
      </c>
      <c r="K68" s="302"/>
      <c r="L68" s="303"/>
      <c r="M68" s="304"/>
      <c r="N68" s="302"/>
      <c r="O68" s="339"/>
      <c r="P68" s="307"/>
      <c r="Q68" s="307"/>
      <c r="R68" s="308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305"/>
      <c r="AJ68" s="294"/>
      <c r="AK68" s="294"/>
      <c r="AL68" s="294"/>
    </row>
    <row r="69" spans="1:38" s="257" customFormat="1" ht="15" customHeight="1">
      <c r="A69" s="403">
        <v>31</v>
      </c>
      <c r="B69" s="357">
        <v>44645</v>
      </c>
      <c r="C69" s="404"/>
      <c r="D69" s="405" t="s">
        <v>125</v>
      </c>
      <c r="E69" s="285" t="s">
        <v>591</v>
      </c>
      <c r="F69" s="285">
        <v>1255</v>
      </c>
      <c r="G69" s="285">
        <v>1218</v>
      </c>
      <c r="H69" s="285">
        <v>1290</v>
      </c>
      <c r="I69" s="285" t="s">
        <v>1157</v>
      </c>
      <c r="J69" s="415" t="s">
        <v>1034</v>
      </c>
      <c r="K69" s="415">
        <f>H69-F69</f>
        <v>35</v>
      </c>
      <c r="L69" s="412">
        <f>(F69*-0.7)/100</f>
        <v>-8.7850000000000001</v>
      </c>
      <c r="M69" s="416">
        <f>(K69+L69)/F69</f>
        <v>2.0888446215139442E-2</v>
      </c>
      <c r="N69" s="415" t="s">
        <v>589</v>
      </c>
      <c r="O69" s="398">
        <v>44650</v>
      </c>
      <c r="P69" s="307"/>
      <c r="Q69" s="307"/>
      <c r="R69" s="308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305"/>
      <c r="AJ69" s="294"/>
      <c r="AK69" s="294"/>
      <c r="AL69" s="294"/>
    </row>
    <row r="70" spans="1:38" s="257" customFormat="1" ht="15" customHeight="1">
      <c r="A70" s="370">
        <v>32</v>
      </c>
      <c r="B70" s="339">
        <v>44648</v>
      </c>
      <c r="C70" s="371"/>
      <c r="D70" s="372" t="s">
        <v>520</v>
      </c>
      <c r="E70" s="251" t="s">
        <v>591</v>
      </c>
      <c r="F70" s="251" t="s">
        <v>1181</v>
      </c>
      <c r="G70" s="251">
        <v>1940</v>
      </c>
      <c r="H70" s="251"/>
      <c r="I70" s="251" t="s">
        <v>1182</v>
      </c>
      <c r="J70" s="302" t="s">
        <v>592</v>
      </c>
      <c r="K70" s="302"/>
      <c r="L70" s="303"/>
      <c r="M70" s="304"/>
      <c r="N70" s="302"/>
      <c r="O70" s="339"/>
      <c r="P70" s="307"/>
      <c r="Q70" s="307"/>
      <c r="R70" s="308" t="s">
        <v>590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305"/>
      <c r="AJ70" s="294"/>
      <c r="AK70" s="294"/>
      <c r="AL70" s="294"/>
    </row>
    <row r="71" spans="1:38" s="257" customFormat="1" ht="15" customHeight="1">
      <c r="A71" s="403">
        <v>33</v>
      </c>
      <c r="B71" s="357">
        <v>44648</v>
      </c>
      <c r="C71" s="404"/>
      <c r="D71" s="405" t="s">
        <v>122</v>
      </c>
      <c r="E71" s="285" t="s">
        <v>591</v>
      </c>
      <c r="F71" s="285">
        <v>1955</v>
      </c>
      <c r="G71" s="285">
        <v>1895</v>
      </c>
      <c r="H71" s="285">
        <v>2017</v>
      </c>
      <c r="I71" s="285" t="s">
        <v>1183</v>
      </c>
      <c r="J71" s="415" t="s">
        <v>1252</v>
      </c>
      <c r="K71" s="415">
        <f>H71-F71</f>
        <v>62</v>
      </c>
      <c r="L71" s="412">
        <f>(F71*-0.7)/100</f>
        <v>-13.685</v>
      </c>
      <c r="M71" s="416">
        <f>(K71+L71)/F71</f>
        <v>2.4713554987212276E-2</v>
      </c>
      <c r="N71" s="415" t="s">
        <v>589</v>
      </c>
      <c r="O71" s="398">
        <v>44650</v>
      </c>
      <c r="P71" s="307"/>
      <c r="Q71" s="307"/>
      <c r="R71" s="308" t="s">
        <v>590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305"/>
      <c r="AJ71" s="294"/>
      <c r="AK71" s="294"/>
      <c r="AL71" s="294"/>
    </row>
    <row r="72" spans="1:38" s="257" customFormat="1" ht="15" customHeight="1">
      <c r="A72" s="403">
        <v>34</v>
      </c>
      <c r="B72" s="357">
        <v>44649</v>
      </c>
      <c r="C72" s="404"/>
      <c r="D72" s="405" t="s">
        <v>1204</v>
      </c>
      <c r="E72" s="285" t="s">
        <v>591</v>
      </c>
      <c r="F72" s="285">
        <v>495</v>
      </c>
      <c r="G72" s="285">
        <v>479</v>
      </c>
      <c r="H72" s="285">
        <v>507.5</v>
      </c>
      <c r="I72" s="285" t="s">
        <v>1205</v>
      </c>
      <c r="J72" s="415" t="s">
        <v>1012</v>
      </c>
      <c r="K72" s="415">
        <f>H72-F72</f>
        <v>12.5</v>
      </c>
      <c r="L72" s="412">
        <f>(F72*-0.7)/100</f>
        <v>-3.4649999999999999</v>
      </c>
      <c r="M72" s="416">
        <f>(K72+L72)/F72</f>
        <v>1.8252525252525253E-2</v>
      </c>
      <c r="N72" s="415" t="s">
        <v>589</v>
      </c>
      <c r="O72" s="398">
        <v>44650</v>
      </c>
      <c r="P72" s="307"/>
      <c r="Q72" s="307"/>
      <c r="R72" s="308" t="s">
        <v>590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305"/>
      <c r="AJ72" s="294"/>
      <c r="AK72" s="294"/>
      <c r="AL72" s="294"/>
    </row>
    <row r="73" spans="1:38" s="257" customFormat="1" ht="15" customHeight="1">
      <c r="A73" s="370"/>
      <c r="B73" s="339"/>
      <c r="C73" s="371"/>
      <c r="D73" s="372"/>
      <c r="E73" s="251"/>
      <c r="F73" s="251"/>
      <c r="G73" s="251"/>
      <c r="H73" s="251"/>
      <c r="I73" s="251"/>
      <c r="J73" s="302"/>
      <c r="K73" s="302"/>
      <c r="L73" s="303"/>
      <c r="M73" s="304"/>
      <c r="N73" s="302"/>
      <c r="O73" s="339"/>
      <c r="P73" s="307"/>
      <c r="Q73" s="307"/>
      <c r="R73" s="308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305"/>
      <c r="AJ73" s="294"/>
      <c r="AK73" s="294"/>
      <c r="AL73" s="294"/>
    </row>
    <row r="74" spans="1:38" s="257" customFormat="1" ht="15" customHeight="1">
      <c r="A74" s="370"/>
      <c r="B74" s="248"/>
      <c r="C74" s="371"/>
      <c r="D74" s="372"/>
      <c r="E74" s="251"/>
      <c r="F74" s="251"/>
      <c r="G74" s="251"/>
      <c r="H74" s="251"/>
      <c r="I74" s="251"/>
      <c r="J74" s="302"/>
      <c r="K74" s="302"/>
      <c r="L74" s="303"/>
      <c r="M74" s="304"/>
      <c r="N74" s="302"/>
      <c r="O74" s="339"/>
      <c r="P74" s="307"/>
      <c r="Q74" s="307"/>
      <c r="R74" s="308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305"/>
      <c r="AJ74" s="294"/>
      <c r="AK74" s="294"/>
      <c r="AL74" s="294"/>
    </row>
    <row r="75" spans="1:38" s="270" customFormat="1" ht="15" customHeight="1">
      <c r="K75" s="252"/>
      <c r="L75" s="283"/>
      <c r="M75" s="325"/>
      <c r="N75" s="252"/>
      <c r="O75" s="293"/>
      <c r="P75" s="1"/>
      <c r="Q75" s="1"/>
      <c r="R75" s="32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27"/>
      <c r="AJ75" s="326"/>
      <c r="AK75" s="326"/>
      <c r="AL75" s="326"/>
    </row>
    <row r="76" spans="1:38" ht="15" customHeight="1">
      <c r="A76" s="312"/>
      <c r="B76" s="313"/>
      <c r="C76" s="314"/>
      <c r="D76" s="315"/>
      <c r="E76" s="316"/>
      <c r="F76" s="316"/>
      <c r="G76" s="316"/>
      <c r="H76" s="316"/>
      <c r="I76" s="316"/>
      <c r="J76" s="317"/>
      <c r="K76" s="317"/>
      <c r="L76" s="318"/>
      <c r="M76" s="319"/>
      <c r="N76" s="317"/>
      <c r="O76" s="320"/>
      <c r="P76" s="1"/>
      <c r="Q76" s="1"/>
      <c r="R76" s="32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44.25" customHeight="1">
      <c r="A77" s="119" t="s">
        <v>593</v>
      </c>
      <c r="B77" s="142"/>
      <c r="C77" s="142"/>
      <c r="D77" s="1"/>
      <c r="E77" s="6"/>
      <c r="F77" s="6"/>
      <c r="G77" s="6"/>
      <c r="H77" s="6" t="s">
        <v>605</v>
      </c>
      <c r="I77" s="6"/>
      <c r="J77" s="6"/>
      <c r="K77" s="115"/>
      <c r="L77" s="144"/>
      <c r="M77" s="115"/>
      <c r="N77" s="116"/>
      <c r="O77" s="115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297"/>
      <c r="AD77" s="297"/>
      <c r="AE77" s="297"/>
      <c r="AF77" s="297"/>
      <c r="AG77" s="297"/>
      <c r="AH77" s="297"/>
    </row>
    <row r="78" spans="1:38" ht="12.75" customHeight="1">
      <c r="A78" s="126" t="s">
        <v>594</v>
      </c>
      <c r="B78" s="119"/>
      <c r="C78" s="119"/>
      <c r="D78" s="119"/>
      <c r="E78" s="41"/>
      <c r="F78" s="127" t="s">
        <v>595</v>
      </c>
      <c r="G78" s="56"/>
      <c r="H78" s="41"/>
      <c r="I78" s="56"/>
      <c r="J78" s="6"/>
      <c r="K78" s="145"/>
      <c r="L78" s="146"/>
      <c r="M78" s="6"/>
      <c r="N78" s="109"/>
      <c r="O78" s="147"/>
      <c r="P78" s="41"/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26"/>
      <c r="B79" s="119"/>
      <c r="C79" s="119"/>
      <c r="D79" s="119"/>
      <c r="E79" s="6"/>
      <c r="F79" s="127" t="s">
        <v>597</v>
      </c>
      <c r="G79" s="56"/>
      <c r="H79" s="41"/>
      <c r="I79" s="56"/>
      <c r="J79" s="6"/>
      <c r="K79" s="145"/>
      <c r="L79" s="146"/>
      <c r="M79" s="6"/>
      <c r="N79" s="109"/>
      <c r="O79" s="147"/>
      <c r="P79" s="41"/>
      <c r="Q79" s="41"/>
      <c r="R79" s="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119"/>
      <c r="B80" s="119"/>
      <c r="C80" s="119"/>
      <c r="D80" s="119"/>
      <c r="E80" s="6"/>
      <c r="F80" s="6"/>
      <c r="G80" s="6"/>
      <c r="H80" s="6"/>
      <c r="I80" s="6"/>
      <c r="J80" s="132"/>
      <c r="K80" s="129"/>
      <c r="L80" s="130"/>
      <c r="M80" s="6"/>
      <c r="N80" s="133"/>
      <c r="O80" s="1"/>
      <c r="P80" s="41"/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8" t="s">
        <v>606</v>
      </c>
      <c r="B81" s="148"/>
      <c r="C81" s="148"/>
      <c r="D81" s="148"/>
      <c r="E81" s="6"/>
      <c r="F81" s="6"/>
      <c r="G81" s="6"/>
      <c r="H81" s="6"/>
      <c r="I81" s="6"/>
      <c r="J81" s="6"/>
      <c r="K81" s="6"/>
      <c r="L81" s="6"/>
      <c r="M81" s="6"/>
      <c r="N81" s="6"/>
      <c r="O81" s="21"/>
      <c r="Q81" s="41"/>
      <c r="R81" s="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96" t="s">
        <v>16</v>
      </c>
      <c r="B82" s="96" t="s">
        <v>566</v>
      </c>
      <c r="C82" s="96"/>
      <c r="D82" s="97" t="s">
        <v>577</v>
      </c>
      <c r="E82" s="96" t="s">
        <v>578</v>
      </c>
      <c r="F82" s="96" t="s">
        <v>579</v>
      </c>
      <c r="G82" s="96" t="s">
        <v>599</v>
      </c>
      <c r="H82" s="96" t="s">
        <v>581</v>
      </c>
      <c r="I82" s="96" t="s">
        <v>582</v>
      </c>
      <c r="J82" s="95" t="s">
        <v>583</v>
      </c>
      <c r="K82" s="149" t="s">
        <v>607</v>
      </c>
      <c r="L82" s="98" t="s">
        <v>585</v>
      </c>
      <c r="M82" s="149" t="s">
        <v>608</v>
      </c>
      <c r="N82" s="96" t="s">
        <v>609</v>
      </c>
      <c r="O82" s="95" t="s">
        <v>587</v>
      </c>
      <c r="P82" s="97" t="s">
        <v>588</v>
      </c>
      <c r="Q82" s="41"/>
      <c r="R82" s="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s="247" customFormat="1" ht="13.5" customHeight="1">
      <c r="A83" s="310">
        <v>1</v>
      </c>
      <c r="B83" s="358">
        <v>44620</v>
      </c>
      <c r="C83" s="337"/>
      <c r="D83" s="337" t="s">
        <v>868</v>
      </c>
      <c r="E83" s="310" t="s">
        <v>591</v>
      </c>
      <c r="F83" s="310">
        <v>1436</v>
      </c>
      <c r="G83" s="310">
        <v>1414</v>
      </c>
      <c r="H83" s="311">
        <v>1414</v>
      </c>
      <c r="I83" s="311" t="s">
        <v>874</v>
      </c>
      <c r="J83" s="322" t="s">
        <v>877</v>
      </c>
      <c r="K83" s="311">
        <f t="shared" ref="K83:K117" si="15">H83-F83</f>
        <v>-22</v>
      </c>
      <c r="L83" s="333">
        <f t="shared" ref="L83:L118" si="16">(H83*N83)*0.07%</f>
        <v>544.3900000000001</v>
      </c>
      <c r="M83" s="334">
        <f t="shared" ref="M83:M117" si="17">(K83*N83)-L83</f>
        <v>-12644.39</v>
      </c>
      <c r="N83" s="311">
        <v>550</v>
      </c>
      <c r="O83" s="335" t="s">
        <v>601</v>
      </c>
      <c r="P83" s="336">
        <v>44622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</v>
      </c>
      <c r="B84" s="357">
        <v>44620</v>
      </c>
      <c r="C84" s="355"/>
      <c r="D84" s="355" t="s">
        <v>873</v>
      </c>
      <c r="E84" s="285" t="s">
        <v>591</v>
      </c>
      <c r="F84" s="285">
        <v>2342.5</v>
      </c>
      <c r="G84" s="285">
        <v>2300</v>
      </c>
      <c r="H84" s="338">
        <v>2368</v>
      </c>
      <c r="I84" s="338" t="s">
        <v>875</v>
      </c>
      <c r="J84" s="350" t="s">
        <v>861</v>
      </c>
      <c r="K84" s="338">
        <f t="shared" si="15"/>
        <v>25.5</v>
      </c>
      <c r="L84" s="351">
        <f t="shared" si="16"/>
        <v>455.84000000000009</v>
      </c>
      <c r="M84" s="352">
        <f t="shared" si="17"/>
        <v>6556.66</v>
      </c>
      <c r="N84" s="338">
        <v>275</v>
      </c>
      <c r="O84" s="353" t="s">
        <v>589</v>
      </c>
      <c r="P84" s="354">
        <v>44257</v>
      </c>
      <c r="Q84" s="249"/>
      <c r="R84" s="253" t="s">
        <v>1008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10">
        <v>3</v>
      </c>
      <c r="B85" s="389">
        <v>44622</v>
      </c>
      <c r="C85" s="337"/>
      <c r="D85" s="337" t="s">
        <v>867</v>
      </c>
      <c r="E85" s="310" t="s">
        <v>591</v>
      </c>
      <c r="F85" s="310">
        <v>661</v>
      </c>
      <c r="G85" s="310">
        <v>642</v>
      </c>
      <c r="H85" s="311">
        <v>644</v>
      </c>
      <c r="I85" s="311" t="s">
        <v>878</v>
      </c>
      <c r="J85" s="322" t="s">
        <v>910</v>
      </c>
      <c r="K85" s="311">
        <f t="shared" si="15"/>
        <v>-17</v>
      </c>
      <c r="L85" s="333">
        <f t="shared" si="16"/>
        <v>338.1</v>
      </c>
      <c r="M85" s="334">
        <f t="shared" si="17"/>
        <v>-13088.1</v>
      </c>
      <c r="N85" s="311">
        <v>750</v>
      </c>
      <c r="O85" s="335" t="s">
        <v>601</v>
      </c>
      <c r="P85" s="336">
        <v>44623</v>
      </c>
      <c r="Q85" s="249"/>
      <c r="R85" s="253" t="s">
        <v>1008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4</v>
      </c>
      <c r="B86" s="377">
        <v>44622</v>
      </c>
      <c r="C86" s="355"/>
      <c r="D86" s="355" t="s">
        <v>879</v>
      </c>
      <c r="E86" s="285" t="s">
        <v>591</v>
      </c>
      <c r="F86" s="285">
        <v>1702.5</v>
      </c>
      <c r="G86" s="285">
        <v>1662</v>
      </c>
      <c r="H86" s="338">
        <v>1730</v>
      </c>
      <c r="I86" s="338" t="s">
        <v>880</v>
      </c>
      <c r="J86" s="350" t="s">
        <v>909</v>
      </c>
      <c r="K86" s="338">
        <f t="shared" si="15"/>
        <v>27.5</v>
      </c>
      <c r="L86" s="351">
        <f t="shared" si="16"/>
        <v>363.30000000000007</v>
      </c>
      <c r="M86" s="352">
        <f t="shared" si="17"/>
        <v>7886.7</v>
      </c>
      <c r="N86" s="338">
        <v>300</v>
      </c>
      <c r="O86" s="353" t="s">
        <v>589</v>
      </c>
      <c r="P86" s="354">
        <v>44258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5</v>
      </c>
      <c r="B87" s="377">
        <v>44622</v>
      </c>
      <c r="C87" s="355"/>
      <c r="D87" s="355" t="s">
        <v>884</v>
      </c>
      <c r="E87" s="285" t="s">
        <v>591</v>
      </c>
      <c r="F87" s="285">
        <v>2342.5</v>
      </c>
      <c r="G87" s="285">
        <v>2305</v>
      </c>
      <c r="H87" s="338">
        <v>2387.5</v>
      </c>
      <c r="I87" s="338" t="s">
        <v>887</v>
      </c>
      <c r="J87" s="350" t="s">
        <v>911</v>
      </c>
      <c r="K87" s="338">
        <f t="shared" si="15"/>
        <v>45</v>
      </c>
      <c r="L87" s="351">
        <f t="shared" si="16"/>
        <v>626.71875000000011</v>
      </c>
      <c r="M87" s="352">
        <f t="shared" si="17"/>
        <v>16248.28125</v>
      </c>
      <c r="N87" s="338">
        <v>375</v>
      </c>
      <c r="O87" s="353" t="s">
        <v>589</v>
      </c>
      <c r="P87" s="354">
        <v>44258</v>
      </c>
      <c r="Q87" s="249"/>
      <c r="R87" s="253" t="s">
        <v>1008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6</v>
      </c>
      <c r="B88" s="377">
        <v>44622</v>
      </c>
      <c r="C88" s="355"/>
      <c r="D88" s="355" t="s">
        <v>885</v>
      </c>
      <c r="E88" s="285" t="s">
        <v>591</v>
      </c>
      <c r="F88" s="285">
        <v>280.5</v>
      </c>
      <c r="G88" s="285">
        <v>274</v>
      </c>
      <c r="H88" s="338">
        <v>285.5</v>
      </c>
      <c r="I88" s="338" t="s">
        <v>886</v>
      </c>
      <c r="J88" s="350" t="s">
        <v>912</v>
      </c>
      <c r="K88" s="338">
        <f t="shared" si="15"/>
        <v>5</v>
      </c>
      <c r="L88" s="351">
        <f t="shared" si="16"/>
        <v>339.74500000000006</v>
      </c>
      <c r="M88" s="352">
        <f t="shared" si="17"/>
        <v>8160.2550000000001</v>
      </c>
      <c r="N88" s="338">
        <v>1700</v>
      </c>
      <c r="O88" s="353" t="s">
        <v>589</v>
      </c>
      <c r="P88" s="354">
        <v>44258</v>
      </c>
      <c r="Q88" s="249"/>
      <c r="R88" s="253" t="s">
        <v>1008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7</v>
      </c>
      <c r="B89" s="389">
        <v>44623</v>
      </c>
      <c r="C89" s="337"/>
      <c r="D89" s="337" t="s">
        <v>903</v>
      </c>
      <c r="E89" s="310" t="s">
        <v>591</v>
      </c>
      <c r="F89" s="310">
        <v>2337.5</v>
      </c>
      <c r="G89" s="310">
        <v>2300</v>
      </c>
      <c r="H89" s="311">
        <v>2300</v>
      </c>
      <c r="I89" s="311" t="s">
        <v>887</v>
      </c>
      <c r="J89" s="322" t="s">
        <v>934</v>
      </c>
      <c r="K89" s="311">
        <f t="shared" si="15"/>
        <v>-37.5</v>
      </c>
      <c r="L89" s="333">
        <f t="shared" si="16"/>
        <v>603.75000000000011</v>
      </c>
      <c r="M89" s="334">
        <f t="shared" si="17"/>
        <v>-14666.25</v>
      </c>
      <c r="N89" s="311">
        <v>375</v>
      </c>
      <c r="O89" s="335" t="s">
        <v>601</v>
      </c>
      <c r="P89" s="336">
        <v>44624</v>
      </c>
      <c r="Q89" s="249"/>
      <c r="R89" s="253" t="s">
        <v>1008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8</v>
      </c>
      <c r="B90" s="377">
        <v>44623</v>
      </c>
      <c r="C90" s="355"/>
      <c r="D90" s="355" t="s">
        <v>885</v>
      </c>
      <c r="E90" s="285" t="s">
        <v>591</v>
      </c>
      <c r="F90" s="285">
        <v>276.5</v>
      </c>
      <c r="G90" s="285">
        <v>269</v>
      </c>
      <c r="H90" s="338">
        <v>281.5</v>
      </c>
      <c r="I90" s="338" t="s">
        <v>907</v>
      </c>
      <c r="J90" s="350" t="s">
        <v>912</v>
      </c>
      <c r="K90" s="338">
        <f t="shared" si="15"/>
        <v>5</v>
      </c>
      <c r="L90" s="351">
        <f t="shared" si="16"/>
        <v>334.98500000000007</v>
      </c>
      <c r="M90" s="352">
        <f t="shared" si="17"/>
        <v>8165.0150000000003</v>
      </c>
      <c r="N90" s="338">
        <v>1700</v>
      </c>
      <c r="O90" s="353" t="s">
        <v>589</v>
      </c>
      <c r="P90" s="354">
        <v>44259</v>
      </c>
      <c r="Q90" s="249"/>
      <c r="R90" s="253" t="s">
        <v>1008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9</v>
      </c>
      <c r="B91" s="377">
        <v>44259</v>
      </c>
      <c r="C91" s="355"/>
      <c r="D91" s="355" t="s">
        <v>918</v>
      </c>
      <c r="E91" s="285" t="s">
        <v>591</v>
      </c>
      <c r="F91" s="285">
        <v>459.5</v>
      </c>
      <c r="G91" s="285">
        <v>451</v>
      </c>
      <c r="H91" s="338">
        <v>465.5</v>
      </c>
      <c r="I91" s="338" t="s">
        <v>919</v>
      </c>
      <c r="J91" s="350" t="s">
        <v>908</v>
      </c>
      <c r="K91" s="338">
        <f t="shared" si="15"/>
        <v>6</v>
      </c>
      <c r="L91" s="351">
        <f t="shared" si="16"/>
        <v>488.77500000000009</v>
      </c>
      <c r="M91" s="352">
        <f t="shared" si="17"/>
        <v>8511.2250000000004</v>
      </c>
      <c r="N91" s="338">
        <v>1500</v>
      </c>
      <c r="O91" s="353" t="s">
        <v>589</v>
      </c>
      <c r="P91" s="354">
        <v>44259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10</v>
      </c>
      <c r="B92" s="377">
        <v>44259</v>
      </c>
      <c r="C92" s="355"/>
      <c r="D92" s="355" t="s">
        <v>920</v>
      </c>
      <c r="E92" s="285" t="s">
        <v>591</v>
      </c>
      <c r="F92" s="285">
        <v>3105</v>
      </c>
      <c r="G92" s="285">
        <v>3030</v>
      </c>
      <c r="H92" s="338">
        <v>3165</v>
      </c>
      <c r="I92" s="338" t="s">
        <v>921</v>
      </c>
      <c r="J92" s="350" t="s">
        <v>798</v>
      </c>
      <c r="K92" s="338">
        <f t="shared" si="15"/>
        <v>60</v>
      </c>
      <c r="L92" s="351">
        <f t="shared" si="16"/>
        <v>387.71250000000003</v>
      </c>
      <c r="M92" s="352">
        <f t="shared" si="17"/>
        <v>10112.2875</v>
      </c>
      <c r="N92" s="338">
        <v>175</v>
      </c>
      <c r="O92" s="353" t="s">
        <v>589</v>
      </c>
      <c r="P92" s="354">
        <v>44259</v>
      </c>
      <c r="Q92" s="249"/>
      <c r="R92" s="253" t="s">
        <v>1008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11</v>
      </c>
      <c r="B93" s="377">
        <v>44259</v>
      </c>
      <c r="C93" s="355"/>
      <c r="D93" s="355" t="s">
        <v>879</v>
      </c>
      <c r="E93" s="285" t="s">
        <v>591</v>
      </c>
      <c r="F93" s="285">
        <v>1698</v>
      </c>
      <c r="G93" s="285">
        <v>1658</v>
      </c>
      <c r="H93" s="338">
        <v>1731</v>
      </c>
      <c r="I93" s="338" t="s">
        <v>880</v>
      </c>
      <c r="J93" s="350" t="s">
        <v>935</v>
      </c>
      <c r="K93" s="338">
        <f t="shared" si="15"/>
        <v>33</v>
      </c>
      <c r="L93" s="351">
        <f t="shared" si="16"/>
        <v>363.51000000000005</v>
      </c>
      <c r="M93" s="352">
        <f t="shared" si="17"/>
        <v>9536.49</v>
      </c>
      <c r="N93" s="338">
        <v>300</v>
      </c>
      <c r="O93" s="353" t="s">
        <v>589</v>
      </c>
      <c r="P93" s="354">
        <v>44259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12</v>
      </c>
      <c r="B94" s="377">
        <v>44259</v>
      </c>
      <c r="C94" s="355"/>
      <c r="D94" s="355" t="s">
        <v>922</v>
      </c>
      <c r="E94" s="285" t="s">
        <v>591</v>
      </c>
      <c r="F94" s="285">
        <v>1422.5</v>
      </c>
      <c r="G94" s="285">
        <v>1400</v>
      </c>
      <c r="H94" s="338">
        <v>1437</v>
      </c>
      <c r="I94" s="338" t="s">
        <v>923</v>
      </c>
      <c r="J94" s="350" t="s">
        <v>936</v>
      </c>
      <c r="K94" s="338">
        <f t="shared" si="15"/>
        <v>14.5</v>
      </c>
      <c r="L94" s="351">
        <f t="shared" si="16"/>
        <v>653.83500000000015</v>
      </c>
      <c r="M94" s="352">
        <f t="shared" si="17"/>
        <v>8771.1649999999991</v>
      </c>
      <c r="N94" s="338">
        <v>650</v>
      </c>
      <c r="O94" s="353" t="s">
        <v>589</v>
      </c>
      <c r="P94" s="354">
        <v>44259</v>
      </c>
      <c r="Q94" s="249"/>
      <c r="R94" s="253" t="s">
        <v>1008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10">
        <v>13</v>
      </c>
      <c r="B95" s="389">
        <v>44259</v>
      </c>
      <c r="C95" s="337"/>
      <c r="D95" s="337" t="s">
        <v>873</v>
      </c>
      <c r="E95" s="310" t="s">
        <v>591</v>
      </c>
      <c r="F95" s="310">
        <v>2322</v>
      </c>
      <c r="G95" s="310">
        <v>2275</v>
      </c>
      <c r="H95" s="311">
        <v>2275</v>
      </c>
      <c r="I95" s="311" t="s">
        <v>933</v>
      </c>
      <c r="J95" s="322" t="s">
        <v>947</v>
      </c>
      <c r="K95" s="311">
        <f t="shared" si="15"/>
        <v>-47</v>
      </c>
      <c r="L95" s="333">
        <f t="shared" si="16"/>
        <v>437.93750000000006</v>
      </c>
      <c r="M95" s="334">
        <f t="shared" si="17"/>
        <v>-13362.9375</v>
      </c>
      <c r="N95" s="311">
        <v>275</v>
      </c>
      <c r="O95" s="335" t="s">
        <v>601</v>
      </c>
      <c r="P95" s="336">
        <v>44627</v>
      </c>
      <c r="Q95" s="249"/>
      <c r="R95" s="253" t="s">
        <v>1008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88">
        <v>14</v>
      </c>
      <c r="B96" s="377">
        <v>44627</v>
      </c>
      <c r="C96" s="355"/>
      <c r="D96" s="355" t="s">
        <v>943</v>
      </c>
      <c r="E96" s="285" t="s">
        <v>591</v>
      </c>
      <c r="F96" s="285">
        <v>1137</v>
      </c>
      <c r="G96" s="285">
        <v>1120</v>
      </c>
      <c r="H96" s="338">
        <v>1151</v>
      </c>
      <c r="I96" s="338" t="s">
        <v>944</v>
      </c>
      <c r="J96" s="350" t="s">
        <v>945</v>
      </c>
      <c r="K96" s="338">
        <f t="shared" si="15"/>
        <v>14</v>
      </c>
      <c r="L96" s="351">
        <f t="shared" si="16"/>
        <v>563.99000000000012</v>
      </c>
      <c r="M96" s="352">
        <f t="shared" si="17"/>
        <v>9236.01</v>
      </c>
      <c r="N96" s="338">
        <v>700</v>
      </c>
      <c r="O96" s="353" t="s">
        <v>589</v>
      </c>
      <c r="P96" s="354">
        <v>44262</v>
      </c>
      <c r="Q96" s="249"/>
      <c r="R96" s="253" t="s">
        <v>1008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10">
        <v>15</v>
      </c>
      <c r="B97" s="389">
        <v>44627</v>
      </c>
      <c r="C97" s="337"/>
      <c r="D97" s="337" t="s">
        <v>958</v>
      </c>
      <c r="E97" s="310" t="s">
        <v>591</v>
      </c>
      <c r="F97" s="310">
        <v>173</v>
      </c>
      <c r="G97" s="310">
        <v>167.5</v>
      </c>
      <c r="H97" s="311">
        <v>167.5</v>
      </c>
      <c r="I97" s="311" t="s">
        <v>946</v>
      </c>
      <c r="J97" s="322" t="s">
        <v>962</v>
      </c>
      <c r="K97" s="311">
        <f t="shared" si="15"/>
        <v>-5.5</v>
      </c>
      <c r="L97" s="333">
        <f t="shared" si="16"/>
        <v>293.12500000000006</v>
      </c>
      <c r="M97" s="334">
        <f t="shared" si="17"/>
        <v>-14043.125</v>
      </c>
      <c r="N97" s="311">
        <v>2500</v>
      </c>
      <c r="O97" s="335" t="s">
        <v>601</v>
      </c>
      <c r="P97" s="336">
        <v>44627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16</v>
      </c>
      <c r="B98" s="377">
        <v>44627</v>
      </c>
      <c r="C98" s="355"/>
      <c r="D98" s="355" t="s">
        <v>885</v>
      </c>
      <c r="E98" s="285" t="s">
        <v>591</v>
      </c>
      <c r="F98" s="285">
        <v>270.5</v>
      </c>
      <c r="G98" s="285">
        <v>263</v>
      </c>
      <c r="H98" s="338">
        <v>275.5</v>
      </c>
      <c r="I98" s="338" t="s">
        <v>657</v>
      </c>
      <c r="J98" s="350" t="s">
        <v>912</v>
      </c>
      <c r="K98" s="338">
        <f t="shared" si="15"/>
        <v>5</v>
      </c>
      <c r="L98" s="351">
        <f t="shared" si="16"/>
        <v>327.84500000000003</v>
      </c>
      <c r="M98" s="352">
        <f t="shared" si="17"/>
        <v>8172.1549999999997</v>
      </c>
      <c r="N98" s="338">
        <v>1700</v>
      </c>
      <c r="O98" s="353" t="s">
        <v>589</v>
      </c>
      <c r="P98" s="354">
        <v>44262</v>
      </c>
      <c r="Q98" s="249"/>
      <c r="R98" s="253" t="s">
        <v>1008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17</v>
      </c>
      <c r="B99" s="377">
        <v>44628</v>
      </c>
      <c r="C99" s="355"/>
      <c r="D99" s="355" t="s">
        <v>957</v>
      </c>
      <c r="E99" s="285" t="s">
        <v>591</v>
      </c>
      <c r="F99" s="285">
        <v>1399</v>
      </c>
      <c r="G99" s="285">
        <v>1362</v>
      </c>
      <c r="H99" s="338">
        <v>1424</v>
      </c>
      <c r="I99" s="338" t="s">
        <v>959</v>
      </c>
      <c r="J99" s="350" t="s">
        <v>610</v>
      </c>
      <c r="K99" s="338">
        <f t="shared" si="15"/>
        <v>25</v>
      </c>
      <c r="L99" s="351">
        <f t="shared" si="16"/>
        <v>697.7600000000001</v>
      </c>
      <c r="M99" s="352">
        <f t="shared" si="17"/>
        <v>16802.240000000002</v>
      </c>
      <c r="N99" s="338">
        <v>700</v>
      </c>
      <c r="O99" s="353" t="s">
        <v>589</v>
      </c>
      <c r="P99" s="354">
        <v>44264</v>
      </c>
      <c r="Q99" s="249"/>
      <c r="R99" s="253" t="s">
        <v>1008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310">
        <v>18</v>
      </c>
      <c r="B100" s="389">
        <v>44628</v>
      </c>
      <c r="C100" s="337"/>
      <c r="D100" s="337" t="s">
        <v>960</v>
      </c>
      <c r="E100" s="310" t="s">
        <v>591</v>
      </c>
      <c r="F100" s="310">
        <v>2110</v>
      </c>
      <c r="G100" s="310">
        <v>2065</v>
      </c>
      <c r="H100" s="311">
        <v>2065</v>
      </c>
      <c r="I100" s="311" t="s">
        <v>961</v>
      </c>
      <c r="J100" s="322" t="s">
        <v>930</v>
      </c>
      <c r="K100" s="311">
        <f t="shared" si="15"/>
        <v>-45</v>
      </c>
      <c r="L100" s="333">
        <f t="shared" si="16"/>
        <v>433.65000000000009</v>
      </c>
      <c r="M100" s="334">
        <f t="shared" si="17"/>
        <v>-13933.65</v>
      </c>
      <c r="N100" s="311">
        <v>300</v>
      </c>
      <c r="O100" s="335" t="s">
        <v>601</v>
      </c>
      <c r="P100" s="336">
        <v>44628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19</v>
      </c>
      <c r="B101" s="377">
        <v>44628</v>
      </c>
      <c r="C101" s="355"/>
      <c r="D101" s="355" t="s">
        <v>967</v>
      </c>
      <c r="E101" s="285" t="s">
        <v>591</v>
      </c>
      <c r="F101" s="285">
        <v>273.5</v>
      </c>
      <c r="G101" s="285">
        <v>265</v>
      </c>
      <c r="H101" s="338">
        <v>279.5</v>
      </c>
      <c r="I101" s="338" t="s">
        <v>968</v>
      </c>
      <c r="J101" s="350" t="s">
        <v>908</v>
      </c>
      <c r="K101" s="338">
        <f t="shared" si="15"/>
        <v>6</v>
      </c>
      <c r="L101" s="351">
        <f t="shared" si="16"/>
        <v>293.47500000000002</v>
      </c>
      <c r="M101" s="352">
        <f t="shared" si="17"/>
        <v>8706.5249999999996</v>
      </c>
      <c r="N101" s="338">
        <v>1500</v>
      </c>
      <c r="O101" s="353" t="s">
        <v>589</v>
      </c>
      <c r="P101" s="354">
        <v>44264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20</v>
      </c>
      <c r="B102" s="377">
        <v>44628</v>
      </c>
      <c r="C102" s="355"/>
      <c r="D102" s="355" t="s">
        <v>885</v>
      </c>
      <c r="E102" s="285" t="s">
        <v>591</v>
      </c>
      <c r="F102" s="285">
        <v>263</v>
      </c>
      <c r="G102" s="285">
        <v>255</v>
      </c>
      <c r="H102" s="338">
        <v>268.5</v>
      </c>
      <c r="I102" s="338" t="s">
        <v>970</v>
      </c>
      <c r="J102" s="350" t="s">
        <v>975</v>
      </c>
      <c r="K102" s="338">
        <f t="shared" si="15"/>
        <v>5.5</v>
      </c>
      <c r="L102" s="351">
        <f t="shared" si="16"/>
        <v>319.51500000000004</v>
      </c>
      <c r="M102" s="352">
        <f t="shared" si="17"/>
        <v>9030.4850000000006</v>
      </c>
      <c r="N102" s="338">
        <v>1700</v>
      </c>
      <c r="O102" s="353" t="s">
        <v>589</v>
      </c>
      <c r="P102" s="354">
        <v>44263</v>
      </c>
      <c r="Q102" s="249"/>
      <c r="R102" s="253" t="s">
        <v>1008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21</v>
      </c>
      <c r="B103" s="377">
        <v>44628</v>
      </c>
      <c r="C103" s="355"/>
      <c r="D103" s="355" t="s">
        <v>971</v>
      </c>
      <c r="E103" s="285" t="s">
        <v>591</v>
      </c>
      <c r="F103" s="285">
        <v>695</v>
      </c>
      <c r="G103" s="285">
        <v>675</v>
      </c>
      <c r="H103" s="338">
        <v>709</v>
      </c>
      <c r="I103" s="338" t="s">
        <v>972</v>
      </c>
      <c r="J103" s="350" t="s">
        <v>945</v>
      </c>
      <c r="K103" s="338">
        <f t="shared" si="15"/>
        <v>14</v>
      </c>
      <c r="L103" s="351">
        <f t="shared" si="16"/>
        <v>372.22500000000008</v>
      </c>
      <c r="M103" s="352">
        <f t="shared" si="17"/>
        <v>10127.775</v>
      </c>
      <c r="N103" s="338">
        <v>750</v>
      </c>
      <c r="O103" s="353" t="s">
        <v>589</v>
      </c>
      <c r="P103" s="354">
        <v>44264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22</v>
      </c>
      <c r="B104" s="377">
        <v>44628</v>
      </c>
      <c r="C104" s="355"/>
      <c r="D104" s="355" t="s">
        <v>920</v>
      </c>
      <c r="E104" s="285" t="s">
        <v>591</v>
      </c>
      <c r="F104" s="285">
        <v>3195</v>
      </c>
      <c r="G104" s="285">
        <v>3120</v>
      </c>
      <c r="H104" s="338">
        <v>3250</v>
      </c>
      <c r="I104" s="338" t="s">
        <v>973</v>
      </c>
      <c r="J104" s="350" t="s">
        <v>728</v>
      </c>
      <c r="K104" s="338">
        <f t="shared" si="15"/>
        <v>55</v>
      </c>
      <c r="L104" s="351">
        <f t="shared" si="16"/>
        <v>398.12500000000006</v>
      </c>
      <c r="M104" s="352">
        <f t="shared" si="17"/>
        <v>9226.875</v>
      </c>
      <c r="N104" s="338">
        <v>175</v>
      </c>
      <c r="O104" s="353" t="s">
        <v>589</v>
      </c>
      <c r="P104" s="354">
        <v>44264</v>
      </c>
      <c r="Q104" s="249"/>
      <c r="R104" s="253" t="s">
        <v>1008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23</v>
      </c>
      <c r="B105" s="377">
        <v>44628</v>
      </c>
      <c r="C105" s="355"/>
      <c r="D105" s="355" t="s">
        <v>974</v>
      </c>
      <c r="E105" s="285" t="s">
        <v>591</v>
      </c>
      <c r="F105" s="285">
        <v>1068</v>
      </c>
      <c r="G105" s="285">
        <v>1050</v>
      </c>
      <c r="H105" s="338">
        <v>1092</v>
      </c>
      <c r="I105" s="338" t="s">
        <v>978</v>
      </c>
      <c r="J105" s="350" t="s">
        <v>977</v>
      </c>
      <c r="K105" s="338">
        <f t="shared" si="15"/>
        <v>24</v>
      </c>
      <c r="L105" s="351">
        <f t="shared" si="16"/>
        <v>554.19000000000005</v>
      </c>
      <c r="M105" s="352">
        <f t="shared" si="17"/>
        <v>16845.810000000001</v>
      </c>
      <c r="N105" s="338">
        <v>725</v>
      </c>
      <c r="O105" s="353" t="s">
        <v>589</v>
      </c>
      <c r="P105" s="354">
        <v>44264</v>
      </c>
      <c r="Q105" s="249"/>
      <c r="R105" s="253" t="s">
        <v>1008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285">
        <v>24</v>
      </c>
      <c r="B106" s="377">
        <v>44629</v>
      </c>
      <c r="C106" s="355"/>
      <c r="D106" s="355" t="s">
        <v>885</v>
      </c>
      <c r="E106" s="285" t="s">
        <v>591</v>
      </c>
      <c r="F106" s="285">
        <v>264.5</v>
      </c>
      <c r="G106" s="285">
        <v>257</v>
      </c>
      <c r="H106" s="338">
        <v>270</v>
      </c>
      <c r="I106" s="338" t="s">
        <v>987</v>
      </c>
      <c r="J106" s="350" t="s">
        <v>975</v>
      </c>
      <c r="K106" s="338">
        <f t="shared" si="15"/>
        <v>5.5</v>
      </c>
      <c r="L106" s="351">
        <f t="shared" si="16"/>
        <v>321.30000000000007</v>
      </c>
      <c r="M106" s="352">
        <f t="shared" si="17"/>
        <v>9028.7000000000007</v>
      </c>
      <c r="N106" s="338">
        <v>1700</v>
      </c>
      <c r="O106" s="353" t="s">
        <v>589</v>
      </c>
      <c r="P106" s="354">
        <v>44264</v>
      </c>
      <c r="Q106" s="249"/>
      <c r="R106" s="253" t="s">
        <v>1008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310">
        <v>25</v>
      </c>
      <c r="B107" s="389">
        <v>44629</v>
      </c>
      <c r="C107" s="337"/>
      <c r="D107" s="337" t="s">
        <v>988</v>
      </c>
      <c r="E107" s="310" t="s">
        <v>591</v>
      </c>
      <c r="F107" s="310">
        <v>4700</v>
      </c>
      <c r="G107" s="310">
        <v>4570</v>
      </c>
      <c r="H107" s="311">
        <v>4615</v>
      </c>
      <c r="I107" s="311" t="s">
        <v>989</v>
      </c>
      <c r="J107" s="322" t="s">
        <v>992</v>
      </c>
      <c r="K107" s="311">
        <f t="shared" si="15"/>
        <v>-85</v>
      </c>
      <c r="L107" s="333">
        <f t="shared" si="16"/>
        <v>323.05000000000007</v>
      </c>
      <c r="M107" s="334">
        <f t="shared" si="17"/>
        <v>-8823.0499999999993</v>
      </c>
      <c r="N107" s="311">
        <v>100</v>
      </c>
      <c r="O107" s="335" t="s">
        <v>601</v>
      </c>
      <c r="P107" s="336">
        <v>44264</v>
      </c>
      <c r="Q107" s="249"/>
      <c r="R107" s="253" t="s">
        <v>1008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26</v>
      </c>
      <c r="B108" s="377">
        <v>44630</v>
      </c>
      <c r="C108" s="355"/>
      <c r="D108" s="355" t="s">
        <v>993</v>
      </c>
      <c r="E108" s="285" t="s">
        <v>591</v>
      </c>
      <c r="F108" s="285">
        <v>1186.5</v>
      </c>
      <c r="G108" s="285">
        <v>1168</v>
      </c>
      <c r="H108" s="338">
        <v>1200.5</v>
      </c>
      <c r="I108" s="338">
        <v>1220</v>
      </c>
      <c r="J108" s="350" t="s">
        <v>945</v>
      </c>
      <c r="K108" s="338">
        <f t="shared" si="15"/>
        <v>14</v>
      </c>
      <c r="L108" s="351">
        <f t="shared" si="16"/>
        <v>588.24500000000012</v>
      </c>
      <c r="M108" s="352">
        <f t="shared" si="17"/>
        <v>9211.7549999999992</v>
      </c>
      <c r="N108" s="338">
        <v>700</v>
      </c>
      <c r="O108" s="353" t="s">
        <v>589</v>
      </c>
      <c r="P108" s="354">
        <v>44266</v>
      </c>
      <c r="Q108" s="249"/>
      <c r="R108" s="253" t="s">
        <v>1008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285">
        <v>27</v>
      </c>
      <c r="B109" s="377">
        <v>44630</v>
      </c>
      <c r="C109" s="355"/>
      <c r="D109" s="355" t="s">
        <v>998</v>
      </c>
      <c r="E109" s="285" t="s">
        <v>591</v>
      </c>
      <c r="F109" s="285">
        <v>123.75</v>
      </c>
      <c r="G109" s="285">
        <v>120</v>
      </c>
      <c r="H109" s="338">
        <v>126.5</v>
      </c>
      <c r="I109" s="338" t="s">
        <v>999</v>
      </c>
      <c r="J109" s="350" t="s">
        <v>1015</v>
      </c>
      <c r="K109" s="338">
        <f t="shared" si="15"/>
        <v>2.75</v>
      </c>
      <c r="L109" s="351">
        <f t="shared" si="16"/>
        <v>380.76500000000004</v>
      </c>
      <c r="M109" s="352">
        <f t="shared" si="17"/>
        <v>11444.235000000001</v>
      </c>
      <c r="N109" s="338">
        <v>4300</v>
      </c>
      <c r="O109" s="353" t="s">
        <v>589</v>
      </c>
      <c r="P109" s="354">
        <v>44266</v>
      </c>
      <c r="Q109" s="249"/>
      <c r="R109" s="253" t="s">
        <v>1008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285">
        <v>28</v>
      </c>
      <c r="B110" s="377">
        <v>44630</v>
      </c>
      <c r="C110" s="355"/>
      <c r="D110" s="355" t="s">
        <v>967</v>
      </c>
      <c r="E110" s="285" t="s">
        <v>591</v>
      </c>
      <c r="F110" s="285">
        <v>287.5</v>
      </c>
      <c r="G110" s="285">
        <v>278.5</v>
      </c>
      <c r="H110" s="338">
        <v>293.5</v>
      </c>
      <c r="I110" s="338" t="s">
        <v>927</v>
      </c>
      <c r="J110" s="350" t="s">
        <v>908</v>
      </c>
      <c r="K110" s="338">
        <f t="shared" si="15"/>
        <v>6</v>
      </c>
      <c r="L110" s="351">
        <f t="shared" si="16"/>
        <v>308.17500000000007</v>
      </c>
      <c r="M110" s="352">
        <f t="shared" si="17"/>
        <v>8691.8250000000007</v>
      </c>
      <c r="N110" s="338">
        <v>1500</v>
      </c>
      <c r="O110" s="353" t="s">
        <v>589</v>
      </c>
      <c r="P110" s="377">
        <v>44635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285">
        <v>29</v>
      </c>
      <c r="B111" s="377">
        <v>44630</v>
      </c>
      <c r="C111" s="355"/>
      <c r="D111" s="355" t="s">
        <v>1000</v>
      </c>
      <c r="E111" s="285" t="s">
        <v>591</v>
      </c>
      <c r="F111" s="285">
        <v>376.5</v>
      </c>
      <c r="G111" s="285">
        <v>372.5</v>
      </c>
      <c r="H111" s="338">
        <v>380.5</v>
      </c>
      <c r="I111" s="338" t="s">
        <v>1001</v>
      </c>
      <c r="J111" s="350" t="s">
        <v>1007</v>
      </c>
      <c r="K111" s="338">
        <f t="shared" si="15"/>
        <v>4</v>
      </c>
      <c r="L111" s="351">
        <f t="shared" si="16"/>
        <v>825.68500000000017</v>
      </c>
      <c r="M111" s="352">
        <f t="shared" si="17"/>
        <v>11574.315000000001</v>
      </c>
      <c r="N111" s="338">
        <v>3100</v>
      </c>
      <c r="O111" s="353" t="s">
        <v>589</v>
      </c>
      <c r="P111" s="377">
        <v>44630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85">
        <v>30</v>
      </c>
      <c r="B112" s="377">
        <v>44630</v>
      </c>
      <c r="C112" s="355"/>
      <c r="D112" s="355" t="s">
        <v>1002</v>
      </c>
      <c r="E112" s="285" t="s">
        <v>591</v>
      </c>
      <c r="F112" s="285">
        <v>2355</v>
      </c>
      <c r="G112" s="285">
        <v>2300</v>
      </c>
      <c r="H112" s="338">
        <v>2390</v>
      </c>
      <c r="I112" s="338">
        <v>2450</v>
      </c>
      <c r="J112" s="350" t="s">
        <v>1034</v>
      </c>
      <c r="K112" s="338">
        <f t="shared" si="15"/>
        <v>35</v>
      </c>
      <c r="L112" s="351">
        <f t="shared" si="16"/>
        <v>460.07500000000005</v>
      </c>
      <c r="M112" s="352">
        <f t="shared" si="17"/>
        <v>9164.9249999999993</v>
      </c>
      <c r="N112" s="338">
        <v>275</v>
      </c>
      <c r="O112" s="353" t="s">
        <v>589</v>
      </c>
      <c r="P112" s="377">
        <v>44635</v>
      </c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285">
        <v>31</v>
      </c>
      <c r="B113" s="377">
        <v>44631</v>
      </c>
      <c r="C113" s="355"/>
      <c r="D113" s="355" t="s">
        <v>1018</v>
      </c>
      <c r="E113" s="285" t="s">
        <v>591</v>
      </c>
      <c r="F113" s="285">
        <v>2262.5</v>
      </c>
      <c r="G113" s="285">
        <v>2228</v>
      </c>
      <c r="H113" s="338">
        <v>2330</v>
      </c>
      <c r="I113" s="338" t="s">
        <v>1019</v>
      </c>
      <c r="J113" s="350" t="s">
        <v>811</v>
      </c>
      <c r="K113" s="338">
        <f t="shared" si="15"/>
        <v>67.5</v>
      </c>
      <c r="L113" s="351">
        <f t="shared" si="16"/>
        <v>611.62500000000011</v>
      </c>
      <c r="M113" s="352">
        <f t="shared" si="17"/>
        <v>24700.875</v>
      </c>
      <c r="N113" s="338">
        <v>375</v>
      </c>
      <c r="O113" s="353" t="s">
        <v>589</v>
      </c>
      <c r="P113" s="377">
        <v>44634</v>
      </c>
      <c r="Q113" s="249"/>
      <c r="R113" s="253" t="s">
        <v>1008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58">
        <v>32</v>
      </c>
      <c r="B114" s="389">
        <v>44631</v>
      </c>
      <c r="C114" s="337"/>
      <c r="D114" s="337" t="s">
        <v>885</v>
      </c>
      <c r="E114" s="310" t="s">
        <v>591</v>
      </c>
      <c r="F114" s="310">
        <v>266.5</v>
      </c>
      <c r="G114" s="310">
        <v>259</v>
      </c>
      <c r="H114" s="311">
        <v>260</v>
      </c>
      <c r="I114" s="311" t="s">
        <v>987</v>
      </c>
      <c r="J114" s="322" t="s">
        <v>1051</v>
      </c>
      <c r="K114" s="311">
        <f t="shared" si="15"/>
        <v>-6.5</v>
      </c>
      <c r="L114" s="333">
        <f t="shared" si="16"/>
        <v>309.40000000000003</v>
      </c>
      <c r="M114" s="334">
        <f t="shared" si="17"/>
        <v>-11359.4</v>
      </c>
      <c r="N114" s="311">
        <v>1700</v>
      </c>
      <c r="O114" s="335" t="s">
        <v>601</v>
      </c>
      <c r="P114" s="336">
        <v>44271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458">
        <v>33</v>
      </c>
      <c r="B115" s="389">
        <v>44631</v>
      </c>
      <c r="C115" s="337"/>
      <c r="D115" s="337" t="s">
        <v>1021</v>
      </c>
      <c r="E115" s="310" t="s">
        <v>591</v>
      </c>
      <c r="F115" s="310">
        <v>785</v>
      </c>
      <c r="G115" s="310">
        <v>770</v>
      </c>
      <c r="H115" s="311">
        <v>770</v>
      </c>
      <c r="I115" s="311" t="s">
        <v>1022</v>
      </c>
      <c r="J115" s="322" t="s">
        <v>1032</v>
      </c>
      <c r="K115" s="311">
        <f t="shared" si="15"/>
        <v>-15</v>
      </c>
      <c r="L115" s="333">
        <f t="shared" si="16"/>
        <v>336.87500000000006</v>
      </c>
      <c r="M115" s="334">
        <f t="shared" si="17"/>
        <v>-9711.875</v>
      </c>
      <c r="N115" s="311">
        <v>625</v>
      </c>
      <c r="O115" s="335" t="s">
        <v>601</v>
      </c>
      <c r="P115" s="336">
        <v>44269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285">
        <v>34</v>
      </c>
      <c r="B116" s="377">
        <v>44634</v>
      </c>
      <c r="C116" s="355"/>
      <c r="D116" s="355" t="s">
        <v>993</v>
      </c>
      <c r="E116" s="285" t="s">
        <v>591</v>
      </c>
      <c r="F116" s="285">
        <v>1180</v>
      </c>
      <c r="G116" s="285">
        <v>1162</v>
      </c>
      <c r="H116" s="338">
        <v>1192</v>
      </c>
      <c r="I116" s="338">
        <v>1220</v>
      </c>
      <c r="J116" s="350" t="s">
        <v>1024</v>
      </c>
      <c r="K116" s="338">
        <f t="shared" si="15"/>
        <v>12</v>
      </c>
      <c r="L116" s="351">
        <f t="shared" si="16"/>
        <v>584.08000000000004</v>
      </c>
      <c r="M116" s="352">
        <f t="shared" si="17"/>
        <v>7815.92</v>
      </c>
      <c r="N116" s="338">
        <v>700</v>
      </c>
      <c r="O116" s="353" t="s">
        <v>589</v>
      </c>
      <c r="P116" s="377">
        <v>44634</v>
      </c>
      <c r="Q116" s="249"/>
      <c r="R116" s="253" t="s">
        <v>1008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58">
        <v>35</v>
      </c>
      <c r="B117" s="358">
        <v>44634</v>
      </c>
      <c r="C117" s="337"/>
      <c r="D117" s="337" t="s">
        <v>1025</v>
      </c>
      <c r="E117" s="310" t="s">
        <v>591</v>
      </c>
      <c r="F117" s="310">
        <v>122.25</v>
      </c>
      <c r="G117" s="310">
        <v>119</v>
      </c>
      <c r="H117" s="311">
        <v>119</v>
      </c>
      <c r="I117" s="311" t="s">
        <v>1026</v>
      </c>
      <c r="J117" s="322" t="s">
        <v>1044</v>
      </c>
      <c r="K117" s="311">
        <f t="shared" si="15"/>
        <v>-3.25</v>
      </c>
      <c r="L117" s="333">
        <f t="shared" si="16"/>
        <v>358.19000000000005</v>
      </c>
      <c r="M117" s="334">
        <f t="shared" si="17"/>
        <v>-14333.19</v>
      </c>
      <c r="N117" s="311">
        <v>4300</v>
      </c>
      <c r="O117" s="335" t="s">
        <v>601</v>
      </c>
      <c r="P117" s="336">
        <v>44270</v>
      </c>
      <c r="Q117" s="249"/>
      <c r="R117" s="253" t="s">
        <v>1008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508">
        <v>36</v>
      </c>
      <c r="B118" s="510">
        <v>44634</v>
      </c>
      <c r="C118" s="337"/>
      <c r="D118" s="337" t="s">
        <v>1027</v>
      </c>
      <c r="E118" s="310" t="s">
        <v>1010</v>
      </c>
      <c r="F118" s="310">
        <v>16750</v>
      </c>
      <c r="G118" s="310">
        <v>16980</v>
      </c>
      <c r="H118" s="311">
        <v>16890</v>
      </c>
      <c r="I118" s="311" t="s">
        <v>1028</v>
      </c>
      <c r="J118" s="506" t="s">
        <v>1033</v>
      </c>
      <c r="K118" s="459">
        <f>F118-H118</f>
        <v>-140</v>
      </c>
      <c r="L118" s="333">
        <f t="shared" si="16"/>
        <v>591.15000000000009</v>
      </c>
      <c r="M118" s="512">
        <f>(-99*50)-691.15</f>
        <v>-5641.15</v>
      </c>
      <c r="N118" s="310">
        <v>50</v>
      </c>
      <c r="O118" s="512" t="s">
        <v>601</v>
      </c>
      <c r="P118" s="504">
        <v>44634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509"/>
      <c r="B119" s="511"/>
      <c r="C119" s="337"/>
      <c r="D119" s="337" t="s">
        <v>1031</v>
      </c>
      <c r="E119" s="310" t="s">
        <v>1010</v>
      </c>
      <c r="F119" s="310">
        <v>127</v>
      </c>
      <c r="G119" s="310"/>
      <c r="H119" s="311">
        <v>86</v>
      </c>
      <c r="I119" s="311"/>
      <c r="J119" s="507"/>
      <c r="K119" s="459">
        <f>F119-H119</f>
        <v>41</v>
      </c>
      <c r="L119" s="459">
        <v>100</v>
      </c>
      <c r="M119" s="513"/>
      <c r="N119" s="310">
        <v>50</v>
      </c>
      <c r="O119" s="513"/>
      <c r="P119" s="505"/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388">
        <v>37</v>
      </c>
      <c r="B120" s="377">
        <v>44634</v>
      </c>
      <c r="C120" s="355"/>
      <c r="D120" s="355" t="s">
        <v>1029</v>
      </c>
      <c r="E120" s="285" t="s">
        <v>591</v>
      </c>
      <c r="F120" s="285">
        <v>2144</v>
      </c>
      <c r="G120" s="285">
        <v>2080</v>
      </c>
      <c r="H120" s="338">
        <v>2183</v>
      </c>
      <c r="I120" s="338" t="s">
        <v>1030</v>
      </c>
      <c r="J120" s="350" t="s">
        <v>1065</v>
      </c>
      <c r="K120" s="338">
        <f t="shared" ref="K120:K132" si="18">H120-F120</f>
        <v>39</v>
      </c>
      <c r="L120" s="351">
        <f t="shared" ref="L120:L132" si="19">(H120*N120)*0.07%</f>
        <v>305.62000000000006</v>
      </c>
      <c r="M120" s="352">
        <f t="shared" ref="M120:M132" si="20">(K120*N120)-L120</f>
        <v>7494.38</v>
      </c>
      <c r="N120" s="338">
        <v>200</v>
      </c>
      <c r="O120" s="353" t="s">
        <v>589</v>
      </c>
      <c r="P120" s="377">
        <v>44636</v>
      </c>
      <c r="Q120" s="249"/>
      <c r="R120" s="253" t="s">
        <v>1008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58">
        <v>38</v>
      </c>
      <c r="B121" s="358">
        <v>44635</v>
      </c>
      <c r="C121" s="337"/>
      <c r="D121" s="337" t="s">
        <v>1035</v>
      </c>
      <c r="E121" s="310" t="s">
        <v>591</v>
      </c>
      <c r="F121" s="310">
        <v>878</v>
      </c>
      <c r="G121" s="310">
        <v>865</v>
      </c>
      <c r="H121" s="311">
        <v>865</v>
      </c>
      <c r="I121" s="311" t="s">
        <v>1036</v>
      </c>
      <c r="J121" s="322" t="s">
        <v>931</v>
      </c>
      <c r="K121" s="311">
        <f t="shared" si="18"/>
        <v>-13</v>
      </c>
      <c r="L121" s="333">
        <f t="shared" si="19"/>
        <v>514.67500000000007</v>
      </c>
      <c r="M121" s="334">
        <f t="shared" si="20"/>
        <v>-11564.674999999999</v>
      </c>
      <c r="N121" s="311">
        <v>850</v>
      </c>
      <c r="O121" s="335" t="s">
        <v>601</v>
      </c>
      <c r="P121" s="336">
        <v>44270</v>
      </c>
      <c r="Q121" s="249"/>
      <c r="R121" s="253" t="s">
        <v>1008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88">
        <v>39</v>
      </c>
      <c r="B122" s="357">
        <v>44635</v>
      </c>
      <c r="C122" s="355"/>
      <c r="D122" s="355" t="s">
        <v>1037</v>
      </c>
      <c r="E122" s="285" t="s">
        <v>591</v>
      </c>
      <c r="F122" s="285">
        <v>1751.5</v>
      </c>
      <c r="G122" s="285">
        <v>1725</v>
      </c>
      <c r="H122" s="338">
        <v>1769</v>
      </c>
      <c r="I122" s="338" t="s">
        <v>1038</v>
      </c>
      <c r="J122" s="350" t="s">
        <v>950</v>
      </c>
      <c r="K122" s="338">
        <f t="shared" si="18"/>
        <v>17.5</v>
      </c>
      <c r="L122" s="351">
        <f t="shared" si="19"/>
        <v>866.81000000000017</v>
      </c>
      <c r="M122" s="352">
        <f t="shared" si="20"/>
        <v>11383.19</v>
      </c>
      <c r="N122" s="338">
        <v>700</v>
      </c>
      <c r="O122" s="353" t="s">
        <v>589</v>
      </c>
      <c r="P122" s="377">
        <v>44636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58">
        <v>40</v>
      </c>
      <c r="B123" s="358">
        <v>44635</v>
      </c>
      <c r="C123" s="337"/>
      <c r="D123" s="337" t="s">
        <v>1039</v>
      </c>
      <c r="E123" s="310" t="s">
        <v>591</v>
      </c>
      <c r="F123" s="310">
        <v>221.75</v>
      </c>
      <c r="G123" s="310">
        <v>219</v>
      </c>
      <c r="H123" s="311">
        <v>219</v>
      </c>
      <c r="I123" s="311" t="s">
        <v>1040</v>
      </c>
      <c r="J123" s="322" t="s">
        <v>1045</v>
      </c>
      <c r="K123" s="311">
        <f t="shared" si="18"/>
        <v>-2.75</v>
      </c>
      <c r="L123" s="333">
        <f t="shared" si="19"/>
        <v>574.87500000000011</v>
      </c>
      <c r="M123" s="334">
        <f t="shared" si="20"/>
        <v>-10887.375</v>
      </c>
      <c r="N123" s="311">
        <v>3750</v>
      </c>
      <c r="O123" s="335" t="s">
        <v>601</v>
      </c>
      <c r="P123" s="336">
        <v>44270</v>
      </c>
      <c r="Q123" s="249"/>
      <c r="R123" s="253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285">
        <v>41</v>
      </c>
      <c r="B124" s="357">
        <v>44635</v>
      </c>
      <c r="C124" s="355"/>
      <c r="D124" s="355" t="s">
        <v>1027</v>
      </c>
      <c r="E124" s="285" t="s">
        <v>591</v>
      </c>
      <c r="F124" s="285">
        <v>16640</v>
      </c>
      <c r="G124" s="285">
        <v>16450</v>
      </c>
      <c r="H124" s="338">
        <v>16690</v>
      </c>
      <c r="I124" s="338" t="s">
        <v>1041</v>
      </c>
      <c r="J124" s="350" t="s">
        <v>1042</v>
      </c>
      <c r="K124" s="338">
        <f t="shared" si="18"/>
        <v>50</v>
      </c>
      <c r="L124" s="351">
        <f t="shared" si="19"/>
        <v>584.15000000000009</v>
      </c>
      <c r="M124" s="352">
        <f t="shared" si="20"/>
        <v>1915.85</v>
      </c>
      <c r="N124" s="338">
        <v>50</v>
      </c>
      <c r="O124" s="353" t="s">
        <v>589</v>
      </c>
      <c r="P124" s="377">
        <v>44635</v>
      </c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458">
        <v>42</v>
      </c>
      <c r="B125" s="389">
        <v>44636</v>
      </c>
      <c r="C125" s="337"/>
      <c r="D125" s="337" t="s">
        <v>920</v>
      </c>
      <c r="E125" s="310" t="s">
        <v>591</v>
      </c>
      <c r="F125" s="310">
        <v>3215</v>
      </c>
      <c r="G125" s="310">
        <v>3140</v>
      </c>
      <c r="H125" s="311">
        <v>3140</v>
      </c>
      <c r="I125" s="311" t="s">
        <v>1052</v>
      </c>
      <c r="J125" s="322" t="s">
        <v>1064</v>
      </c>
      <c r="K125" s="311">
        <f t="shared" si="18"/>
        <v>-75</v>
      </c>
      <c r="L125" s="333">
        <f t="shared" si="19"/>
        <v>384.65000000000003</v>
      </c>
      <c r="M125" s="334">
        <f t="shared" si="20"/>
        <v>-13509.65</v>
      </c>
      <c r="N125" s="311">
        <v>175</v>
      </c>
      <c r="O125" s="335" t="s">
        <v>601</v>
      </c>
      <c r="P125" s="336">
        <v>44271</v>
      </c>
      <c r="Q125" s="249"/>
      <c r="R125" s="253" t="s">
        <v>1008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88">
        <v>43</v>
      </c>
      <c r="B126" s="377">
        <v>44636</v>
      </c>
      <c r="C126" s="355"/>
      <c r="D126" s="355" t="s">
        <v>1062</v>
      </c>
      <c r="E126" s="285" t="s">
        <v>591</v>
      </c>
      <c r="F126" s="285">
        <v>2080</v>
      </c>
      <c r="G126" s="285">
        <v>2040</v>
      </c>
      <c r="H126" s="338">
        <v>2118</v>
      </c>
      <c r="I126" s="338">
        <v>2150</v>
      </c>
      <c r="J126" s="350" t="s">
        <v>1071</v>
      </c>
      <c r="K126" s="338">
        <f t="shared" si="18"/>
        <v>38</v>
      </c>
      <c r="L126" s="351">
        <f t="shared" si="19"/>
        <v>444.78000000000009</v>
      </c>
      <c r="M126" s="352">
        <f t="shared" si="20"/>
        <v>10955.22</v>
      </c>
      <c r="N126" s="338">
        <v>300</v>
      </c>
      <c r="O126" s="353" t="s">
        <v>589</v>
      </c>
      <c r="P126" s="377">
        <v>44637</v>
      </c>
      <c r="Q126" s="249"/>
      <c r="R126" s="253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458">
        <v>44</v>
      </c>
      <c r="B127" s="389">
        <v>44637</v>
      </c>
      <c r="C127" s="337"/>
      <c r="D127" s="337" t="s">
        <v>1076</v>
      </c>
      <c r="E127" s="310" t="s">
        <v>591</v>
      </c>
      <c r="F127" s="310">
        <v>2157.5</v>
      </c>
      <c r="G127" s="310">
        <v>2115</v>
      </c>
      <c r="H127" s="311">
        <v>2115</v>
      </c>
      <c r="I127" s="311" t="s">
        <v>1077</v>
      </c>
      <c r="J127" s="322" t="s">
        <v>1085</v>
      </c>
      <c r="K127" s="311">
        <f t="shared" si="18"/>
        <v>-42.5</v>
      </c>
      <c r="L127" s="333">
        <f t="shared" si="19"/>
        <v>370.12500000000006</v>
      </c>
      <c r="M127" s="334">
        <f t="shared" si="20"/>
        <v>-10995.125</v>
      </c>
      <c r="N127" s="311">
        <v>250</v>
      </c>
      <c r="O127" s="335" t="s">
        <v>601</v>
      </c>
      <c r="P127" s="336">
        <v>44272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458">
        <v>45</v>
      </c>
      <c r="B128" s="389">
        <v>44637</v>
      </c>
      <c r="C128" s="337"/>
      <c r="D128" s="337" t="s">
        <v>1078</v>
      </c>
      <c r="E128" s="310" t="s">
        <v>591</v>
      </c>
      <c r="F128" s="310">
        <v>1822.5</v>
      </c>
      <c r="G128" s="310">
        <v>1790</v>
      </c>
      <c r="H128" s="311">
        <v>1790</v>
      </c>
      <c r="I128" s="311" t="s">
        <v>1079</v>
      </c>
      <c r="J128" s="322" t="s">
        <v>1091</v>
      </c>
      <c r="K128" s="311">
        <f t="shared" si="18"/>
        <v>-32.5</v>
      </c>
      <c r="L128" s="333">
        <f t="shared" si="19"/>
        <v>501.20000000000005</v>
      </c>
      <c r="M128" s="334">
        <f t="shared" si="20"/>
        <v>-13501.2</v>
      </c>
      <c r="N128" s="311">
        <v>400</v>
      </c>
      <c r="O128" s="335" t="s">
        <v>601</v>
      </c>
      <c r="P128" s="336">
        <v>44276</v>
      </c>
      <c r="Q128" s="249"/>
      <c r="R128" s="253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458">
        <v>46</v>
      </c>
      <c r="B129" s="389">
        <v>44637</v>
      </c>
      <c r="C129" s="337"/>
      <c r="D129" s="337" t="s">
        <v>967</v>
      </c>
      <c r="E129" s="310" t="s">
        <v>591</v>
      </c>
      <c r="F129" s="310">
        <v>303.5</v>
      </c>
      <c r="G129" s="310">
        <v>293.5</v>
      </c>
      <c r="H129" s="311">
        <v>294</v>
      </c>
      <c r="I129" s="311" t="s">
        <v>1080</v>
      </c>
      <c r="J129" s="322" t="s">
        <v>1102</v>
      </c>
      <c r="K129" s="311">
        <f t="shared" si="18"/>
        <v>-9.5</v>
      </c>
      <c r="L129" s="333">
        <f t="shared" si="19"/>
        <v>308.70000000000005</v>
      </c>
      <c r="M129" s="334">
        <f t="shared" si="20"/>
        <v>-14558.7</v>
      </c>
      <c r="N129" s="311">
        <v>1500</v>
      </c>
      <c r="O129" s="335" t="s">
        <v>601</v>
      </c>
      <c r="P129" s="336">
        <v>44277</v>
      </c>
      <c r="Q129" s="249"/>
      <c r="R129" s="253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458">
        <v>47</v>
      </c>
      <c r="B130" s="389">
        <v>44641</v>
      </c>
      <c r="C130" s="337"/>
      <c r="D130" s="337" t="s">
        <v>873</v>
      </c>
      <c r="E130" s="310" t="s">
        <v>591</v>
      </c>
      <c r="F130" s="310">
        <v>2395.5</v>
      </c>
      <c r="G130" s="310">
        <v>2350</v>
      </c>
      <c r="H130" s="311">
        <v>2350</v>
      </c>
      <c r="I130" s="311" t="s">
        <v>1086</v>
      </c>
      <c r="J130" s="322" t="s">
        <v>1103</v>
      </c>
      <c r="K130" s="311">
        <f t="shared" si="18"/>
        <v>-45.5</v>
      </c>
      <c r="L130" s="333">
        <f t="shared" si="19"/>
        <v>411.25000000000006</v>
      </c>
      <c r="M130" s="334">
        <f t="shared" si="20"/>
        <v>-11786.25</v>
      </c>
      <c r="N130" s="311">
        <v>250</v>
      </c>
      <c r="O130" s="335" t="s">
        <v>601</v>
      </c>
      <c r="P130" s="336">
        <v>44277</v>
      </c>
      <c r="Q130" s="249"/>
      <c r="R130" s="253" t="s">
        <v>1008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s="247" customFormat="1" ht="13.5" customHeight="1">
      <c r="A131" s="458">
        <v>48</v>
      </c>
      <c r="B131" s="389">
        <v>44641</v>
      </c>
      <c r="C131" s="337"/>
      <c r="D131" s="337" t="s">
        <v>1062</v>
      </c>
      <c r="E131" s="310" t="s">
        <v>591</v>
      </c>
      <c r="F131" s="310">
        <v>2082.5</v>
      </c>
      <c r="G131" s="310">
        <v>2040</v>
      </c>
      <c r="H131" s="311">
        <v>2040</v>
      </c>
      <c r="I131" s="311" t="s">
        <v>1089</v>
      </c>
      <c r="J131" s="322" t="s">
        <v>1085</v>
      </c>
      <c r="K131" s="311">
        <f t="shared" si="18"/>
        <v>-42.5</v>
      </c>
      <c r="L131" s="333">
        <f t="shared" si="19"/>
        <v>428.40000000000003</v>
      </c>
      <c r="M131" s="334">
        <f t="shared" si="20"/>
        <v>-13178.4</v>
      </c>
      <c r="N131" s="311">
        <v>300</v>
      </c>
      <c r="O131" s="335" t="s">
        <v>601</v>
      </c>
      <c r="P131" s="336">
        <v>44277</v>
      </c>
      <c r="Q131" s="249"/>
      <c r="R131" s="253" t="s">
        <v>590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316"/>
      <c r="AG131" s="313"/>
      <c r="AH131" s="249"/>
      <c r="AI131" s="249"/>
      <c r="AJ131" s="316"/>
      <c r="AK131" s="316"/>
      <c r="AL131" s="316"/>
    </row>
    <row r="132" spans="1:38" s="247" customFormat="1" ht="13.5" customHeight="1">
      <c r="A132" s="458">
        <v>49</v>
      </c>
      <c r="B132" s="389">
        <v>44641</v>
      </c>
      <c r="C132" s="337"/>
      <c r="D132" s="337" t="s">
        <v>1037</v>
      </c>
      <c r="E132" s="310" t="s">
        <v>591</v>
      </c>
      <c r="F132" s="310">
        <v>1788.5</v>
      </c>
      <c r="G132" s="310">
        <v>1765</v>
      </c>
      <c r="H132" s="311">
        <v>1765</v>
      </c>
      <c r="I132" s="311" t="s">
        <v>1090</v>
      </c>
      <c r="J132" s="322" t="s">
        <v>1092</v>
      </c>
      <c r="K132" s="311">
        <f t="shared" si="18"/>
        <v>-23.5</v>
      </c>
      <c r="L132" s="333">
        <f t="shared" si="19"/>
        <v>679.52500000000009</v>
      </c>
      <c r="M132" s="334">
        <f t="shared" si="20"/>
        <v>-13604.525</v>
      </c>
      <c r="N132" s="311">
        <v>550</v>
      </c>
      <c r="O132" s="335" t="s">
        <v>601</v>
      </c>
      <c r="P132" s="336">
        <v>44276</v>
      </c>
      <c r="Q132" s="249"/>
      <c r="R132" s="253" t="s">
        <v>1008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316"/>
      <c r="AG132" s="313"/>
      <c r="AH132" s="249"/>
      <c r="AI132" s="249"/>
      <c r="AJ132" s="316"/>
      <c r="AK132" s="316"/>
      <c r="AL132" s="316"/>
    </row>
    <row r="133" spans="1:38" s="247" customFormat="1" ht="13.5" customHeight="1">
      <c r="A133" s="361">
        <v>50</v>
      </c>
      <c r="B133" s="248">
        <v>44642</v>
      </c>
      <c r="C133" s="340"/>
      <c r="D133" s="340" t="s">
        <v>1002</v>
      </c>
      <c r="E133" s="251" t="s">
        <v>591</v>
      </c>
      <c r="F133" s="251" t="s">
        <v>1109</v>
      </c>
      <c r="G133" s="251">
        <v>2390</v>
      </c>
      <c r="H133" s="252"/>
      <c r="I133" s="252" t="s">
        <v>1110</v>
      </c>
      <c r="J133" s="302" t="s">
        <v>592</v>
      </c>
      <c r="K133" s="340"/>
      <c r="L133" s="340"/>
      <c r="M133" s="251"/>
      <c r="N133" s="251"/>
      <c r="O133" s="251"/>
      <c r="P133" s="252"/>
      <c r="Q133" s="249"/>
      <c r="R133" s="253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316"/>
      <c r="AG133" s="313"/>
      <c r="AH133" s="249"/>
      <c r="AI133" s="249"/>
      <c r="AJ133" s="316"/>
      <c r="AK133" s="316"/>
      <c r="AL133" s="316"/>
    </row>
    <row r="134" spans="1:38" s="247" customFormat="1" ht="13.5" customHeight="1">
      <c r="A134" s="388">
        <v>51</v>
      </c>
      <c r="B134" s="377">
        <v>44642</v>
      </c>
      <c r="C134" s="355"/>
      <c r="D134" s="355" t="s">
        <v>993</v>
      </c>
      <c r="E134" s="285" t="s">
        <v>591</v>
      </c>
      <c r="F134" s="285">
        <v>1184</v>
      </c>
      <c r="G134" s="285">
        <v>1165</v>
      </c>
      <c r="H134" s="338">
        <v>1196.5</v>
      </c>
      <c r="I134" s="338" t="s">
        <v>1117</v>
      </c>
      <c r="J134" s="350" t="s">
        <v>1012</v>
      </c>
      <c r="K134" s="338">
        <f>H134-F134</f>
        <v>12.5</v>
      </c>
      <c r="L134" s="351">
        <f>(H134*N134)*0.07%</f>
        <v>586.28500000000008</v>
      </c>
      <c r="M134" s="352">
        <f>(K134*N134)-L134</f>
        <v>8163.7150000000001</v>
      </c>
      <c r="N134" s="338">
        <v>700</v>
      </c>
      <c r="O134" s="353" t="s">
        <v>589</v>
      </c>
      <c r="P134" s="377">
        <v>44644</v>
      </c>
      <c r="Q134" s="249"/>
      <c r="R134" s="253" t="s">
        <v>1008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316"/>
      <c r="AG134" s="313"/>
      <c r="AH134" s="249"/>
      <c r="AI134" s="249"/>
      <c r="AJ134" s="316"/>
      <c r="AK134" s="316"/>
      <c r="AL134" s="316"/>
    </row>
    <row r="135" spans="1:38" s="247" customFormat="1" ht="13.5" customHeight="1">
      <c r="A135" s="388">
        <v>52</v>
      </c>
      <c r="B135" s="357">
        <v>44643</v>
      </c>
      <c r="C135" s="355"/>
      <c r="D135" s="355" t="s">
        <v>1130</v>
      </c>
      <c r="E135" s="285" t="s">
        <v>591</v>
      </c>
      <c r="F135" s="285">
        <v>761</v>
      </c>
      <c r="G135" s="285">
        <v>745</v>
      </c>
      <c r="H135" s="338">
        <v>771</v>
      </c>
      <c r="I135" s="338" t="s">
        <v>1131</v>
      </c>
      <c r="J135" s="350" t="s">
        <v>1139</v>
      </c>
      <c r="K135" s="338">
        <f>H135-F135</f>
        <v>10</v>
      </c>
      <c r="L135" s="351">
        <f>(H135*N135)*0.07%</f>
        <v>431.76000000000005</v>
      </c>
      <c r="M135" s="352">
        <f>(K135*N135)-L135</f>
        <v>7568.24</v>
      </c>
      <c r="N135" s="338">
        <v>800</v>
      </c>
      <c r="O135" s="353" t="s">
        <v>589</v>
      </c>
      <c r="P135" s="377">
        <v>44644</v>
      </c>
      <c r="Q135" s="249"/>
      <c r="R135" s="253" t="s">
        <v>1008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316"/>
      <c r="AG135" s="313"/>
      <c r="AH135" s="249"/>
      <c r="AI135" s="249"/>
      <c r="AJ135" s="316"/>
      <c r="AK135" s="316"/>
      <c r="AL135" s="316"/>
    </row>
    <row r="136" spans="1:38" s="247" customFormat="1" ht="13.5" customHeight="1">
      <c r="A136" s="388">
        <v>53</v>
      </c>
      <c r="B136" s="357">
        <v>44643</v>
      </c>
      <c r="C136" s="355"/>
      <c r="D136" s="355" t="s">
        <v>1135</v>
      </c>
      <c r="E136" s="285" t="s">
        <v>591</v>
      </c>
      <c r="F136" s="285">
        <v>708</v>
      </c>
      <c r="G136" s="285">
        <v>698</v>
      </c>
      <c r="H136" s="338">
        <v>716</v>
      </c>
      <c r="I136" s="338" t="s">
        <v>1136</v>
      </c>
      <c r="J136" s="350" t="s">
        <v>916</v>
      </c>
      <c r="K136" s="338">
        <f>H136-F136</f>
        <v>8</v>
      </c>
      <c r="L136" s="351">
        <f>(H136*N136)*0.07%</f>
        <v>551.32000000000005</v>
      </c>
      <c r="M136" s="352">
        <f>(K136*N136)-L136</f>
        <v>8248.68</v>
      </c>
      <c r="N136" s="338">
        <v>1100</v>
      </c>
      <c r="O136" s="353" t="s">
        <v>589</v>
      </c>
      <c r="P136" s="377">
        <v>44644</v>
      </c>
      <c r="Q136" s="249"/>
      <c r="R136" s="253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316"/>
      <c r="AG136" s="313"/>
      <c r="AH136" s="249"/>
      <c r="AI136" s="249"/>
      <c r="AJ136" s="316"/>
      <c r="AK136" s="316"/>
      <c r="AL136" s="316"/>
    </row>
    <row r="137" spans="1:38" s="247" customFormat="1" ht="13.5" customHeight="1">
      <c r="A137" s="458">
        <v>54</v>
      </c>
      <c r="B137" s="358">
        <v>44644</v>
      </c>
      <c r="C137" s="337"/>
      <c r="D137" s="337" t="s">
        <v>1140</v>
      </c>
      <c r="E137" s="310" t="s">
        <v>591</v>
      </c>
      <c r="F137" s="310">
        <v>2170</v>
      </c>
      <c r="G137" s="310">
        <v>2100</v>
      </c>
      <c r="H137" s="311">
        <v>2100</v>
      </c>
      <c r="I137" s="311" t="s">
        <v>1141</v>
      </c>
      <c r="J137" s="322" t="s">
        <v>1200</v>
      </c>
      <c r="K137" s="311">
        <f t="shared" ref="K137:K139" si="21">H137-F137</f>
        <v>-70</v>
      </c>
      <c r="L137" s="333">
        <f t="shared" ref="L137:L139" si="22">(H137*N137)*0.07%</f>
        <v>294.00000000000006</v>
      </c>
      <c r="M137" s="334">
        <f t="shared" ref="M137:M139" si="23">(K137*N137)-L137</f>
        <v>-14294</v>
      </c>
      <c r="N137" s="311">
        <v>200</v>
      </c>
      <c r="O137" s="335" t="s">
        <v>601</v>
      </c>
      <c r="P137" s="336">
        <v>44283</v>
      </c>
      <c r="Q137" s="249"/>
      <c r="R137" s="253" t="s">
        <v>1008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316"/>
      <c r="AG137" s="313"/>
      <c r="AH137" s="249"/>
      <c r="AI137" s="249"/>
      <c r="AJ137" s="316"/>
      <c r="AK137" s="316"/>
      <c r="AL137" s="316"/>
    </row>
    <row r="138" spans="1:38" s="247" customFormat="1" ht="13.5" customHeight="1">
      <c r="A138" s="458">
        <v>55</v>
      </c>
      <c r="B138" s="358">
        <v>44645</v>
      </c>
      <c r="C138" s="337"/>
      <c r="D138" s="337" t="s">
        <v>960</v>
      </c>
      <c r="E138" s="310" t="s">
        <v>591</v>
      </c>
      <c r="F138" s="310">
        <v>2310</v>
      </c>
      <c r="G138" s="310">
        <v>2272</v>
      </c>
      <c r="H138" s="311">
        <v>2272</v>
      </c>
      <c r="I138" s="311" t="s">
        <v>1152</v>
      </c>
      <c r="J138" s="322" t="s">
        <v>1201</v>
      </c>
      <c r="K138" s="311">
        <f t="shared" si="21"/>
        <v>-38</v>
      </c>
      <c r="L138" s="333">
        <f t="shared" si="22"/>
        <v>477.12000000000006</v>
      </c>
      <c r="M138" s="334">
        <f t="shared" si="23"/>
        <v>-11877.12</v>
      </c>
      <c r="N138" s="311">
        <v>300</v>
      </c>
      <c r="O138" s="335" t="s">
        <v>601</v>
      </c>
      <c r="P138" s="336">
        <v>44283</v>
      </c>
      <c r="Q138" s="249"/>
      <c r="R138" s="253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316"/>
      <c r="AG138" s="313"/>
      <c r="AH138" s="249"/>
      <c r="AI138" s="249"/>
      <c r="AJ138" s="316"/>
      <c r="AK138" s="316"/>
      <c r="AL138" s="316"/>
    </row>
    <row r="139" spans="1:38" s="247" customFormat="1" ht="13.5" customHeight="1">
      <c r="A139" s="388">
        <v>56</v>
      </c>
      <c r="B139" s="357">
        <v>44645</v>
      </c>
      <c r="C139" s="355"/>
      <c r="D139" s="355" t="s">
        <v>967</v>
      </c>
      <c r="E139" s="285" t="s">
        <v>591</v>
      </c>
      <c r="F139" s="285">
        <v>291.5</v>
      </c>
      <c r="G139" s="285">
        <v>283.5</v>
      </c>
      <c r="H139" s="338">
        <v>295</v>
      </c>
      <c r="I139" s="338" t="s">
        <v>1153</v>
      </c>
      <c r="J139" s="350" t="s">
        <v>1075</v>
      </c>
      <c r="K139" s="338">
        <f t="shared" si="21"/>
        <v>3.5</v>
      </c>
      <c r="L139" s="351">
        <f t="shared" si="22"/>
        <v>309.75000000000006</v>
      </c>
      <c r="M139" s="352">
        <f t="shared" si="23"/>
        <v>4940.25</v>
      </c>
      <c r="N139" s="338">
        <v>1500</v>
      </c>
      <c r="O139" s="353" t="s">
        <v>589</v>
      </c>
      <c r="P139" s="377">
        <v>44649</v>
      </c>
      <c r="Q139" s="249"/>
      <c r="R139" s="253" t="s">
        <v>1008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316"/>
      <c r="AG139" s="313"/>
      <c r="AH139" s="249"/>
      <c r="AI139" s="249"/>
      <c r="AJ139" s="316"/>
      <c r="AK139" s="316"/>
      <c r="AL139" s="316"/>
    </row>
    <row r="140" spans="1:38" s="247" customFormat="1" ht="13.5" customHeight="1">
      <c r="A140" s="388">
        <v>57</v>
      </c>
      <c r="B140" s="357">
        <v>44645</v>
      </c>
      <c r="C140" s="355"/>
      <c r="D140" s="355" t="s">
        <v>957</v>
      </c>
      <c r="E140" s="285" t="s">
        <v>591</v>
      </c>
      <c r="F140" s="285">
        <v>1500</v>
      </c>
      <c r="G140" s="285">
        <v>1465</v>
      </c>
      <c r="H140" s="338">
        <v>1521.5</v>
      </c>
      <c r="I140" s="338" t="s">
        <v>1159</v>
      </c>
      <c r="J140" s="350" t="s">
        <v>982</v>
      </c>
      <c r="K140" s="338">
        <f>H140-F140</f>
        <v>21.5</v>
      </c>
      <c r="L140" s="351">
        <f>(H140*N140)*0.07%</f>
        <v>372.76750000000004</v>
      </c>
      <c r="M140" s="352">
        <f>(K140*N140)-L140</f>
        <v>7152.2325000000001</v>
      </c>
      <c r="N140" s="338">
        <v>350</v>
      </c>
      <c r="O140" s="353" t="s">
        <v>589</v>
      </c>
      <c r="P140" s="377">
        <v>44645</v>
      </c>
      <c r="Q140" s="249"/>
      <c r="R140" s="253" t="s">
        <v>1008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316"/>
      <c r="AG140" s="313"/>
      <c r="AH140" s="249"/>
      <c r="AI140" s="249"/>
      <c r="AJ140" s="316"/>
      <c r="AK140" s="316"/>
      <c r="AL140" s="316"/>
    </row>
    <row r="141" spans="1:38" s="247" customFormat="1" ht="13.5" customHeight="1">
      <c r="A141" s="388">
        <v>58</v>
      </c>
      <c r="B141" s="357">
        <v>44645</v>
      </c>
      <c r="C141" s="355"/>
      <c r="D141" s="355" t="s">
        <v>1027</v>
      </c>
      <c r="E141" s="285" t="s">
        <v>591</v>
      </c>
      <c r="F141" s="285">
        <v>17145</v>
      </c>
      <c r="G141" s="285">
        <v>16970</v>
      </c>
      <c r="H141" s="338">
        <v>17195</v>
      </c>
      <c r="I141" s="338" t="s">
        <v>1160</v>
      </c>
      <c r="J141" s="350" t="s">
        <v>1042</v>
      </c>
      <c r="K141" s="338">
        <f>H141-F141</f>
        <v>50</v>
      </c>
      <c r="L141" s="351">
        <f>(H141*N141)*0.07%</f>
        <v>601.82500000000005</v>
      </c>
      <c r="M141" s="352">
        <f>(K141*N141)-L141</f>
        <v>1898.175</v>
      </c>
      <c r="N141" s="338">
        <v>50</v>
      </c>
      <c r="O141" s="353" t="s">
        <v>589</v>
      </c>
      <c r="P141" s="377">
        <v>44645</v>
      </c>
      <c r="Q141" s="249"/>
      <c r="R141" s="253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316"/>
      <c r="AG141" s="313"/>
      <c r="AH141" s="249"/>
      <c r="AI141" s="249"/>
      <c r="AJ141" s="316"/>
      <c r="AK141" s="316"/>
      <c r="AL141" s="316"/>
    </row>
    <row r="142" spans="1:38" s="247" customFormat="1" ht="13.5" customHeight="1">
      <c r="A142" s="361">
        <v>59</v>
      </c>
      <c r="B142" s="339">
        <v>44645</v>
      </c>
      <c r="C142" s="340"/>
      <c r="D142" s="340" t="s">
        <v>993</v>
      </c>
      <c r="E142" s="251" t="s">
        <v>591</v>
      </c>
      <c r="F142" s="251" t="s">
        <v>1161</v>
      </c>
      <c r="G142" s="251">
        <v>1160</v>
      </c>
      <c r="H142" s="252"/>
      <c r="I142" s="252" t="s">
        <v>1117</v>
      </c>
      <c r="J142" s="302" t="s">
        <v>592</v>
      </c>
      <c r="K142" s="252"/>
      <c r="L142" s="283"/>
      <c r="M142" s="284"/>
      <c r="N142" s="252"/>
      <c r="O142" s="359"/>
      <c r="P142" s="248"/>
      <c r="Q142" s="249"/>
      <c r="R142" s="253" t="s">
        <v>1008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316"/>
      <c r="AG142" s="313"/>
      <c r="AH142" s="249"/>
      <c r="AI142" s="249"/>
      <c r="AJ142" s="316"/>
      <c r="AK142" s="316"/>
      <c r="AL142" s="316"/>
    </row>
    <row r="143" spans="1:38" s="247" customFormat="1" ht="13.5" customHeight="1">
      <c r="A143" s="388">
        <v>60</v>
      </c>
      <c r="B143" s="357">
        <v>44648</v>
      </c>
      <c r="C143" s="355"/>
      <c r="D143" s="355" t="s">
        <v>1027</v>
      </c>
      <c r="E143" s="285" t="s">
        <v>591</v>
      </c>
      <c r="F143" s="285">
        <v>17125</v>
      </c>
      <c r="G143" s="285">
        <v>16970</v>
      </c>
      <c r="H143" s="338">
        <v>17205</v>
      </c>
      <c r="I143" s="338" t="s">
        <v>1160</v>
      </c>
      <c r="J143" s="350" t="s">
        <v>1174</v>
      </c>
      <c r="K143" s="338">
        <f>H143-F143</f>
        <v>80</v>
      </c>
      <c r="L143" s="351">
        <f>(H143*N143)*0.07%</f>
        <v>602.17500000000007</v>
      </c>
      <c r="M143" s="352">
        <f>(K143*N143)-L143</f>
        <v>3397.8249999999998</v>
      </c>
      <c r="N143" s="338">
        <v>50</v>
      </c>
      <c r="O143" s="353" t="s">
        <v>589</v>
      </c>
      <c r="P143" s="377">
        <v>44648</v>
      </c>
      <c r="Q143" s="249"/>
      <c r="R143" s="253" t="s">
        <v>590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316"/>
      <c r="AG143" s="313"/>
      <c r="AH143" s="249"/>
      <c r="AI143" s="249"/>
      <c r="AJ143" s="316"/>
      <c r="AK143" s="316"/>
      <c r="AL143" s="316"/>
    </row>
    <row r="144" spans="1:38" s="247" customFormat="1" ht="13.5" customHeight="1">
      <c r="A144" s="361">
        <v>61</v>
      </c>
      <c r="B144" s="339">
        <v>44648</v>
      </c>
      <c r="C144" s="340"/>
      <c r="D144" s="340" t="s">
        <v>885</v>
      </c>
      <c r="E144" s="251" t="s">
        <v>591</v>
      </c>
      <c r="F144" s="251" t="s">
        <v>1175</v>
      </c>
      <c r="G144" s="251">
        <v>252</v>
      </c>
      <c r="H144" s="252"/>
      <c r="I144" s="252" t="s">
        <v>1176</v>
      </c>
      <c r="J144" s="302" t="s">
        <v>592</v>
      </c>
      <c r="K144" s="252"/>
      <c r="L144" s="283"/>
      <c r="M144" s="284"/>
      <c r="N144" s="252"/>
      <c r="O144" s="359"/>
      <c r="P144" s="248"/>
      <c r="Q144" s="249"/>
      <c r="R144" s="253" t="s">
        <v>1008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316"/>
      <c r="AG144" s="313"/>
      <c r="AH144" s="249"/>
      <c r="AI144" s="249"/>
      <c r="AJ144" s="316"/>
      <c r="AK144" s="316"/>
      <c r="AL144" s="316"/>
    </row>
    <row r="145" spans="1:38" s="247" customFormat="1" ht="13.5" customHeight="1">
      <c r="A145" s="388">
        <v>62</v>
      </c>
      <c r="B145" s="357">
        <v>44648</v>
      </c>
      <c r="C145" s="355"/>
      <c r="D145" s="355" t="s">
        <v>1177</v>
      </c>
      <c r="E145" s="285" t="s">
        <v>591</v>
      </c>
      <c r="F145" s="285">
        <v>1746</v>
      </c>
      <c r="G145" s="285">
        <v>1725</v>
      </c>
      <c r="H145" s="338">
        <v>1762</v>
      </c>
      <c r="I145" s="338" t="s">
        <v>1178</v>
      </c>
      <c r="J145" s="350" t="s">
        <v>1148</v>
      </c>
      <c r="K145" s="338">
        <f t="shared" ref="K145:K147" si="24">H145-F145</f>
        <v>16</v>
      </c>
      <c r="L145" s="351">
        <f t="shared" ref="L145:L147" si="25">(H145*N145)*0.07%</f>
        <v>709.20500000000015</v>
      </c>
      <c r="M145" s="352">
        <f t="shared" ref="M145:M147" si="26">(K145*N145)-L145</f>
        <v>8490.7950000000001</v>
      </c>
      <c r="N145" s="338">
        <v>575</v>
      </c>
      <c r="O145" s="353" t="s">
        <v>589</v>
      </c>
      <c r="P145" s="377">
        <v>44649</v>
      </c>
      <c r="Q145" s="249"/>
      <c r="R145" s="253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316"/>
      <c r="AG145" s="313"/>
      <c r="AH145" s="249"/>
      <c r="AI145" s="249"/>
      <c r="AJ145" s="316"/>
      <c r="AK145" s="316"/>
      <c r="AL145" s="316"/>
    </row>
    <row r="146" spans="1:38" s="247" customFormat="1" ht="13.5" customHeight="1">
      <c r="A146" s="388">
        <v>63</v>
      </c>
      <c r="B146" s="357">
        <v>44648</v>
      </c>
      <c r="C146" s="355"/>
      <c r="D146" s="355" t="s">
        <v>1179</v>
      </c>
      <c r="E146" s="285" t="s">
        <v>591</v>
      </c>
      <c r="F146" s="285">
        <v>916</v>
      </c>
      <c r="G146" s="285">
        <v>900</v>
      </c>
      <c r="H146" s="338">
        <v>926</v>
      </c>
      <c r="I146" s="338" t="s">
        <v>1180</v>
      </c>
      <c r="J146" s="350" t="s">
        <v>1139</v>
      </c>
      <c r="K146" s="338">
        <f t="shared" si="24"/>
        <v>10</v>
      </c>
      <c r="L146" s="351">
        <f t="shared" si="25"/>
        <v>550.97</v>
      </c>
      <c r="M146" s="352">
        <f t="shared" si="26"/>
        <v>7949.03</v>
      </c>
      <c r="N146" s="338">
        <v>850</v>
      </c>
      <c r="O146" s="353" t="s">
        <v>589</v>
      </c>
      <c r="P146" s="377">
        <v>44649</v>
      </c>
      <c r="Q146" s="249"/>
      <c r="R146" s="253" t="s">
        <v>1008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316"/>
      <c r="AG146" s="313"/>
      <c r="AH146" s="249"/>
      <c r="AI146" s="249"/>
      <c r="AJ146" s="316"/>
      <c r="AK146" s="316"/>
      <c r="AL146" s="316"/>
    </row>
    <row r="147" spans="1:38" s="247" customFormat="1" ht="13.5" customHeight="1">
      <c r="A147" s="388">
        <v>64</v>
      </c>
      <c r="B147" s="357">
        <v>44649</v>
      </c>
      <c r="C147" s="355"/>
      <c r="D147" s="355" t="s">
        <v>1206</v>
      </c>
      <c r="E147" s="285" t="s">
        <v>591</v>
      </c>
      <c r="F147" s="285">
        <v>2300</v>
      </c>
      <c r="G147" s="285">
        <v>2250</v>
      </c>
      <c r="H147" s="338">
        <v>2332.5</v>
      </c>
      <c r="I147" s="338" t="s">
        <v>1207</v>
      </c>
      <c r="J147" s="350" t="s">
        <v>755</v>
      </c>
      <c r="K147" s="338">
        <f t="shared" si="24"/>
        <v>32.5</v>
      </c>
      <c r="L147" s="351">
        <f t="shared" si="25"/>
        <v>449.00625000000008</v>
      </c>
      <c r="M147" s="352">
        <f t="shared" si="26"/>
        <v>8488.4937499999996</v>
      </c>
      <c r="N147" s="338">
        <v>275</v>
      </c>
      <c r="O147" s="353" t="s">
        <v>589</v>
      </c>
      <c r="P147" s="377">
        <v>44650</v>
      </c>
      <c r="Q147" s="249"/>
      <c r="R147" s="253" t="s">
        <v>1008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316"/>
      <c r="AG147" s="313"/>
      <c r="AH147" s="249"/>
      <c r="AI147" s="249"/>
      <c r="AJ147" s="316"/>
      <c r="AK147" s="316"/>
      <c r="AL147" s="316"/>
    </row>
    <row r="148" spans="1:38" s="247" customFormat="1" ht="13.5" customHeight="1">
      <c r="A148" s="388">
        <v>65</v>
      </c>
      <c r="B148" s="357">
        <v>44649</v>
      </c>
      <c r="C148" s="355"/>
      <c r="D148" s="355" t="s">
        <v>1177</v>
      </c>
      <c r="E148" s="285" t="s">
        <v>591</v>
      </c>
      <c r="F148" s="285">
        <v>1745</v>
      </c>
      <c r="G148" s="285">
        <v>1725</v>
      </c>
      <c r="H148" s="338">
        <v>1771</v>
      </c>
      <c r="I148" s="338" t="s">
        <v>1178</v>
      </c>
      <c r="J148" s="350" t="s">
        <v>1250</v>
      </c>
      <c r="K148" s="338">
        <f t="shared" ref="K148" si="27">H148-F148</f>
        <v>26</v>
      </c>
      <c r="L148" s="351">
        <f t="shared" ref="L148" si="28">(H148*N148)*0.07%</f>
        <v>712.8275000000001</v>
      </c>
      <c r="M148" s="352">
        <f t="shared" ref="M148" si="29">(K148*N148)-L148</f>
        <v>14237.172500000001</v>
      </c>
      <c r="N148" s="338">
        <v>575</v>
      </c>
      <c r="O148" s="353" t="s">
        <v>589</v>
      </c>
      <c r="P148" s="377">
        <v>44650</v>
      </c>
      <c r="Q148" s="249"/>
      <c r="R148" s="253" t="s">
        <v>590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316"/>
      <c r="AG148" s="313"/>
      <c r="AH148" s="249"/>
      <c r="AI148" s="249"/>
      <c r="AJ148" s="316"/>
      <c r="AK148" s="316"/>
      <c r="AL148" s="316"/>
    </row>
    <row r="149" spans="1:38" s="247" customFormat="1" ht="13.5" customHeight="1">
      <c r="A149" s="388">
        <v>66</v>
      </c>
      <c r="B149" s="357">
        <v>44649</v>
      </c>
      <c r="C149" s="355"/>
      <c r="D149" s="355" t="s">
        <v>1208</v>
      </c>
      <c r="E149" s="285" t="s">
        <v>591</v>
      </c>
      <c r="F149" s="285">
        <v>745</v>
      </c>
      <c r="G149" s="285">
        <v>730</v>
      </c>
      <c r="H149" s="338">
        <v>756</v>
      </c>
      <c r="I149" s="338" t="s">
        <v>1209</v>
      </c>
      <c r="J149" s="350" t="s">
        <v>1251</v>
      </c>
      <c r="K149" s="338">
        <f t="shared" ref="K149" si="30">H149-F149</f>
        <v>11</v>
      </c>
      <c r="L149" s="351">
        <f t="shared" ref="L149" si="31">(H149*N149)*0.07%</f>
        <v>449.82000000000005</v>
      </c>
      <c r="M149" s="352">
        <f t="shared" ref="M149" si="32">(K149*N149)-L149</f>
        <v>8900.18</v>
      </c>
      <c r="N149" s="338">
        <v>850</v>
      </c>
      <c r="O149" s="353" t="s">
        <v>589</v>
      </c>
      <c r="P149" s="377">
        <v>44650</v>
      </c>
      <c r="Q149" s="249"/>
      <c r="R149" s="253" t="s">
        <v>590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316"/>
      <c r="AG149" s="313"/>
      <c r="AH149" s="249"/>
      <c r="AI149" s="249"/>
      <c r="AJ149" s="316"/>
      <c r="AK149" s="316"/>
      <c r="AL149" s="316"/>
    </row>
    <row r="150" spans="1:38" s="247" customFormat="1" ht="13.5" customHeight="1">
      <c r="A150" s="388">
        <v>67</v>
      </c>
      <c r="B150" s="357">
        <v>44650</v>
      </c>
      <c r="C150" s="355"/>
      <c r="D150" s="355" t="s">
        <v>1253</v>
      </c>
      <c r="E150" s="285" t="s">
        <v>591</v>
      </c>
      <c r="F150" s="285">
        <v>2825</v>
      </c>
      <c r="G150" s="285">
        <v>2770</v>
      </c>
      <c r="H150" s="338">
        <v>2865</v>
      </c>
      <c r="I150" s="338" t="s">
        <v>1254</v>
      </c>
      <c r="J150" s="350" t="s">
        <v>633</v>
      </c>
      <c r="K150" s="338">
        <f t="shared" ref="K150" si="33">H150-F150</f>
        <v>40</v>
      </c>
      <c r="L150" s="351">
        <f t="shared" ref="L150" si="34">(H150*N150)*0.07%</f>
        <v>501.37500000000006</v>
      </c>
      <c r="M150" s="352">
        <f t="shared" ref="M150" si="35">(K150*N150)-L150</f>
        <v>9498.625</v>
      </c>
      <c r="N150" s="338">
        <v>250</v>
      </c>
      <c r="O150" s="353" t="s">
        <v>589</v>
      </c>
      <c r="P150" s="377">
        <v>44650</v>
      </c>
      <c r="Q150" s="249"/>
      <c r="R150" s="253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316"/>
      <c r="AG150" s="313"/>
      <c r="AH150" s="249"/>
      <c r="AI150" s="249"/>
      <c r="AJ150" s="316"/>
      <c r="AK150" s="316"/>
      <c r="AL150" s="316"/>
    </row>
    <row r="151" spans="1:38" s="247" customFormat="1" ht="13.5" customHeight="1">
      <c r="A151" s="361"/>
      <c r="B151" s="339"/>
      <c r="C151" s="340"/>
      <c r="D151" s="340"/>
      <c r="E151" s="251"/>
      <c r="F151" s="251"/>
      <c r="G151" s="251"/>
      <c r="H151" s="252"/>
      <c r="I151" s="252"/>
      <c r="J151" s="302"/>
      <c r="K151" s="252"/>
      <c r="L151" s="283"/>
      <c r="M151" s="284"/>
      <c r="N151" s="252"/>
      <c r="O151" s="359"/>
      <c r="P151" s="248"/>
      <c r="Q151" s="249"/>
      <c r="R151" s="253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316"/>
      <c r="AG151" s="313"/>
      <c r="AH151" s="249"/>
      <c r="AI151" s="249"/>
      <c r="AJ151" s="316"/>
      <c r="AK151" s="316"/>
      <c r="AL151" s="316"/>
    </row>
    <row r="152" spans="1:38" s="247" customFormat="1" ht="13.5" customHeight="1">
      <c r="A152" s="251"/>
      <c r="B152" s="248"/>
      <c r="C152" s="340"/>
      <c r="D152" s="340"/>
      <c r="E152" s="251"/>
      <c r="F152" s="251"/>
      <c r="G152" s="251"/>
      <c r="H152" s="252"/>
      <c r="I152" s="252"/>
      <c r="J152" s="302"/>
      <c r="K152" s="252"/>
      <c r="L152" s="283"/>
      <c r="M152" s="284"/>
      <c r="N152" s="252"/>
      <c r="O152" s="292"/>
      <c r="P152" s="293"/>
      <c r="Q152" s="249"/>
      <c r="R152" s="253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316"/>
      <c r="AG152" s="313"/>
      <c r="AH152" s="249"/>
      <c r="AI152" s="249"/>
      <c r="AJ152" s="316"/>
      <c r="AK152" s="316"/>
      <c r="AL152" s="316"/>
    </row>
    <row r="153" spans="1:38" ht="13.5" customHeight="1">
      <c r="A153" s="107"/>
      <c r="B153" s="108"/>
      <c r="C153" s="142"/>
      <c r="D153" s="150"/>
      <c r="E153" s="151"/>
      <c r="F153" s="107"/>
      <c r="G153" s="107"/>
      <c r="H153" s="107"/>
      <c r="I153" s="143"/>
      <c r="J153" s="143"/>
      <c r="K153" s="143"/>
      <c r="L153" s="143"/>
      <c r="M153" s="143"/>
      <c r="N153" s="143"/>
      <c r="O153" s="143"/>
      <c r="P153" s="143"/>
      <c r="Q153" s="1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52"/>
      <c r="B154" s="108"/>
      <c r="C154" s="109"/>
      <c r="D154" s="153"/>
      <c r="E154" s="112"/>
      <c r="F154" s="112"/>
      <c r="G154" s="112"/>
      <c r="H154" s="112"/>
      <c r="I154" s="112"/>
      <c r="J154" s="6"/>
      <c r="K154" s="112"/>
      <c r="L154" s="112"/>
      <c r="M154" s="6"/>
      <c r="N154" s="1"/>
      <c r="O154" s="109"/>
      <c r="P154" s="41"/>
      <c r="Q154" s="4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41"/>
      <c r="AH154" s="41"/>
      <c r="AI154" s="41"/>
      <c r="AJ154" s="41"/>
      <c r="AK154" s="41"/>
      <c r="AL154" s="41"/>
    </row>
    <row r="155" spans="1:38" ht="12.75" customHeight="1">
      <c r="A155" s="154" t="s">
        <v>611</v>
      </c>
      <c r="B155" s="154"/>
      <c r="C155" s="154"/>
      <c r="D155" s="154"/>
      <c r="E155" s="155"/>
      <c r="F155" s="112"/>
      <c r="G155" s="112"/>
      <c r="H155" s="112"/>
      <c r="I155" s="112"/>
      <c r="J155" s="1"/>
      <c r="K155" s="6"/>
      <c r="L155" s="6"/>
      <c r="M155" s="6"/>
      <c r="N155" s="1"/>
      <c r="O155" s="1"/>
      <c r="P155" s="41"/>
      <c r="Q155" s="4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41"/>
      <c r="AH155" s="41"/>
      <c r="AI155" s="41"/>
      <c r="AJ155" s="41"/>
      <c r="AK155" s="41"/>
      <c r="AL155" s="41"/>
    </row>
    <row r="156" spans="1:38" ht="38.25" customHeight="1">
      <c r="A156" s="96" t="s">
        <v>16</v>
      </c>
      <c r="B156" s="96" t="s">
        <v>566</v>
      </c>
      <c r="C156" s="96"/>
      <c r="D156" s="97" t="s">
        <v>577</v>
      </c>
      <c r="E156" s="96" t="s">
        <v>578</v>
      </c>
      <c r="F156" s="96" t="s">
        <v>579</v>
      </c>
      <c r="G156" s="96" t="s">
        <v>599</v>
      </c>
      <c r="H156" s="96" t="s">
        <v>581</v>
      </c>
      <c r="I156" s="96" t="s">
        <v>582</v>
      </c>
      <c r="J156" s="95" t="s">
        <v>583</v>
      </c>
      <c r="K156" s="95" t="s">
        <v>612</v>
      </c>
      <c r="L156" s="98" t="s">
        <v>585</v>
      </c>
      <c r="M156" s="149" t="s">
        <v>608</v>
      </c>
      <c r="N156" s="96" t="s">
        <v>609</v>
      </c>
      <c r="O156" s="96" t="s">
        <v>587</v>
      </c>
      <c r="P156" s="97" t="s">
        <v>588</v>
      </c>
      <c r="Q156" s="41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41"/>
      <c r="AH156" s="41"/>
      <c r="AI156" s="41"/>
      <c r="AJ156" s="41"/>
      <c r="AK156" s="41"/>
      <c r="AL156" s="41"/>
    </row>
    <row r="157" spans="1:38" s="247" customFormat="1" ht="12.75" customHeight="1">
      <c r="A157" s="285">
        <v>1</v>
      </c>
      <c r="B157" s="377">
        <v>44622</v>
      </c>
      <c r="C157" s="356"/>
      <c r="D157" s="360" t="s">
        <v>881</v>
      </c>
      <c r="E157" s="285" t="s">
        <v>591</v>
      </c>
      <c r="F157" s="285">
        <v>49.5</v>
      </c>
      <c r="G157" s="285">
        <v>30</v>
      </c>
      <c r="H157" s="338">
        <v>61</v>
      </c>
      <c r="I157" s="350" t="s">
        <v>865</v>
      </c>
      <c r="J157" s="350" t="s">
        <v>864</v>
      </c>
      <c r="K157" s="338">
        <f t="shared" ref="K157:K174" si="36">H157-F157</f>
        <v>11.5</v>
      </c>
      <c r="L157" s="351">
        <v>100</v>
      </c>
      <c r="M157" s="352">
        <f t="shared" ref="M157:M189" si="37">(K157*N157)-L157</f>
        <v>2775</v>
      </c>
      <c r="N157" s="338">
        <v>250</v>
      </c>
      <c r="O157" s="353" t="s">
        <v>589</v>
      </c>
      <c r="P157" s="354">
        <v>44257</v>
      </c>
      <c r="Q157" s="249"/>
      <c r="R157" s="250" t="s">
        <v>590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78">
        <v>2</v>
      </c>
      <c r="B158" s="387">
        <v>44622</v>
      </c>
      <c r="C158" s="379"/>
      <c r="D158" s="380" t="s">
        <v>882</v>
      </c>
      <c r="E158" s="378" t="s">
        <v>591</v>
      </c>
      <c r="F158" s="378">
        <v>82.5</v>
      </c>
      <c r="G158" s="378">
        <v>35</v>
      </c>
      <c r="H158" s="381">
        <v>88.5</v>
      </c>
      <c r="I158" s="382" t="s">
        <v>883</v>
      </c>
      <c r="J158" s="382" t="s">
        <v>908</v>
      </c>
      <c r="K158" s="381">
        <f t="shared" si="36"/>
        <v>6</v>
      </c>
      <c r="L158" s="383">
        <v>100</v>
      </c>
      <c r="M158" s="384">
        <f t="shared" si="37"/>
        <v>200</v>
      </c>
      <c r="N158" s="381">
        <v>50</v>
      </c>
      <c r="O158" s="385" t="s">
        <v>711</v>
      </c>
      <c r="P158" s="386">
        <v>44258</v>
      </c>
      <c r="Q158" s="249"/>
      <c r="R158" s="250" t="s">
        <v>590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10">
        <v>3</v>
      </c>
      <c r="B159" s="389">
        <v>44622</v>
      </c>
      <c r="C159" s="410"/>
      <c r="D159" s="411" t="s">
        <v>891</v>
      </c>
      <c r="E159" s="310" t="s">
        <v>591</v>
      </c>
      <c r="F159" s="310">
        <v>85</v>
      </c>
      <c r="G159" s="310">
        <v>45</v>
      </c>
      <c r="H159" s="310">
        <v>49</v>
      </c>
      <c r="I159" s="311" t="s">
        <v>859</v>
      </c>
      <c r="J159" s="322" t="s">
        <v>917</v>
      </c>
      <c r="K159" s="311">
        <f t="shared" si="36"/>
        <v>-36</v>
      </c>
      <c r="L159" s="333">
        <v>100</v>
      </c>
      <c r="M159" s="334">
        <f t="shared" si="37"/>
        <v>-5500</v>
      </c>
      <c r="N159" s="311">
        <v>150</v>
      </c>
      <c r="O159" s="335" t="s">
        <v>601</v>
      </c>
      <c r="P159" s="336">
        <v>44623</v>
      </c>
      <c r="Q159" s="249"/>
      <c r="R159" s="250" t="s">
        <v>590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4</v>
      </c>
      <c r="B160" s="377">
        <v>44623</v>
      </c>
      <c r="C160" s="404"/>
      <c r="D160" s="356" t="s">
        <v>900</v>
      </c>
      <c r="E160" s="285" t="s">
        <v>591</v>
      </c>
      <c r="F160" s="285">
        <v>42</v>
      </c>
      <c r="G160" s="285">
        <v>26</v>
      </c>
      <c r="H160" s="285">
        <v>49.5</v>
      </c>
      <c r="I160" s="338" t="s">
        <v>901</v>
      </c>
      <c r="J160" s="350" t="s">
        <v>937</v>
      </c>
      <c r="K160" s="338">
        <f t="shared" si="36"/>
        <v>7.5</v>
      </c>
      <c r="L160" s="351">
        <v>100</v>
      </c>
      <c r="M160" s="352">
        <f t="shared" si="37"/>
        <v>2150</v>
      </c>
      <c r="N160" s="338">
        <v>300</v>
      </c>
      <c r="O160" s="353" t="s">
        <v>589</v>
      </c>
      <c r="P160" s="354">
        <v>44259</v>
      </c>
      <c r="Q160" s="249"/>
      <c r="R160" s="250" t="s">
        <v>590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10">
        <v>5</v>
      </c>
      <c r="B161" s="389">
        <v>44623</v>
      </c>
      <c r="C161" s="410"/>
      <c r="D161" s="411" t="s">
        <v>881</v>
      </c>
      <c r="E161" s="310" t="s">
        <v>591</v>
      </c>
      <c r="F161" s="310">
        <v>55</v>
      </c>
      <c r="G161" s="310">
        <v>35</v>
      </c>
      <c r="H161" s="310">
        <v>35</v>
      </c>
      <c r="I161" s="311" t="s">
        <v>902</v>
      </c>
      <c r="J161" s="322" t="s">
        <v>948</v>
      </c>
      <c r="K161" s="311">
        <f t="shared" si="36"/>
        <v>-20</v>
      </c>
      <c r="L161" s="333">
        <v>100</v>
      </c>
      <c r="M161" s="334">
        <f t="shared" si="37"/>
        <v>-5100</v>
      </c>
      <c r="N161" s="311">
        <v>250</v>
      </c>
      <c r="O161" s="335" t="s">
        <v>601</v>
      </c>
      <c r="P161" s="336">
        <v>44627</v>
      </c>
      <c r="Q161" s="249"/>
      <c r="R161" s="250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6</v>
      </c>
      <c r="B162" s="377">
        <v>44623</v>
      </c>
      <c r="C162" s="356"/>
      <c r="D162" s="360" t="s">
        <v>904</v>
      </c>
      <c r="E162" s="285" t="s">
        <v>591</v>
      </c>
      <c r="F162" s="285">
        <v>51.5</v>
      </c>
      <c r="G162" s="285">
        <v>17</v>
      </c>
      <c r="H162" s="338">
        <v>71</v>
      </c>
      <c r="I162" s="350" t="s">
        <v>905</v>
      </c>
      <c r="J162" s="350" t="s">
        <v>906</v>
      </c>
      <c r="K162" s="338">
        <f t="shared" si="36"/>
        <v>19.5</v>
      </c>
      <c r="L162" s="351">
        <v>100</v>
      </c>
      <c r="M162" s="352">
        <f t="shared" si="37"/>
        <v>875</v>
      </c>
      <c r="N162" s="338">
        <v>50</v>
      </c>
      <c r="O162" s="353" t="s">
        <v>589</v>
      </c>
      <c r="P162" s="354">
        <v>44258</v>
      </c>
      <c r="Q162" s="249"/>
      <c r="R162" s="250" t="s">
        <v>590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10">
        <v>7</v>
      </c>
      <c r="B163" s="389">
        <v>44624</v>
      </c>
      <c r="C163" s="410"/>
      <c r="D163" s="411" t="s">
        <v>932</v>
      </c>
      <c r="E163" s="310" t="s">
        <v>591</v>
      </c>
      <c r="F163" s="310">
        <v>55</v>
      </c>
      <c r="G163" s="310">
        <v>38</v>
      </c>
      <c r="H163" s="310">
        <v>38</v>
      </c>
      <c r="I163" s="311" t="s">
        <v>902</v>
      </c>
      <c r="J163" s="322" t="s">
        <v>910</v>
      </c>
      <c r="K163" s="311">
        <f t="shared" si="36"/>
        <v>-17</v>
      </c>
      <c r="L163" s="333">
        <v>100</v>
      </c>
      <c r="M163" s="334">
        <f t="shared" si="37"/>
        <v>-5200</v>
      </c>
      <c r="N163" s="311">
        <v>300</v>
      </c>
      <c r="O163" s="335" t="s">
        <v>601</v>
      </c>
      <c r="P163" s="336">
        <v>44627</v>
      </c>
      <c r="Q163" s="249"/>
      <c r="R163" s="250" t="s">
        <v>590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428">
        <v>8</v>
      </c>
      <c r="B164" s="377">
        <v>44628</v>
      </c>
      <c r="C164" s="429"/>
      <c r="D164" s="430" t="s">
        <v>964</v>
      </c>
      <c r="E164" s="428" t="s">
        <v>591</v>
      </c>
      <c r="F164" s="428">
        <v>47</v>
      </c>
      <c r="G164" s="428">
        <v>32</v>
      </c>
      <c r="H164" s="428">
        <v>55</v>
      </c>
      <c r="I164" s="431" t="s">
        <v>965</v>
      </c>
      <c r="J164" s="350" t="s">
        <v>916</v>
      </c>
      <c r="K164" s="338">
        <f t="shared" si="36"/>
        <v>8</v>
      </c>
      <c r="L164" s="351">
        <v>100</v>
      </c>
      <c r="M164" s="352">
        <f t="shared" si="37"/>
        <v>2300</v>
      </c>
      <c r="N164" s="338">
        <v>300</v>
      </c>
      <c r="O164" s="353" t="s">
        <v>589</v>
      </c>
      <c r="P164" s="354">
        <v>44263</v>
      </c>
      <c r="Q164" s="249"/>
      <c r="R164" s="250" t="s">
        <v>1008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9</v>
      </c>
      <c r="B165" s="377">
        <v>44628</v>
      </c>
      <c r="C165" s="356"/>
      <c r="D165" s="360" t="s">
        <v>966</v>
      </c>
      <c r="E165" s="285" t="s">
        <v>591</v>
      </c>
      <c r="F165" s="285">
        <v>53.5</v>
      </c>
      <c r="G165" s="285">
        <v>34</v>
      </c>
      <c r="H165" s="338">
        <v>64</v>
      </c>
      <c r="I165" s="350" t="s">
        <v>902</v>
      </c>
      <c r="J165" s="350" t="s">
        <v>990</v>
      </c>
      <c r="K165" s="338">
        <f t="shared" si="36"/>
        <v>10.5</v>
      </c>
      <c r="L165" s="351">
        <v>100</v>
      </c>
      <c r="M165" s="352">
        <f t="shared" si="37"/>
        <v>2525</v>
      </c>
      <c r="N165" s="338">
        <v>250</v>
      </c>
      <c r="O165" s="353" t="s">
        <v>589</v>
      </c>
      <c r="P165" s="354">
        <v>44264</v>
      </c>
      <c r="Q165" s="249"/>
      <c r="R165" s="250" t="s">
        <v>590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10</v>
      </c>
      <c r="B166" s="377">
        <v>44630</v>
      </c>
      <c r="C166" s="356"/>
      <c r="D166" s="360" t="s">
        <v>994</v>
      </c>
      <c r="E166" s="285" t="s">
        <v>591</v>
      </c>
      <c r="F166" s="285">
        <v>47.5</v>
      </c>
      <c r="G166" s="285">
        <v>10</v>
      </c>
      <c r="H166" s="338">
        <v>67.5</v>
      </c>
      <c r="I166" s="350" t="s">
        <v>995</v>
      </c>
      <c r="J166" s="350" t="s">
        <v>1004</v>
      </c>
      <c r="K166" s="338">
        <f t="shared" si="36"/>
        <v>20</v>
      </c>
      <c r="L166" s="351">
        <v>100</v>
      </c>
      <c r="M166" s="352">
        <f t="shared" si="37"/>
        <v>900</v>
      </c>
      <c r="N166" s="338">
        <v>50</v>
      </c>
      <c r="O166" s="353" t="s">
        <v>589</v>
      </c>
      <c r="P166" s="377">
        <v>44630</v>
      </c>
      <c r="Q166" s="249"/>
      <c r="R166" s="250" t="s">
        <v>1008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11</v>
      </c>
      <c r="B167" s="377">
        <v>44630</v>
      </c>
      <c r="C167" s="356"/>
      <c r="D167" s="360" t="s">
        <v>1003</v>
      </c>
      <c r="E167" s="285" t="s">
        <v>591</v>
      </c>
      <c r="F167" s="285">
        <v>32.5</v>
      </c>
      <c r="G167" s="285"/>
      <c r="H167" s="338">
        <v>55.5</v>
      </c>
      <c r="I167" s="350" t="s">
        <v>902</v>
      </c>
      <c r="J167" s="350" t="s">
        <v>1005</v>
      </c>
      <c r="K167" s="338">
        <f t="shared" si="36"/>
        <v>23</v>
      </c>
      <c r="L167" s="351">
        <v>100</v>
      </c>
      <c r="M167" s="352">
        <f t="shared" si="37"/>
        <v>1050</v>
      </c>
      <c r="N167" s="338">
        <v>50</v>
      </c>
      <c r="O167" s="353" t="s">
        <v>589</v>
      </c>
      <c r="P167" s="377">
        <v>44630</v>
      </c>
      <c r="Q167" s="249"/>
      <c r="R167" s="250" t="s">
        <v>1008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85">
        <v>12</v>
      </c>
      <c r="B168" s="377">
        <v>44631</v>
      </c>
      <c r="C168" s="356"/>
      <c r="D168" s="360" t="s">
        <v>1016</v>
      </c>
      <c r="E168" s="285" t="s">
        <v>591</v>
      </c>
      <c r="F168" s="285">
        <v>44</v>
      </c>
      <c r="G168" s="285">
        <v>29</v>
      </c>
      <c r="H168" s="338">
        <v>50.5</v>
      </c>
      <c r="I168" s="350" t="s">
        <v>965</v>
      </c>
      <c r="J168" s="350" t="s">
        <v>1017</v>
      </c>
      <c r="K168" s="338">
        <f t="shared" si="36"/>
        <v>6.5</v>
      </c>
      <c r="L168" s="351">
        <v>100</v>
      </c>
      <c r="M168" s="352">
        <f t="shared" si="37"/>
        <v>1850</v>
      </c>
      <c r="N168" s="338">
        <v>300</v>
      </c>
      <c r="O168" s="353" t="s">
        <v>589</v>
      </c>
      <c r="P168" s="377">
        <v>44631</v>
      </c>
      <c r="Q168" s="249"/>
      <c r="R168" s="250" t="s">
        <v>590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85">
        <v>13</v>
      </c>
      <c r="B169" s="357">
        <v>44635</v>
      </c>
      <c r="C169" s="356"/>
      <c r="D169" s="360" t="s">
        <v>1043</v>
      </c>
      <c r="E169" s="285" t="s">
        <v>591</v>
      </c>
      <c r="F169" s="285">
        <v>24</v>
      </c>
      <c r="G169" s="285">
        <v>14</v>
      </c>
      <c r="H169" s="338">
        <v>32</v>
      </c>
      <c r="I169" s="350" t="s">
        <v>1046</v>
      </c>
      <c r="J169" s="350" t="s">
        <v>916</v>
      </c>
      <c r="K169" s="338">
        <f t="shared" si="36"/>
        <v>8</v>
      </c>
      <c r="L169" s="351">
        <v>100</v>
      </c>
      <c r="M169" s="352">
        <f t="shared" si="37"/>
        <v>4300</v>
      </c>
      <c r="N169" s="338">
        <v>550</v>
      </c>
      <c r="O169" s="353" t="s">
        <v>589</v>
      </c>
      <c r="P169" s="377">
        <v>44637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285">
        <v>14</v>
      </c>
      <c r="B170" s="357">
        <v>44635</v>
      </c>
      <c r="C170" s="356"/>
      <c r="D170" s="360" t="s">
        <v>1164</v>
      </c>
      <c r="E170" s="285" t="s">
        <v>591</v>
      </c>
      <c r="F170" s="285">
        <v>106</v>
      </c>
      <c r="G170" s="285">
        <v>60</v>
      </c>
      <c r="H170" s="338">
        <v>126</v>
      </c>
      <c r="I170" s="350" t="s">
        <v>1047</v>
      </c>
      <c r="J170" s="350" t="s">
        <v>1004</v>
      </c>
      <c r="K170" s="338">
        <f t="shared" si="36"/>
        <v>20</v>
      </c>
      <c r="L170" s="351">
        <v>100</v>
      </c>
      <c r="M170" s="352">
        <f t="shared" si="37"/>
        <v>900</v>
      </c>
      <c r="N170" s="338">
        <v>50</v>
      </c>
      <c r="O170" s="353" t="s">
        <v>589</v>
      </c>
      <c r="P170" s="377">
        <v>44635</v>
      </c>
      <c r="Q170" s="249"/>
      <c r="R170" s="250" t="s">
        <v>1008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285">
        <v>15</v>
      </c>
      <c r="B171" s="357">
        <v>44636</v>
      </c>
      <c r="C171" s="356"/>
      <c r="D171" s="360" t="s">
        <v>1053</v>
      </c>
      <c r="E171" s="285" t="s">
        <v>591</v>
      </c>
      <c r="F171" s="285">
        <v>75</v>
      </c>
      <c r="G171" s="285">
        <v>30</v>
      </c>
      <c r="H171" s="338">
        <v>95</v>
      </c>
      <c r="I171" s="350">
        <v>150</v>
      </c>
      <c r="J171" s="350" t="s">
        <v>1004</v>
      </c>
      <c r="K171" s="338">
        <f t="shared" si="36"/>
        <v>20</v>
      </c>
      <c r="L171" s="351">
        <v>100</v>
      </c>
      <c r="M171" s="352">
        <f t="shared" si="37"/>
        <v>900</v>
      </c>
      <c r="N171" s="338">
        <v>50</v>
      </c>
      <c r="O171" s="353" t="s">
        <v>589</v>
      </c>
      <c r="P171" s="377">
        <v>44636</v>
      </c>
      <c r="Q171" s="249"/>
      <c r="R171" s="250" t="s">
        <v>590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285">
        <v>16</v>
      </c>
      <c r="B172" s="357">
        <v>44636</v>
      </c>
      <c r="C172" s="356"/>
      <c r="D172" s="360" t="s">
        <v>1054</v>
      </c>
      <c r="E172" s="285" t="s">
        <v>591</v>
      </c>
      <c r="F172" s="285">
        <v>210</v>
      </c>
      <c r="G172" s="285">
        <v>95</v>
      </c>
      <c r="H172" s="338">
        <v>260</v>
      </c>
      <c r="I172" s="350" t="s">
        <v>1055</v>
      </c>
      <c r="J172" s="350" t="s">
        <v>1042</v>
      </c>
      <c r="K172" s="338">
        <f t="shared" si="36"/>
        <v>50</v>
      </c>
      <c r="L172" s="351">
        <v>100</v>
      </c>
      <c r="M172" s="352">
        <f t="shared" si="37"/>
        <v>1150</v>
      </c>
      <c r="N172" s="338">
        <v>25</v>
      </c>
      <c r="O172" s="353" t="s">
        <v>589</v>
      </c>
      <c r="P172" s="377">
        <v>44636</v>
      </c>
      <c r="Q172" s="249"/>
      <c r="R172" s="250" t="s">
        <v>1008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285">
        <v>17</v>
      </c>
      <c r="B173" s="357">
        <v>44636</v>
      </c>
      <c r="C173" s="356"/>
      <c r="D173" s="360" t="s">
        <v>1053</v>
      </c>
      <c r="E173" s="285" t="s">
        <v>591</v>
      </c>
      <c r="F173" s="285">
        <v>78</v>
      </c>
      <c r="G173" s="285">
        <v>30</v>
      </c>
      <c r="H173" s="338">
        <v>99</v>
      </c>
      <c r="I173" s="350">
        <v>150</v>
      </c>
      <c r="J173" s="350" t="s">
        <v>602</v>
      </c>
      <c r="K173" s="338">
        <f t="shared" si="36"/>
        <v>21</v>
      </c>
      <c r="L173" s="351">
        <v>100</v>
      </c>
      <c r="M173" s="352">
        <f t="shared" si="37"/>
        <v>950</v>
      </c>
      <c r="N173" s="338">
        <v>50</v>
      </c>
      <c r="O173" s="353" t="s">
        <v>589</v>
      </c>
      <c r="P173" s="377">
        <v>44636</v>
      </c>
      <c r="Q173" s="249"/>
      <c r="R173" s="250" t="s">
        <v>590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285">
        <v>18</v>
      </c>
      <c r="B174" s="357">
        <v>44636</v>
      </c>
      <c r="C174" s="356"/>
      <c r="D174" s="360" t="s">
        <v>1054</v>
      </c>
      <c r="E174" s="285" t="s">
        <v>591</v>
      </c>
      <c r="F174" s="285">
        <v>190</v>
      </c>
      <c r="G174" s="285">
        <v>85</v>
      </c>
      <c r="H174" s="338">
        <v>265</v>
      </c>
      <c r="I174" s="350" t="s">
        <v>1055</v>
      </c>
      <c r="J174" s="350" t="s">
        <v>1056</v>
      </c>
      <c r="K174" s="338">
        <f t="shared" si="36"/>
        <v>75</v>
      </c>
      <c r="L174" s="351">
        <v>100</v>
      </c>
      <c r="M174" s="352">
        <f t="shared" si="37"/>
        <v>1775</v>
      </c>
      <c r="N174" s="338">
        <v>25</v>
      </c>
      <c r="O174" s="353" t="s">
        <v>589</v>
      </c>
      <c r="P174" s="377">
        <v>44636</v>
      </c>
      <c r="Q174" s="249"/>
      <c r="R174" s="250" t="s">
        <v>1008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310">
        <v>19</v>
      </c>
      <c r="B175" s="358">
        <v>44636</v>
      </c>
      <c r="C175" s="411"/>
      <c r="D175" s="460" t="s">
        <v>1053</v>
      </c>
      <c r="E175" s="310" t="s">
        <v>591</v>
      </c>
      <c r="F175" s="310">
        <v>76</v>
      </c>
      <c r="G175" s="310">
        <v>30</v>
      </c>
      <c r="H175" s="311">
        <v>58</v>
      </c>
      <c r="I175" s="322">
        <v>150</v>
      </c>
      <c r="J175" s="322" t="s">
        <v>1057</v>
      </c>
      <c r="K175" s="311">
        <f t="shared" ref="K175:K182" si="38">H175-F175</f>
        <v>-18</v>
      </c>
      <c r="L175" s="333">
        <v>100</v>
      </c>
      <c r="M175" s="334">
        <f t="shared" si="37"/>
        <v>-1000</v>
      </c>
      <c r="N175" s="311">
        <v>50</v>
      </c>
      <c r="O175" s="335" t="s">
        <v>601</v>
      </c>
      <c r="P175" s="389">
        <v>44636</v>
      </c>
      <c r="Q175" s="249"/>
      <c r="R175" s="250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310">
        <v>20</v>
      </c>
      <c r="B176" s="358">
        <v>44636</v>
      </c>
      <c r="C176" s="411"/>
      <c r="D176" s="460" t="s">
        <v>1054</v>
      </c>
      <c r="E176" s="310" t="s">
        <v>591</v>
      </c>
      <c r="F176" s="310">
        <v>190</v>
      </c>
      <c r="G176" s="310">
        <v>85</v>
      </c>
      <c r="H176" s="311">
        <v>85</v>
      </c>
      <c r="I176" s="322" t="s">
        <v>1055</v>
      </c>
      <c r="J176" s="322" t="s">
        <v>1082</v>
      </c>
      <c r="K176" s="311">
        <f>H176-F176</f>
        <v>-105</v>
      </c>
      <c r="L176" s="333">
        <v>100</v>
      </c>
      <c r="M176" s="334">
        <f t="shared" si="37"/>
        <v>-2725</v>
      </c>
      <c r="N176" s="311">
        <v>25</v>
      </c>
      <c r="O176" s="335" t="s">
        <v>601</v>
      </c>
      <c r="P176" s="389">
        <v>44637</v>
      </c>
      <c r="Q176" s="249"/>
      <c r="R176" s="250" t="s">
        <v>1008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247" customFormat="1" ht="12.75" customHeight="1">
      <c r="A177" s="310">
        <v>21</v>
      </c>
      <c r="B177" s="358">
        <v>44636</v>
      </c>
      <c r="C177" s="411"/>
      <c r="D177" s="460" t="s">
        <v>1058</v>
      </c>
      <c r="E177" s="310" t="s">
        <v>591</v>
      </c>
      <c r="F177" s="310">
        <v>9</v>
      </c>
      <c r="G177" s="310">
        <v>5.9</v>
      </c>
      <c r="H177" s="311">
        <v>5.9</v>
      </c>
      <c r="I177" s="322" t="s">
        <v>1059</v>
      </c>
      <c r="J177" s="322" t="s">
        <v>1083</v>
      </c>
      <c r="K177" s="311">
        <f>H177-F177</f>
        <v>-3.0999999999999996</v>
      </c>
      <c r="L177" s="333">
        <v>100</v>
      </c>
      <c r="M177" s="334">
        <f t="shared" si="37"/>
        <v>-4749.9999999999991</v>
      </c>
      <c r="N177" s="311">
        <v>1500</v>
      </c>
      <c r="O177" s="335" t="s">
        <v>601</v>
      </c>
      <c r="P177" s="389">
        <v>44637</v>
      </c>
      <c r="Q177" s="249"/>
      <c r="R177" s="250" t="s">
        <v>590</v>
      </c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:38" s="247" customFormat="1" ht="12.75" customHeight="1">
      <c r="A178" s="310">
        <v>22</v>
      </c>
      <c r="B178" s="358">
        <v>44636</v>
      </c>
      <c r="C178" s="411"/>
      <c r="D178" s="460" t="s">
        <v>1060</v>
      </c>
      <c r="E178" s="310" t="s">
        <v>591</v>
      </c>
      <c r="F178" s="310">
        <v>41</v>
      </c>
      <c r="G178" s="310">
        <v>25</v>
      </c>
      <c r="H178" s="311">
        <v>25</v>
      </c>
      <c r="I178" s="322" t="s">
        <v>1061</v>
      </c>
      <c r="J178" s="322" t="s">
        <v>1084</v>
      </c>
      <c r="K178" s="311">
        <f>H178-F178</f>
        <v>-16</v>
      </c>
      <c r="L178" s="333">
        <v>100</v>
      </c>
      <c r="M178" s="334">
        <f t="shared" si="37"/>
        <v>-4100</v>
      </c>
      <c r="N178" s="311">
        <v>250</v>
      </c>
      <c r="O178" s="335" t="s">
        <v>601</v>
      </c>
      <c r="P178" s="389">
        <v>44637</v>
      </c>
      <c r="Q178" s="249"/>
      <c r="R178" s="250" t="s">
        <v>590</v>
      </c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:38" s="247" customFormat="1" ht="12.75" customHeight="1">
      <c r="A179" s="285">
        <v>23</v>
      </c>
      <c r="B179" s="377">
        <v>44637</v>
      </c>
      <c r="C179" s="356"/>
      <c r="D179" s="360" t="s">
        <v>1070</v>
      </c>
      <c r="E179" s="285" t="s">
        <v>591</v>
      </c>
      <c r="F179" s="285">
        <v>42.5</v>
      </c>
      <c r="G179" s="285">
        <v>8</v>
      </c>
      <c r="H179" s="338">
        <v>63</v>
      </c>
      <c r="I179" s="350" t="s">
        <v>905</v>
      </c>
      <c r="J179" s="350" t="s">
        <v>1115</v>
      </c>
      <c r="K179" s="338">
        <f t="shared" si="38"/>
        <v>20.5</v>
      </c>
      <c r="L179" s="351">
        <v>100</v>
      </c>
      <c r="M179" s="352">
        <f t="shared" si="37"/>
        <v>925</v>
      </c>
      <c r="N179" s="338">
        <v>50</v>
      </c>
      <c r="O179" s="353" t="s">
        <v>589</v>
      </c>
      <c r="P179" s="377">
        <v>44637</v>
      </c>
      <c r="Q179" s="249"/>
      <c r="R179" s="250" t="s">
        <v>590</v>
      </c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:38" s="247" customFormat="1" ht="12.75" customHeight="1">
      <c r="A180" s="285">
        <v>24</v>
      </c>
      <c r="B180" s="377">
        <v>44637</v>
      </c>
      <c r="C180" s="356"/>
      <c r="D180" s="360" t="s">
        <v>1072</v>
      </c>
      <c r="E180" s="285" t="s">
        <v>591</v>
      </c>
      <c r="F180" s="285">
        <v>4.1500000000000004</v>
      </c>
      <c r="G180" s="285">
        <v>2.75</v>
      </c>
      <c r="H180" s="338">
        <v>4.75</v>
      </c>
      <c r="I180" s="357" t="s">
        <v>1073</v>
      </c>
      <c r="J180" s="350" t="s">
        <v>1116</v>
      </c>
      <c r="K180" s="338">
        <f t="shared" si="38"/>
        <v>0.59999999999999964</v>
      </c>
      <c r="L180" s="351">
        <v>100</v>
      </c>
      <c r="M180" s="352">
        <f t="shared" si="37"/>
        <v>1999.9999999999986</v>
      </c>
      <c r="N180" s="338">
        <v>3500</v>
      </c>
      <c r="O180" s="353" t="s">
        <v>589</v>
      </c>
      <c r="P180" s="377">
        <v>44637</v>
      </c>
      <c r="Q180" s="249"/>
      <c r="R180" s="250" t="s">
        <v>1008</v>
      </c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:38" s="247" customFormat="1" ht="12.75" customHeight="1">
      <c r="A181" s="285">
        <v>25</v>
      </c>
      <c r="B181" s="377">
        <v>44637</v>
      </c>
      <c r="C181" s="356"/>
      <c r="D181" s="360" t="s">
        <v>1081</v>
      </c>
      <c r="E181" s="285" t="s">
        <v>591</v>
      </c>
      <c r="F181" s="285">
        <v>42.5</v>
      </c>
      <c r="G181" s="285">
        <v>8</v>
      </c>
      <c r="H181" s="338">
        <v>61</v>
      </c>
      <c r="I181" s="350" t="s">
        <v>905</v>
      </c>
      <c r="J181" s="350" t="s">
        <v>1114</v>
      </c>
      <c r="K181" s="338">
        <f t="shared" si="38"/>
        <v>18.5</v>
      </c>
      <c r="L181" s="351">
        <v>100</v>
      </c>
      <c r="M181" s="352">
        <f t="shared" si="37"/>
        <v>825</v>
      </c>
      <c r="N181" s="338">
        <v>50</v>
      </c>
      <c r="O181" s="353" t="s">
        <v>589</v>
      </c>
      <c r="P181" s="377">
        <v>44637</v>
      </c>
      <c r="Q181" s="249"/>
      <c r="R181" s="250" t="s">
        <v>590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310">
        <v>26</v>
      </c>
      <c r="B182" s="358">
        <v>44641</v>
      </c>
      <c r="C182" s="411"/>
      <c r="D182" s="460" t="s">
        <v>1093</v>
      </c>
      <c r="E182" s="310" t="s">
        <v>591</v>
      </c>
      <c r="F182" s="310">
        <v>77</v>
      </c>
      <c r="G182" s="310">
        <v>45</v>
      </c>
      <c r="H182" s="311">
        <v>45</v>
      </c>
      <c r="I182" s="322" t="s">
        <v>1094</v>
      </c>
      <c r="J182" s="322" t="s">
        <v>1104</v>
      </c>
      <c r="K182" s="311">
        <f t="shared" si="38"/>
        <v>-32</v>
      </c>
      <c r="L182" s="333">
        <v>100</v>
      </c>
      <c r="M182" s="334">
        <f t="shared" si="37"/>
        <v>-1700</v>
      </c>
      <c r="N182" s="311">
        <v>50</v>
      </c>
      <c r="O182" s="335" t="s">
        <v>601</v>
      </c>
      <c r="P182" s="389">
        <v>44643</v>
      </c>
      <c r="Q182" s="249"/>
      <c r="R182" s="250" t="s">
        <v>590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s="247" customFormat="1" ht="12.75" customHeight="1">
      <c r="A183" s="310">
        <v>27</v>
      </c>
      <c r="B183" s="358">
        <v>44641</v>
      </c>
      <c r="C183" s="411"/>
      <c r="D183" s="460" t="s">
        <v>1100</v>
      </c>
      <c r="E183" s="310" t="s">
        <v>591</v>
      </c>
      <c r="F183" s="310">
        <v>44.5</v>
      </c>
      <c r="G183" s="310">
        <v>25</v>
      </c>
      <c r="H183" s="311">
        <v>29</v>
      </c>
      <c r="I183" s="322" t="s">
        <v>1101</v>
      </c>
      <c r="J183" s="322" t="s">
        <v>1128</v>
      </c>
      <c r="K183" s="311">
        <f t="shared" ref="K183:K189" si="39">H183-F183</f>
        <v>-15.5</v>
      </c>
      <c r="L183" s="333">
        <v>100</v>
      </c>
      <c r="M183" s="334">
        <f t="shared" si="37"/>
        <v>-3975</v>
      </c>
      <c r="N183" s="311">
        <v>250</v>
      </c>
      <c r="O183" s="335" t="s">
        <v>601</v>
      </c>
      <c r="P183" s="389">
        <v>44643</v>
      </c>
      <c r="Q183" s="249"/>
      <c r="R183" s="250" t="s">
        <v>590</v>
      </c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:38" s="247" customFormat="1" ht="12.75" customHeight="1">
      <c r="A184" s="285">
        <v>28</v>
      </c>
      <c r="B184" s="357">
        <v>44642</v>
      </c>
      <c r="C184" s="356"/>
      <c r="D184" s="360" t="s">
        <v>1105</v>
      </c>
      <c r="E184" s="285" t="s">
        <v>591</v>
      </c>
      <c r="F184" s="285">
        <v>20.5</v>
      </c>
      <c r="G184" s="285">
        <v>12</v>
      </c>
      <c r="H184" s="338">
        <v>25.5</v>
      </c>
      <c r="I184" s="350" t="s">
        <v>1106</v>
      </c>
      <c r="J184" s="350" t="s">
        <v>912</v>
      </c>
      <c r="K184" s="338">
        <f t="shared" si="39"/>
        <v>5</v>
      </c>
      <c r="L184" s="351">
        <v>100</v>
      </c>
      <c r="M184" s="352">
        <f t="shared" si="37"/>
        <v>2650</v>
      </c>
      <c r="N184" s="338">
        <v>550</v>
      </c>
      <c r="O184" s="353" t="s">
        <v>589</v>
      </c>
      <c r="P184" s="377">
        <v>44642</v>
      </c>
      <c r="Q184" s="249"/>
      <c r="R184" s="250" t="s">
        <v>1008</v>
      </c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:38" s="247" customFormat="1" ht="12.75" customHeight="1">
      <c r="A185" s="285">
        <v>29</v>
      </c>
      <c r="B185" s="357">
        <v>44642</v>
      </c>
      <c r="C185" s="356"/>
      <c r="D185" s="360" t="s">
        <v>1107</v>
      </c>
      <c r="E185" s="285" t="s">
        <v>591</v>
      </c>
      <c r="F185" s="285">
        <v>28.5</v>
      </c>
      <c r="G185" s="285">
        <v>20</v>
      </c>
      <c r="H185" s="338">
        <v>34.5</v>
      </c>
      <c r="I185" s="350" t="s">
        <v>1108</v>
      </c>
      <c r="J185" s="350" t="s">
        <v>908</v>
      </c>
      <c r="K185" s="338">
        <f t="shared" si="39"/>
        <v>6</v>
      </c>
      <c r="L185" s="351">
        <v>100</v>
      </c>
      <c r="M185" s="352">
        <f t="shared" si="37"/>
        <v>3350</v>
      </c>
      <c r="N185" s="338">
        <v>575</v>
      </c>
      <c r="O185" s="353" t="s">
        <v>589</v>
      </c>
      <c r="P185" s="377">
        <v>44642</v>
      </c>
      <c r="Q185" s="249"/>
      <c r="R185" s="250" t="s">
        <v>1008</v>
      </c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:38" s="247" customFormat="1" ht="12.75" customHeight="1">
      <c r="A186" s="285">
        <v>30</v>
      </c>
      <c r="B186" s="357">
        <v>44642</v>
      </c>
      <c r="C186" s="356"/>
      <c r="D186" s="360" t="s">
        <v>1112</v>
      </c>
      <c r="E186" s="285" t="s">
        <v>591</v>
      </c>
      <c r="F186" s="285">
        <v>167.5</v>
      </c>
      <c r="G186" s="285">
        <v>90</v>
      </c>
      <c r="H186" s="338">
        <v>197.5</v>
      </c>
      <c r="I186" s="350" t="s">
        <v>1113</v>
      </c>
      <c r="J186" s="350" t="s">
        <v>604</v>
      </c>
      <c r="K186" s="338">
        <f t="shared" si="39"/>
        <v>30</v>
      </c>
      <c r="L186" s="351">
        <v>100</v>
      </c>
      <c r="M186" s="352">
        <f t="shared" si="37"/>
        <v>1400</v>
      </c>
      <c r="N186" s="338">
        <v>50</v>
      </c>
      <c r="O186" s="353" t="s">
        <v>589</v>
      </c>
      <c r="P186" s="377">
        <v>44642</v>
      </c>
      <c r="Q186" s="249"/>
      <c r="R186" s="250" t="s">
        <v>590</v>
      </c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:38" s="247" customFormat="1" ht="12.75" customHeight="1">
      <c r="A187" s="285">
        <v>31</v>
      </c>
      <c r="B187" s="357">
        <v>44642</v>
      </c>
      <c r="C187" s="356"/>
      <c r="D187" s="360" t="s">
        <v>1118</v>
      </c>
      <c r="E187" s="285" t="s">
        <v>591</v>
      </c>
      <c r="F187" s="285">
        <v>56.5</v>
      </c>
      <c r="G187" s="285">
        <v>30</v>
      </c>
      <c r="H187" s="338">
        <v>72</v>
      </c>
      <c r="I187" s="350" t="s">
        <v>995</v>
      </c>
      <c r="J187" s="350" t="s">
        <v>1127</v>
      </c>
      <c r="K187" s="338">
        <f t="shared" si="39"/>
        <v>15.5</v>
      </c>
      <c r="L187" s="351">
        <v>100</v>
      </c>
      <c r="M187" s="352">
        <f t="shared" si="37"/>
        <v>2225</v>
      </c>
      <c r="N187" s="338">
        <v>150</v>
      </c>
      <c r="O187" s="353" t="s">
        <v>589</v>
      </c>
      <c r="P187" s="377">
        <v>44643</v>
      </c>
      <c r="Q187" s="249"/>
      <c r="R187" s="250" t="s">
        <v>1008</v>
      </c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:38" s="247" customFormat="1" ht="12.75" customHeight="1">
      <c r="A188" s="285">
        <v>32</v>
      </c>
      <c r="B188" s="357">
        <v>44642</v>
      </c>
      <c r="C188" s="356"/>
      <c r="D188" s="360" t="s">
        <v>1119</v>
      </c>
      <c r="E188" s="285" t="s">
        <v>591</v>
      </c>
      <c r="F188" s="285">
        <v>42</v>
      </c>
      <c r="G188" s="285">
        <v>27</v>
      </c>
      <c r="H188" s="338">
        <v>51</v>
      </c>
      <c r="I188" s="350" t="s">
        <v>1120</v>
      </c>
      <c r="J188" s="350" t="s">
        <v>797</v>
      </c>
      <c r="K188" s="338">
        <f t="shared" si="39"/>
        <v>9</v>
      </c>
      <c r="L188" s="351">
        <v>100</v>
      </c>
      <c r="M188" s="352">
        <f t="shared" si="37"/>
        <v>2600</v>
      </c>
      <c r="N188" s="338">
        <v>300</v>
      </c>
      <c r="O188" s="353" t="s">
        <v>589</v>
      </c>
      <c r="P188" s="377">
        <v>44643</v>
      </c>
      <c r="Q188" s="249"/>
      <c r="R188" s="250" t="s">
        <v>590</v>
      </c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</row>
    <row r="189" spans="1:38" s="247" customFormat="1" ht="12.75" customHeight="1">
      <c r="A189" s="285">
        <v>33</v>
      </c>
      <c r="B189" s="357">
        <v>44642</v>
      </c>
      <c r="C189" s="356"/>
      <c r="D189" s="360" t="s">
        <v>1121</v>
      </c>
      <c r="E189" s="285" t="s">
        <v>591</v>
      </c>
      <c r="F189" s="285">
        <v>41</v>
      </c>
      <c r="G189" s="285">
        <v>25</v>
      </c>
      <c r="H189" s="338">
        <v>49</v>
      </c>
      <c r="I189" s="350" t="s">
        <v>1120</v>
      </c>
      <c r="J189" s="350" t="s">
        <v>916</v>
      </c>
      <c r="K189" s="338">
        <f t="shared" si="39"/>
        <v>8</v>
      </c>
      <c r="L189" s="351">
        <v>100</v>
      </c>
      <c r="M189" s="352">
        <f t="shared" si="37"/>
        <v>1900</v>
      </c>
      <c r="N189" s="338">
        <v>250</v>
      </c>
      <c r="O189" s="353" t="s">
        <v>589</v>
      </c>
      <c r="P189" s="377">
        <v>44643</v>
      </c>
      <c r="Q189" s="249"/>
      <c r="R189" s="250" t="s">
        <v>590</v>
      </c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</row>
    <row r="190" spans="1:38" s="247" customFormat="1" ht="12.75" customHeight="1">
      <c r="A190" s="310">
        <v>34</v>
      </c>
      <c r="B190" s="358">
        <v>44642</v>
      </c>
      <c r="C190" s="411"/>
      <c r="D190" s="460" t="s">
        <v>1122</v>
      </c>
      <c r="E190" s="310" t="s">
        <v>591</v>
      </c>
      <c r="F190" s="310">
        <v>6.5</v>
      </c>
      <c r="G190" s="310">
        <v>2.8</v>
      </c>
      <c r="H190" s="311">
        <v>2.8</v>
      </c>
      <c r="I190" s="463" t="s">
        <v>1123</v>
      </c>
      <c r="J190" s="322" t="s">
        <v>1151</v>
      </c>
      <c r="K190" s="311">
        <f>H190-F190</f>
        <v>-3.7</v>
      </c>
      <c r="L190" s="333">
        <v>100</v>
      </c>
      <c r="M190" s="334">
        <f>(K190*N190)-L190</f>
        <v>-4170</v>
      </c>
      <c r="N190" s="311">
        <v>1100</v>
      </c>
      <c r="O190" s="335" t="s">
        <v>601</v>
      </c>
      <c r="P190" s="389">
        <v>44644</v>
      </c>
      <c r="Q190" s="249"/>
      <c r="R190" s="250" t="s">
        <v>590</v>
      </c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</row>
    <row r="191" spans="1:38" s="247" customFormat="1" ht="12.75" customHeight="1">
      <c r="A191" s="285">
        <v>30</v>
      </c>
      <c r="B191" s="357">
        <v>44643</v>
      </c>
      <c r="C191" s="356"/>
      <c r="D191" s="360" t="s">
        <v>1112</v>
      </c>
      <c r="E191" s="285" t="s">
        <v>591</v>
      </c>
      <c r="F191" s="285">
        <v>167.5</v>
      </c>
      <c r="G191" s="285">
        <v>90</v>
      </c>
      <c r="H191" s="338">
        <v>192</v>
      </c>
      <c r="I191" s="350" t="s">
        <v>1113</v>
      </c>
      <c r="J191" s="350" t="s">
        <v>1129</v>
      </c>
      <c r="K191" s="338">
        <f>H191-F191</f>
        <v>24.5</v>
      </c>
      <c r="L191" s="351">
        <v>100</v>
      </c>
      <c r="M191" s="352">
        <f>(K191*N191)-L191</f>
        <v>1125</v>
      </c>
      <c r="N191" s="338">
        <v>50</v>
      </c>
      <c r="O191" s="353" t="s">
        <v>589</v>
      </c>
      <c r="P191" s="377">
        <v>44643</v>
      </c>
      <c r="Q191" s="249"/>
      <c r="R191" s="250" t="s">
        <v>590</v>
      </c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</row>
    <row r="192" spans="1:38" s="247" customFormat="1" ht="12.75" customHeight="1">
      <c r="A192" s="310">
        <v>31</v>
      </c>
      <c r="B192" s="358">
        <v>44643</v>
      </c>
      <c r="C192" s="411"/>
      <c r="D192" s="460" t="s">
        <v>1119</v>
      </c>
      <c r="E192" s="310" t="s">
        <v>591</v>
      </c>
      <c r="F192" s="310">
        <v>36</v>
      </c>
      <c r="G192" s="310">
        <v>20</v>
      </c>
      <c r="H192" s="311">
        <v>20</v>
      </c>
      <c r="I192" s="463" t="s">
        <v>1120</v>
      </c>
      <c r="J192" s="322" t="s">
        <v>1084</v>
      </c>
      <c r="K192" s="311">
        <f>H192-F192</f>
        <v>-16</v>
      </c>
      <c r="L192" s="333">
        <v>100</v>
      </c>
      <c r="M192" s="334">
        <f>(K192*N192)-L192</f>
        <v>-4900</v>
      </c>
      <c r="N192" s="311">
        <v>300</v>
      </c>
      <c r="O192" s="335" t="s">
        <v>601</v>
      </c>
      <c r="P192" s="389">
        <v>44644</v>
      </c>
      <c r="Q192" s="249"/>
      <c r="R192" s="250" t="s">
        <v>590</v>
      </c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:38" s="247" customFormat="1" ht="12.75" customHeight="1">
      <c r="A193" s="251">
        <v>32</v>
      </c>
      <c r="B193" s="339">
        <v>44643</v>
      </c>
      <c r="C193" s="375"/>
      <c r="D193" s="376" t="s">
        <v>1132</v>
      </c>
      <c r="E193" s="251" t="s">
        <v>591</v>
      </c>
      <c r="F193" s="371" t="s">
        <v>1133</v>
      </c>
      <c r="G193" s="251">
        <v>0</v>
      </c>
      <c r="H193" s="252"/>
      <c r="I193" s="461" t="s">
        <v>1134</v>
      </c>
      <c r="J193" s="302" t="s">
        <v>592</v>
      </c>
      <c r="K193" s="252"/>
      <c r="L193" s="283"/>
      <c r="M193" s="284"/>
      <c r="N193" s="252"/>
      <c r="O193" s="359"/>
      <c r="P193" s="293"/>
      <c r="Q193" s="249"/>
      <c r="R193" s="250" t="s">
        <v>1008</v>
      </c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:38" s="247" customFormat="1" ht="12.75" customHeight="1">
      <c r="A194" s="285">
        <v>33</v>
      </c>
      <c r="B194" s="357">
        <v>44644</v>
      </c>
      <c r="C194" s="356"/>
      <c r="D194" s="360" t="s">
        <v>1142</v>
      </c>
      <c r="E194" s="285" t="s">
        <v>591</v>
      </c>
      <c r="F194" s="285">
        <v>36.5</v>
      </c>
      <c r="G194" s="285"/>
      <c r="H194" s="338">
        <v>63.5</v>
      </c>
      <c r="I194" s="462" t="s">
        <v>1143</v>
      </c>
      <c r="J194" s="350" t="s">
        <v>1147</v>
      </c>
      <c r="K194" s="338">
        <f>H194-F194</f>
        <v>27</v>
      </c>
      <c r="L194" s="351">
        <v>100</v>
      </c>
      <c r="M194" s="352">
        <f>(K194*N194)-L194</f>
        <v>1250</v>
      </c>
      <c r="N194" s="338">
        <v>50</v>
      </c>
      <c r="O194" s="353" t="s">
        <v>589</v>
      </c>
      <c r="P194" s="357">
        <v>44644</v>
      </c>
      <c r="Q194" s="249"/>
      <c r="R194" s="250" t="s">
        <v>1008</v>
      </c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</row>
    <row r="195" spans="1:38" s="247" customFormat="1" ht="12.75" customHeight="1">
      <c r="A195" s="285">
        <v>34</v>
      </c>
      <c r="B195" s="357">
        <v>44644</v>
      </c>
      <c r="C195" s="356"/>
      <c r="D195" s="360" t="s">
        <v>1144</v>
      </c>
      <c r="E195" s="285" t="s">
        <v>591</v>
      </c>
      <c r="F195" s="285">
        <v>31.5</v>
      </c>
      <c r="G195" s="285"/>
      <c r="H195" s="338">
        <v>54.5</v>
      </c>
      <c r="I195" s="462" t="s">
        <v>865</v>
      </c>
      <c r="J195" s="350" t="s">
        <v>1005</v>
      </c>
      <c r="K195" s="338">
        <f>H195-F195</f>
        <v>23</v>
      </c>
      <c r="L195" s="351">
        <v>100</v>
      </c>
      <c r="M195" s="352">
        <f>(K195*N195)-L195</f>
        <v>1050</v>
      </c>
      <c r="N195" s="338">
        <v>50</v>
      </c>
      <c r="O195" s="353" t="s">
        <v>589</v>
      </c>
      <c r="P195" s="357">
        <v>44644</v>
      </c>
      <c r="Q195" s="249"/>
      <c r="R195" s="250" t="s">
        <v>1008</v>
      </c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</row>
    <row r="196" spans="1:38" s="247" customFormat="1" ht="12.75" customHeight="1">
      <c r="A196" s="285">
        <v>35</v>
      </c>
      <c r="B196" s="357">
        <v>44644</v>
      </c>
      <c r="C196" s="356"/>
      <c r="D196" s="360" t="s">
        <v>1145</v>
      </c>
      <c r="E196" s="285" t="s">
        <v>591</v>
      </c>
      <c r="F196" s="285">
        <v>32.5</v>
      </c>
      <c r="G196" s="285">
        <v>15</v>
      </c>
      <c r="H196" s="338">
        <v>48.5</v>
      </c>
      <c r="I196" s="462" t="s">
        <v>1146</v>
      </c>
      <c r="J196" s="350" t="s">
        <v>1148</v>
      </c>
      <c r="K196" s="338">
        <f>H196-F196</f>
        <v>16</v>
      </c>
      <c r="L196" s="351">
        <v>100</v>
      </c>
      <c r="M196" s="352">
        <f>(K196*N196)-L196</f>
        <v>3900</v>
      </c>
      <c r="N196" s="338">
        <v>250</v>
      </c>
      <c r="O196" s="353" t="s">
        <v>589</v>
      </c>
      <c r="P196" s="357">
        <v>44644</v>
      </c>
      <c r="Q196" s="249"/>
      <c r="R196" s="250" t="s">
        <v>1008</v>
      </c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</row>
    <row r="197" spans="1:38" s="247" customFormat="1" ht="12.75" customHeight="1">
      <c r="A197" s="285">
        <v>36</v>
      </c>
      <c r="B197" s="357">
        <v>44645</v>
      </c>
      <c r="C197" s="356"/>
      <c r="D197" s="360" t="s">
        <v>1150</v>
      </c>
      <c r="E197" s="285" t="s">
        <v>591</v>
      </c>
      <c r="F197" s="285">
        <v>51</v>
      </c>
      <c r="G197" s="285">
        <v>25</v>
      </c>
      <c r="H197" s="338">
        <v>67</v>
      </c>
      <c r="I197" s="462" t="s">
        <v>865</v>
      </c>
      <c r="J197" s="350" t="s">
        <v>1148</v>
      </c>
      <c r="K197" s="338">
        <f>H197-F197</f>
        <v>16</v>
      </c>
      <c r="L197" s="351">
        <v>100</v>
      </c>
      <c r="M197" s="352">
        <f>(K197*N197)-L197</f>
        <v>2300</v>
      </c>
      <c r="N197" s="338">
        <v>150</v>
      </c>
      <c r="O197" s="353" t="s">
        <v>589</v>
      </c>
      <c r="P197" s="357">
        <v>44645</v>
      </c>
      <c r="Q197" s="249"/>
      <c r="R197" s="250" t="s">
        <v>1008</v>
      </c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</row>
    <row r="198" spans="1:38" s="247" customFormat="1" ht="12.75" customHeight="1">
      <c r="A198" s="285">
        <v>37</v>
      </c>
      <c r="B198" s="357">
        <v>44645</v>
      </c>
      <c r="C198" s="356"/>
      <c r="D198" s="360" t="s">
        <v>1163</v>
      </c>
      <c r="E198" s="285" t="s">
        <v>591</v>
      </c>
      <c r="F198" s="285">
        <v>43</v>
      </c>
      <c r="G198" s="285">
        <v>20</v>
      </c>
      <c r="H198" s="338">
        <v>47</v>
      </c>
      <c r="I198" s="462" t="s">
        <v>1061</v>
      </c>
      <c r="J198" s="350" t="s">
        <v>1007</v>
      </c>
      <c r="K198" s="338">
        <f>H198-F198</f>
        <v>4</v>
      </c>
      <c r="L198" s="351">
        <v>100</v>
      </c>
      <c r="M198" s="352">
        <f>(K198*N198)-L198</f>
        <v>900</v>
      </c>
      <c r="N198" s="338">
        <v>250</v>
      </c>
      <c r="O198" s="353" t="s">
        <v>589</v>
      </c>
      <c r="P198" s="357">
        <v>44648</v>
      </c>
      <c r="Q198" s="249"/>
      <c r="R198" s="250" t="s">
        <v>590</v>
      </c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</row>
    <row r="199" spans="1:38" s="247" customFormat="1" ht="12.75" customHeight="1">
      <c r="A199" s="285">
        <v>38</v>
      </c>
      <c r="B199" s="357">
        <v>44648</v>
      </c>
      <c r="C199" s="356"/>
      <c r="D199" s="360" t="s">
        <v>1184</v>
      </c>
      <c r="E199" s="285" t="s">
        <v>591</v>
      </c>
      <c r="F199" s="285">
        <v>90</v>
      </c>
      <c r="G199" s="285">
        <v>48</v>
      </c>
      <c r="H199" s="338">
        <v>112</v>
      </c>
      <c r="I199" s="462" t="s">
        <v>1185</v>
      </c>
      <c r="J199" s="350" t="s">
        <v>1188</v>
      </c>
      <c r="K199" s="338">
        <f t="shared" ref="K199:K200" si="40">H199-F199</f>
        <v>22</v>
      </c>
      <c r="L199" s="351">
        <v>100</v>
      </c>
      <c r="M199" s="352">
        <f t="shared" ref="M199:M200" si="41">(K199*N199)-L199</f>
        <v>1000</v>
      </c>
      <c r="N199" s="338">
        <v>50</v>
      </c>
      <c r="O199" s="353" t="s">
        <v>589</v>
      </c>
      <c r="P199" s="357">
        <v>44648</v>
      </c>
      <c r="Q199" s="249"/>
      <c r="R199" s="250" t="s">
        <v>590</v>
      </c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</row>
    <row r="200" spans="1:38" s="247" customFormat="1" ht="12.75" customHeight="1">
      <c r="A200" s="285">
        <v>39</v>
      </c>
      <c r="B200" s="357">
        <v>44648</v>
      </c>
      <c r="C200" s="356"/>
      <c r="D200" s="360" t="s">
        <v>1186</v>
      </c>
      <c r="E200" s="285" t="s">
        <v>591</v>
      </c>
      <c r="F200" s="285">
        <v>335</v>
      </c>
      <c r="G200" s="285">
        <v>240</v>
      </c>
      <c r="H200" s="338">
        <v>392.5</v>
      </c>
      <c r="I200" s="462" t="s">
        <v>1187</v>
      </c>
      <c r="J200" s="350" t="s">
        <v>1066</v>
      </c>
      <c r="K200" s="338">
        <f t="shared" si="40"/>
        <v>57.5</v>
      </c>
      <c r="L200" s="351">
        <v>100</v>
      </c>
      <c r="M200" s="352">
        <f t="shared" si="41"/>
        <v>1337.5</v>
      </c>
      <c r="N200" s="338">
        <v>25</v>
      </c>
      <c r="O200" s="353" t="s">
        <v>589</v>
      </c>
      <c r="P200" s="357">
        <v>44648</v>
      </c>
      <c r="Q200" s="249"/>
      <c r="R200" s="250" t="s">
        <v>1008</v>
      </c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  <c r="AJ200" s="246"/>
      <c r="AK200" s="246"/>
      <c r="AL200" s="246"/>
    </row>
    <row r="201" spans="1:38" s="247" customFormat="1" ht="12.75" customHeight="1">
      <c r="A201" s="285">
        <v>40</v>
      </c>
      <c r="B201" s="357">
        <v>44649</v>
      </c>
      <c r="C201" s="356"/>
      <c r="D201" s="360" t="s">
        <v>1257</v>
      </c>
      <c r="E201" s="285" t="s">
        <v>591</v>
      </c>
      <c r="F201" s="285">
        <v>315</v>
      </c>
      <c r="G201" s="285">
        <v>210</v>
      </c>
      <c r="H201" s="338">
        <v>365</v>
      </c>
      <c r="I201" s="462" t="s">
        <v>1187</v>
      </c>
      <c r="J201" s="350" t="s">
        <v>1042</v>
      </c>
      <c r="K201" s="338">
        <f t="shared" ref="K201" si="42">H201-F201</f>
        <v>50</v>
      </c>
      <c r="L201" s="351">
        <v>100</v>
      </c>
      <c r="M201" s="352">
        <f t="shared" ref="M201" si="43">(K201*N201)-L201</f>
        <v>1150</v>
      </c>
      <c r="N201" s="338">
        <v>25</v>
      </c>
      <c r="O201" s="353" t="s">
        <v>589</v>
      </c>
      <c r="P201" s="357">
        <v>44649</v>
      </c>
      <c r="Q201" s="249"/>
      <c r="R201" s="250" t="s">
        <v>1008</v>
      </c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  <c r="AJ201" s="246"/>
      <c r="AK201" s="246"/>
      <c r="AL201" s="246"/>
    </row>
    <row r="202" spans="1:38" s="247" customFormat="1" ht="12.75" customHeight="1">
      <c r="A202" s="285">
        <v>41</v>
      </c>
      <c r="B202" s="357">
        <v>44650</v>
      </c>
      <c r="C202" s="356"/>
      <c r="D202" s="360" t="s">
        <v>1255</v>
      </c>
      <c r="E202" s="285" t="s">
        <v>591</v>
      </c>
      <c r="F202" s="285">
        <v>62.5</v>
      </c>
      <c r="G202" s="285">
        <v>37</v>
      </c>
      <c r="H202" s="338">
        <v>77</v>
      </c>
      <c r="I202" s="462" t="s">
        <v>1256</v>
      </c>
      <c r="J202" s="350" t="s">
        <v>936</v>
      </c>
      <c r="K202" s="338">
        <f t="shared" ref="K202" si="44">H202-F202</f>
        <v>14.5</v>
      </c>
      <c r="L202" s="351">
        <v>100</v>
      </c>
      <c r="M202" s="352">
        <f t="shared" ref="M202" si="45">(K202*N202)-L202</f>
        <v>625</v>
      </c>
      <c r="N202" s="338">
        <v>50</v>
      </c>
      <c r="O202" s="353" t="s">
        <v>589</v>
      </c>
      <c r="P202" s="357">
        <v>44650</v>
      </c>
      <c r="Q202" s="249"/>
      <c r="R202" s="250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  <c r="AJ202" s="246"/>
      <c r="AK202" s="246"/>
      <c r="AL202" s="246"/>
    </row>
    <row r="203" spans="1:38" s="247" customFormat="1" ht="12.75" customHeight="1">
      <c r="A203" s="285">
        <v>42</v>
      </c>
      <c r="B203" s="357">
        <v>44650</v>
      </c>
      <c r="C203" s="356"/>
      <c r="D203" s="360" t="s">
        <v>1258</v>
      </c>
      <c r="E203" s="285" t="s">
        <v>591</v>
      </c>
      <c r="F203" s="285">
        <v>205</v>
      </c>
      <c r="G203" s="285">
        <v>95</v>
      </c>
      <c r="H203" s="338">
        <v>255</v>
      </c>
      <c r="I203" s="462" t="s">
        <v>1259</v>
      </c>
      <c r="J203" s="350" t="s">
        <v>1042</v>
      </c>
      <c r="K203" s="338">
        <f t="shared" ref="K203:K204" si="46">H203-F203</f>
        <v>50</v>
      </c>
      <c r="L203" s="351">
        <v>100</v>
      </c>
      <c r="M203" s="352">
        <f t="shared" ref="M203:M204" si="47">(K203*N203)-L203</f>
        <v>1150</v>
      </c>
      <c r="N203" s="338">
        <v>25</v>
      </c>
      <c r="O203" s="353" t="s">
        <v>589</v>
      </c>
      <c r="P203" s="357">
        <v>44650</v>
      </c>
      <c r="Q203" s="249"/>
      <c r="R203" s="250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  <c r="AJ203" s="246"/>
      <c r="AK203" s="246"/>
      <c r="AL203" s="246"/>
    </row>
    <row r="204" spans="1:38" s="247" customFormat="1" ht="12.75" customHeight="1">
      <c r="A204" s="285">
        <v>43</v>
      </c>
      <c r="B204" s="357">
        <v>44650</v>
      </c>
      <c r="C204" s="356"/>
      <c r="D204" s="360" t="s">
        <v>1260</v>
      </c>
      <c r="E204" s="285" t="s">
        <v>591</v>
      </c>
      <c r="F204" s="285">
        <v>52</v>
      </c>
      <c r="G204" s="285">
        <v>18</v>
      </c>
      <c r="H204" s="338">
        <v>76</v>
      </c>
      <c r="I204" s="462" t="s">
        <v>1256</v>
      </c>
      <c r="J204" s="350" t="s">
        <v>977</v>
      </c>
      <c r="K204" s="338">
        <f t="shared" si="46"/>
        <v>24</v>
      </c>
      <c r="L204" s="351">
        <v>100</v>
      </c>
      <c r="M204" s="352">
        <f t="shared" si="47"/>
        <v>1100</v>
      </c>
      <c r="N204" s="338">
        <v>50</v>
      </c>
      <c r="O204" s="353" t="s">
        <v>589</v>
      </c>
      <c r="P204" s="357">
        <v>44650</v>
      </c>
      <c r="Q204" s="249"/>
      <c r="R204" s="250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6"/>
    </row>
    <row r="205" spans="1:38" s="247" customFormat="1" ht="12.75" customHeight="1">
      <c r="A205" s="251">
        <v>44</v>
      </c>
      <c r="B205" s="339">
        <v>44650</v>
      </c>
      <c r="C205" s="375"/>
      <c r="D205" s="376" t="s">
        <v>1261</v>
      </c>
      <c r="E205" s="251" t="s">
        <v>591</v>
      </c>
      <c r="F205" s="251" t="s">
        <v>1262</v>
      </c>
      <c r="G205" s="251">
        <v>90</v>
      </c>
      <c r="H205" s="252"/>
      <c r="I205" s="461" t="s">
        <v>1259</v>
      </c>
      <c r="J205" s="302" t="s">
        <v>592</v>
      </c>
      <c r="K205" s="252"/>
      <c r="L205" s="283"/>
      <c r="M205" s="284"/>
      <c r="N205" s="252"/>
      <c r="O205" s="359"/>
      <c r="P205" s="339"/>
      <c r="Q205" s="249"/>
      <c r="R205" s="250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  <c r="AJ205" s="246"/>
      <c r="AK205" s="246"/>
      <c r="AL205" s="246"/>
    </row>
    <row r="206" spans="1:38" s="247" customFormat="1" ht="12.75" customHeight="1">
      <c r="A206" s="483">
        <v>45</v>
      </c>
      <c r="B206" s="339">
        <v>44650</v>
      </c>
      <c r="C206" s="375"/>
      <c r="D206" s="484" t="s">
        <v>1260</v>
      </c>
      <c r="E206" s="483" t="s">
        <v>591</v>
      </c>
      <c r="F206" s="483" t="s">
        <v>1263</v>
      </c>
      <c r="G206" s="483">
        <v>19</v>
      </c>
      <c r="H206" s="485"/>
      <c r="I206" s="486" t="s">
        <v>1264</v>
      </c>
      <c r="J206" s="485" t="s">
        <v>592</v>
      </c>
      <c r="K206" s="485"/>
      <c r="L206" s="487"/>
      <c r="M206" s="488"/>
      <c r="N206" s="485"/>
      <c r="O206" s="489"/>
      <c r="P206" s="490"/>
      <c r="Q206" s="249"/>
      <c r="R206" s="250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  <c r="AJ206" s="246"/>
      <c r="AK206" s="246"/>
      <c r="AL206" s="246"/>
    </row>
    <row r="207" spans="1:38" s="247" customFormat="1" ht="12.75" customHeight="1">
      <c r="A207" s="473"/>
      <c r="B207" s="472"/>
      <c r="C207" s="475"/>
      <c r="D207" s="476"/>
      <c r="E207" s="473"/>
      <c r="F207" s="473"/>
      <c r="G207" s="473"/>
      <c r="H207" s="474"/>
      <c r="I207" s="477"/>
      <c r="J207" s="474"/>
      <c r="K207" s="474"/>
      <c r="L207" s="478"/>
      <c r="M207" s="479"/>
      <c r="N207" s="474"/>
      <c r="O207" s="480"/>
      <c r="P207" s="472"/>
      <c r="Q207" s="249"/>
      <c r="R207" s="250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  <c r="AJ207" s="246"/>
      <c r="AK207" s="246"/>
      <c r="AL207" s="246"/>
    </row>
    <row r="208" spans="1:38" s="247" customFormat="1" ht="12.75" customHeight="1">
      <c r="A208" s="473"/>
      <c r="B208" s="472"/>
      <c r="C208" s="475"/>
      <c r="D208" s="476"/>
      <c r="E208" s="473"/>
      <c r="F208" s="473"/>
      <c r="G208" s="473"/>
      <c r="H208" s="474"/>
      <c r="I208" s="477"/>
      <c r="J208" s="474"/>
      <c r="K208" s="474"/>
      <c r="L208" s="478"/>
      <c r="M208" s="479"/>
      <c r="N208" s="474"/>
      <c r="O208" s="480"/>
      <c r="P208" s="472"/>
      <c r="Q208" s="249"/>
      <c r="R208" s="250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  <c r="AJ208" s="246"/>
      <c r="AK208" s="246"/>
      <c r="AL208" s="246"/>
    </row>
    <row r="209" spans="1:38" s="301" customFormat="1" ht="12.75" customHeight="1">
      <c r="A209" s="481"/>
      <c r="B209" s="481"/>
      <c r="C209" s="481"/>
      <c r="D209" s="481"/>
      <c r="E209" s="481"/>
      <c r="F209" s="473"/>
      <c r="G209" s="481"/>
      <c r="H209" s="481"/>
      <c r="I209" s="481"/>
      <c r="J209" s="481"/>
      <c r="K209" s="474"/>
      <c r="L209" s="478"/>
      <c r="M209" s="479"/>
      <c r="N209" s="474"/>
      <c r="O209" s="480"/>
      <c r="P209" s="482"/>
      <c r="Q209" s="298"/>
      <c r="R209" s="299"/>
      <c r="S209" s="298"/>
      <c r="T209" s="298"/>
      <c r="U209" s="298"/>
      <c r="V209" s="298"/>
      <c r="W209" s="298"/>
      <c r="X209" s="298"/>
      <c r="Y209" s="298"/>
      <c r="Z209" s="298"/>
      <c r="AA209" s="298"/>
      <c r="AB209" s="298"/>
      <c r="AC209" s="298"/>
      <c r="AD209" s="298"/>
      <c r="AE209" s="298"/>
      <c r="AF209" s="300"/>
      <c r="AG209" s="300"/>
      <c r="AH209" s="300"/>
      <c r="AI209" s="300"/>
      <c r="AJ209" s="300"/>
      <c r="AK209" s="300"/>
      <c r="AL209" s="300"/>
    </row>
    <row r="210" spans="1:38" ht="14.25" customHeight="1">
      <c r="A210" s="151"/>
      <c r="B210" s="156"/>
      <c r="C210" s="156"/>
      <c r="D210" s="157"/>
      <c r="E210" s="151"/>
      <c r="F210" s="158"/>
      <c r="G210" s="151"/>
      <c r="H210" s="151"/>
      <c r="I210" s="151"/>
      <c r="J210" s="156"/>
      <c r="K210" s="159"/>
      <c r="L210" s="151"/>
      <c r="M210" s="151"/>
      <c r="N210" s="151"/>
      <c r="O210" s="160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>
      <c r="A211" s="94" t="s">
        <v>613</v>
      </c>
      <c r="B211" s="161"/>
      <c r="C211" s="161"/>
      <c r="D211" s="162"/>
      <c r="E211" s="135"/>
      <c r="F211" s="6"/>
      <c r="G211" s="6"/>
      <c r="H211" s="136"/>
      <c r="I211" s="163"/>
      <c r="J211" s="1"/>
      <c r="K211" s="6"/>
      <c r="L211" s="6"/>
      <c r="M211" s="6"/>
      <c r="N211" s="1"/>
      <c r="O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38" ht="38.25" customHeight="1">
      <c r="A212" s="95" t="s">
        <v>16</v>
      </c>
      <c r="B212" s="96" t="s">
        <v>566</v>
      </c>
      <c r="C212" s="96"/>
      <c r="D212" s="97" t="s">
        <v>577</v>
      </c>
      <c r="E212" s="96" t="s">
        <v>578</v>
      </c>
      <c r="F212" s="96" t="s">
        <v>579</v>
      </c>
      <c r="G212" s="96" t="s">
        <v>580</v>
      </c>
      <c r="H212" s="96" t="s">
        <v>581</v>
      </c>
      <c r="I212" s="96" t="s">
        <v>582</v>
      </c>
      <c r="J212" s="95" t="s">
        <v>583</v>
      </c>
      <c r="K212" s="139" t="s">
        <v>600</v>
      </c>
      <c r="L212" s="140" t="s">
        <v>585</v>
      </c>
      <c r="M212" s="98" t="s">
        <v>586</v>
      </c>
      <c r="N212" s="96" t="s">
        <v>587</v>
      </c>
      <c r="O212" s="97" t="s">
        <v>588</v>
      </c>
      <c r="P212" s="96" t="s">
        <v>820</v>
      </c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38" s="247" customFormat="1" ht="14.25" customHeight="1">
      <c r="A213" s="271">
        <v>1</v>
      </c>
      <c r="B213" s="272">
        <v>44488</v>
      </c>
      <c r="C213" s="273"/>
      <c r="D213" s="274" t="s">
        <v>137</v>
      </c>
      <c r="E213" s="275" t="s">
        <v>1063</v>
      </c>
      <c r="F213" s="276">
        <v>235.25</v>
      </c>
      <c r="G213" s="276">
        <v>198</v>
      </c>
      <c r="H213" s="275"/>
      <c r="I213" s="277" t="s">
        <v>825</v>
      </c>
      <c r="J213" s="278" t="s">
        <v>592</v>
      </c>
      <c r="K213" s="278"/>
      <c r="L213" s="279"/>
      <c r="M213" s="280"/>
      <c r="N213" s="278"/>
      <c r="O213" s="281"/>
      <c r="P213" s="278"/>
      <c r="Q213" s="246"/>
      <c r="R213" s="1" t="s">
        <v>590</v>
      </c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  <c r="AJ213" s="246"/>
      <c r="AK213" s="246"/>
      <c r="AL213" s="246"/>
    </row>
    <row r="214" spans="1:38" s="247" customFormat="1" ht="12.75" customHeight="1">
      <c r="A214" s="390">
        <v>2</v>
      </c>
      <c r="B214" s="377">
        <v>44599</v>
      </c>
      <c r="C214" s="391"/>
      <c r="D214" s="392" t="s">
        <v>71</v>
      </c>
      <c r="E214" s="393" t="s">
        <v>591</v>
      </c>
      <c r="F214" s="390">
        <v>200</v>
      </c>
      <c r="G214" s="390">
        <v>183</v>
      </c>
      <c r="H214" s="393">
        <v>224</v>
      </c>
      <c r="I214" s="394" t="s">
        <v>860</v>
      </c>
      <c r="J214" s="395" t="s">
        <v>977</v>
      </c>
      <c r="K214" s="395">
        <f>H214-F214</f>
        <v>24</v>
      </c>
      <c r="L214" s="396">
        <f>(F214*-0.7)/100</f>
        <v>-1.4</v>
      </c>
      <c r="M214" s="397">
        <f>(K214+L214)/F214</f>
        <v>0.113</v>
      </c>
      <c r="N214" s="395" t="s">
        <v>589</v>
      </c>
      <c r="O214" s="398">
        <v>44624</v>
      </c>
      <c r="P214" s="412"/>
      <c r="Q214" s="246"/>
      <c r="R214" s="246" t="s">
        <v>590</v>
      </c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  <c r="AJ214" s="246"/>
      <c r="AK214" s="246"/>
      <c r="AL214" s="246"/>
    </row>
    <row r="215" spans="1:38" ht="14.25" customHeight="1">
      <c r="A215" s="164"/>
      <c r="B215" s="141"/>
      <c r="C215" s="165"/>
      <c r="D215" s="100"/>
      <c r="E215" s="166"/>
      <c r="F215" s="166"/>
      <c r="G215" s="166"/>
      <c r="H215" s="166"/>
      <c r="I215" s="166"/>
      <c r="J215" s="166"/>
      <c r="K215" s="167"/>
      <c r="L215" s="168"/>
      <c r="M215" s="166"/>
      <c r="N215" s="169"/>
      <c r="O215" s="170"/>
      <c r="P215" s="170"/>
      <c r="R215" s="6"/>
      <c r="S215" s="41"/>
      <c r="T215" s="1"/>
      <c r="U215" s="1"/>
      <c r="V215" s="1"/>
      <c r="W215" s="1"/>
      <c r="X215" s="1"/>
      <c r="Y215" s="1"/>
      <c r="Z215" s="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</row>
    <row r="216" spans="1:38" ht="12.75" customHeight="1">
      <c r="A216" s="119" t="s">
        <v>593</v>
      </c>
      <c r="B216" s="119"/>
      <c r="C216" s="119"/>
      <c r="D216" s="119"/>
      <c r="E216" s="41"/>
      <c r="F216" s="127" t="s">
        <v>595</v>
      </c>
      <c r="G216" s="56"/>
      <c r="H216" s="56"/>
      <c r="I216" s="56"/>
      <c r="J216" s="6"/>
      <c r="K216" s="145"/>
      <c r="L216" s="146"/>
      <c r="M216" s="6"/>
      <c r="N216" s="109"/>
      <c r="O216" s="171"/>
      <c r="P216" s="1"/>
      <c r="Q216" s="1"/>
      <c r="R216" s="6"/>
      <c r="S216" s="1"/>
      <c r="T216" s="1"/>
      <c r="U216" s="1"/>
      <c r="V216" s="1"/>
      <c r="W216" s="1"/>
      <c r="X216" s="1"/>
      <c r="Y216" s="1"/>
    </row>
    <row r="217" spans="1:38" ht="12.75" customHeight="1">
      <c r="A217" s="126" t="s">
        <v>594</v>
      </c>
      <c r="B217" s="119"/>
      <c r="C217" s="119"/>
      <c r="D217" s="119"/>
      <c r="E217" s="6"/>
      <c r="F217" s="127" t="s">
        <v>597</v>
      </c>
      <c r="G217" s="6"/>
      <c r="H217" s="6" t="s">
        <v>816</v>
      </c>
      <c r="I217" s="6"/>
      <c r="J217" s="1"/>
      <c r="K217" s="6"/>
      <c r="L217" s="6"/>
      <c r="M217" s="6"/>
      <c r="N217" s="1"/>
      <c r="O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12.75" customHeight="1">
      <c r="A218" s="126"/>
      <c r="B218" s="119"/>
      <c r="C218" s="119"/>
      <c r="D218" s="119"/>
      <c r="E218" s="6"/>
      <c r="F218" s="127"/>
      <c r="G218" s="6"/>
      <c r="H218" s="6"/>
      <c r="I218" s="6"/>
      <c r="J218" s="1"/>
      <c r="K218" s="6"/>
      <c r="L218" s="6"/>
      <c r="M218" s="6"/>
      <c r="N218" s="1"/>
      <c r="O218" s="1"/>
      <c r="Q218" s="1"/>
      <c r="R218" s="5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1"/>
      <c r="B219" s="134" t="s">
        <v>614</v>
      </c>
      <c r="C219" s="134"/>
      <c r="D219" s="134"/>
      <c r="E219" s="134"/>
      <c r="F219" s="135"/>
      <c r="G219" s="6"/>
      <c r="H219" s="6"/>
      <c r="I219" s="136"/>
      <c r="J219" s="137"/>
      <c r="K219" s="138"/>
      <c r="L219" s="137"/>
      <c r="M219" s="6"/>
      <c r="N219" s="1"/>
      <c r="O219" s="1"/>
      <c r="Q219" s="1"/>
      <c r="R219" s="56"/>
      <c r="S219" s="1"/>
      <c r="T219" s="1"/>
      <c r="U219" s="1"/>
      <c r="V219" s="1"/>
      <c r="W219" s="1"/>
      <c r="X219" s="1"/>
      <c r="Y219" s="1"/>
      <c r="Z219" s="1"/>
    </row>
    <row r="220" spans="1:38" ht="38.25" customHeight="1">
      <c r="A220" s="95" t="s">
        <v>16</v>
      </c>
      <c r="B220" s="96" t="s">
        <v>566</v>
      </c>
      <c r="C220" s="96"/>
      <c r="D220" s="97" t="s">
        <v>577</v>
      </c>
      <c r="E220" s="96" t="s">
        <v>578</v>
      </c>
      <c r="F220" s="96" t="s">
        <v>579</v>
      </c>
      <c r="G220" s="96" t="s">
        <v>599</v>
      </c>
      <c r="H220" s="96" t="s">
        <v>581</v>
      </c>
      <c r="I220" s="96" t="s">
        <v>582</v>
      </c>
      <c r="J220" s="172" t="s">
        <v>583</v>
      </c>
      <c r="K220" s="139" t="s">
        <v>600</v>
      </c>
      <c r="L220" s="149" t="s">
        <v>608</v>
      </c>
      <c r="M220" s="96" t="s">
        <v>609</v>
      </c>
      <c r="N220" s="140" t="s">
        <v>585</v>
      </c>
      <c r="O220" s="98" t="s">
        <v>586</v>
      </c>
      <c r="P220" s="96" t="s">
        <v>587</v>
      </c>
      <c r="Q220" s="97" t="s">
        <v>588</v>
      </c>
      <c r="R220" s="56"/>
      <c r="S220" s="1"/>
      <c r="T220" s="1"/>
      <c r="U220" s="1"/>
      <c r="V220" s="1"/>
      <c r="W220" s="1"/>
      <c r="X220" s="1"/>
      <c r="Y220" s="1"/>
      <c r="Z220" s="1"/>
    </row>
    <row r="221" spans="1:38" ht="14.25" customHeight="1">
      <c r="A221" s="101"/>
      <c r="B221" s="102"/>
      <c r="C221" s="173"/>
      <c r="D221" s="103"/>
      <c r="E221" s="104"/>
      <c r="F221" s="174"/>
      <c r="G221" s="101"/>
      <c r="H221" s="104"/>
      <c r="I221" s="105"/>
      <c r="J221" s="175"/>
      <c r="K221" s="175"/>
      <c r="L221" s="176"/>
      <c r="M221" s="99"/>
      <c r="N221" s="176"/>
      <c r="O221" s="177"/>
      <c r="P221" s="178"/>
      <c r="Q221" s="179"/>
      <c r="R221" s="144"/>
      <c r="S221" s="113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38" ht="14.25" customHeight="1">
      <c r="A222" s="101"/>
      <c r="B222" s="102"/>
      <c r="C222" s="173"/>
      <c r="D222" s="103"/>
      <c r="E222" s="104"/>
      <c r="F222" s="174"/>
      <c r="G222" s="101"/>
      <c r="H222" s="104"/>
      <c r="I222" s="105"/>
      <c r="J222" s="175"/>
      <c r="K222" s="175"/>
      <c r="L222" s="176"/>
      <c r="M222" s="99"/>
      <c r="N222" s="176"/>
      <c r="O222" s="177"/>
      <c r="P222" s="178"/>
      <c r="Q222" s="179"/>
      <c r="R222" s="144"/>
      <c r="S222" s="113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38" ht="14.25" customHeight="1">
      <c r="A223" s="101"/>
      <c r="B223" s="102"/>
      <c r="C223" s="173"/>
      <c r="D223" s="103"/>
      <c r="E223" s="104"/>
      <c r="F223" s="174"/>
      <c r="G223" s="101"/>
      <c r="H223" s="104"/>
      <c r="I223" s="105"/>
      <c r="J223" s="175"/>
      <c r="K223" s="175"/>
      <c r="L223" s="176"/>
      <c r="M223" s="99"/>
      <c r="N223" s="176"/>
      <c r="O223" s="177"/>
      <c r="P223" s="178"/>
      <c r="Q223" s="179"/>
      <c r="R223" s="6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4.25" customHeight="1">
      <c r="A224" s="101"/>
      <c r="B224" s="102"/>
      <c r="C224" s="173"/>
      <c r="D224" s="103"/>
      <c r="E224" s="104"/>
      <c r="F224" s="175"/>
      <c r="G224" s="101"/>
      <c r="H224" s="104"/>
      <c r="I224" s="105"/>
      <c r="J224" s="175"/>
      <c r="K224" s="175"/>
      <c r="L224" s="176"/>
      <c r="M224" s="99"/>
      <c r="N224" s="176"/>
      <c r="O224" s="177"/>
      <c r="P224" s="178"/>
      <c r="Q224" s="179"/>
      <c r="R224" s="6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4.25" customHeight="1">
      <c r="A225" s="101"/>
      <c r="B225" s="102"/>
      <c r="C225" s="173"/>
      <c r="D225" s="103"/>
      <c r="E225" s="104"/>
      <c r="F225" s="175"/>
      <c r="G225" s="101"/>
      <c r="H225" s="104"/>
      <c r="I225" s="105"/>
      <c r="J225" s="175"/>
      <c r="K225" s="175"/>
      <c r="L225" s="176"/>
      <c r="M225" s="99"/>
      <c r="N225" s="176"/>
      <c r="O225" s="177"/>
      <c r="P225" s="178"/>
      <c r="Q225" s="179"/>
      <c r="R225" s="6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4.25" customHeight="1">
      <c r="A226" s="101"/>
      <c r="B226" s="102"/>
      <c r="C226" s="173"/>
      <c r="D226" s="103"/>
      <c r="E226" s="104"/>
      <c r="F226" s="174"/>
      <c r="G226" s="101"/>
      <c r="H226" s="104"/>
      <c r="I226" s="105"/>
      <c r="J226" s="175"/>
      <c r="K226" s="175"/>
      <c r="L226" s="176"/>
      <c r="M226" s="99"/>
      <c r="N226" s="176"/>
      <c r="O226" s="177"/>
      <c r="P226" s="178"/>
      <c r="Q226" s="179"/>
      <c r="R226" s="6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4.25" customHeight="1">
      <c r="A227" s="101"/>
      <c r="B227" s="102"/>
      <c r="C227" s="173"/>
      <c r="D227" s="103"/>
      <c r="E227" s="104"/>
      <c r="F227" s="174"/>
      <c r="G227" s="101"/>
      <c r="H227" s="104"/>
      <c r="I227" s="105"/>
      <c r="J227" s="175"/>
      <c r="K227" s="175"/>
      <c r="L227" s="175"/>
      <c r="M227" s="175"/>
      <c r="N227" s="176"/>
      <c r="O227" s="180"/>
      <c r="P227" s="178"/>
      <c r="Q227" s="179"/>
      <c r="R227" s="6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4.25" customHeight="1">
      <c r="A228" s="101"/>
      <c r="B228" s="102"/>
      <c r="C228" s="173"/>
      <c r="D228" s="103"/>
      <c r="E228" s="104"/>
      <c r="F228" s="175"/>
      <c r="G228" s="101"/>
      <c r="H228" s="104"/>
      <c r="I228" s="105"/>
      <c r="J228" s="175"/>
      <c r="K228" s="175"/>
      <c r="L228" s="176"/>
      <c r="M228" s="99"/>
      <c r="N228" s="176"/>
      <c r="O228" s="177"/>
      <c r="P228" s="178"/>
      <c r="Q228" s="179"/>
      <c r="R228" s="144"/>
      <c r="S228" s="113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4.25" customHeight="1">
      <c r="A229" s="101"/>
      <c r="B229" s="102"/>
      <c r="C229" s="173"/>
      <c r="D229" s="103"/>
      <c r="E229" s="104"/>
      <c r="F229" s="174"/>
      <c r="G229" s="101"/>
      <c r="H229" s="104"/>
      <c r="I229" s="105"/>
      <c r="J229" s="181"/>
      <c r="K229" s="181"/>
      <c r="L229" s="181"/>
      <c r="M229" s="181"/>
      <c r="N229" s="182"/>
      <c r="O229" s="177"/>
      <c r="P229" s="106"/>
      <c r="Q229" s="179"/>
      <c r="R229" s="144"/>
      <c r="S229" s="113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>
      <c r="A230" s="126"/>
      <c r="B230" s="119"/>
      <c r="C230" s="119"/>
      <c r="D230" s="119"/>
      <c r="E230" s="6"/>
      <c r="F230" s="127"/>
      <c r="G230" s="6"/>
      <c r="H230" s="6"/>
      <c r="I230" s="6"/>
      <c r="J230" s="1"/>
      <c r="K230" s="6"/>
      <c r="L230" s="6"/>
      <c r="M230" s="6"/>
      <c r="N230" s="1"/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38" ht="12.75" customHeight="1">
      <c r="A231" s="126"/>
      <c r="B231" s="119"/>
      <c r="C231" s="119"/>
      <c r="D231" s="119"/>
      <c r="E231" s="6"/>
      <c r="F231" s="127"/>
      <c r="G231" s="56"/>
      <c r="H231" s="41"/>
      <c r="I231" s="56"/>
      <c r="J231" s="6"/>
      <c r="K231" s="145"/>
      <c r="L231" s="146"/>
      <c r="M231" s="6"/>
      <c r="N231" s="109"/>
      <c r="O231" s="147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38" ht="12.75" customHeight="1">
      <c r="A232" s="56"/>
      <c r="B232" s="108"/>
      <c r="C232" s="108"/>
      <c r="D232" s="41"/>
      <c r="E232" s="56"/>
      <c r="F232" s="56"/>
      <c r="G232" s="56"/>
      <c r="H232" s="41"/>
      <c r="I232" s="56"/>
      <c r="J232" s="6"/>
      <c r="K232" s="145"/>
      <c r="L232" s="146"/>
      <c r="M232" s="6"/>
      <c r="N232" s="109"/>
      <c r="O232" s="147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38" ht="12.75" customHeight="1">
      <c r="A233" s="41"/>
      <c r="B233" s="183" t="s">
        <v>615</v>
      </c>
      <c r="C233" s="183"/>
      <c r="D233" s="183"/>
      <c r="E233" s="183"/>
      <c r="F233" s="6"/>
      <c r="G233" s="6"/>
      <c r="H233" s="137"/>
      <c r="I233" s="6"/>
      <c r="J233" s="137"/>
      <c r="K233" s="138"/>
      <c r="L233" s="6"/>
      <c r="M233" s="6"/>
      <c r="N233" s="1"/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38" ht="38.25" customHeight="1">
      <c r="A234" s="95" t="s">
        <v>16</v>
      </c>
      <c r="B234" s="96" t="s">
        <v>566</v>
      </c>
      <c r="C234" s="96"/>
      <c r="D234" s="97" t="s">
        <v>577</v>
      </c>
      <c r="E234" s="96" t="s">
        <v>578</v>
      </c>
      <c r="F234" s="96" t="s">
        <v>579</v>
      </c>
      <c r="G234" s="96" t="s">
        <v>616</v>
      </c>
      <c r="H234" s="96" t="s">
        <v>617</v>
      </c>
      <c r="I234" s="96" t="s">
        <v>582</v>
      </c>
      <c r="J234" s="184" t="s">
        <v>583</v>
      </c>
      <c r="K234" s="96" t="s">
        <v>584</v>
      </c>
      <c r="L234" s="96" t="s">
        <v>618</v>
      </c>
      <c r="M234" s="96" t="s">
        <v>587</v>
      </c>
      <c r="N234" s="97" t="s">
        <v>588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38" ht="12.75" customHeight="1">
      <c r="A235" s="185">
        <v>1</v>
      </c>
      <c r="B235" s="186">
        <v>41579</v>
      </c>
      <c r="C235" s="186"/>
      <c r="D235" s="187" t="s">
        <v>619</v>
      </c>
      <c r="E235" s="188" t="s">
        <v>620</v>
      </c>
      <c r="F235" s="189">
        <v>82</v>
      </c>
      <c r="G235" s="188" t="s">
        <v>621</v>
      </c>
      <c r="H235" s="188">
        <v>100</v>
      </c>
      <c r="I235" s="190">
        <v>100</v>
      </c>
      <c r="J235" s="191" t="s">
        <v>622</v>
      </c>
      <c r="K235" s="192">
        <f t="shared" ref="K235:K287" si="48">H235-F235</f>
        <v>18</v>
      </c>
      <c r="L235" s="193">
        <f t="shared" ref="L235:L287" si="49">K235/F235</f>
        <v>0.21951219512195122</v>
      </c>
      <c r="M235" s="188" t="s">
        <v>589</v>
      </c>
      <c r="N235" s="194">
        <v>42657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38" ht="12.75" customHeight="1">
      <c r="A236" s="185">
        <v>2</v>
      </c>
      <c r="B236" s="186">
        <v>41794</v>
      </c>
      <c r="C236" s="186"/>
      <c r="D236" s="187" t="s">
        <v>623</v>
      </c>
      <c r="E236" s="188" t="s">
        <v>591</v>
      </c>
      <c r="F236" s="189">
        <v>257</v>
      </c>
      <c r="G236" s="188" t="s">
        <v>621</v>
      </c>
      <c r="H236" s="188">
        <v>300</v>
      </c>
      <c r="I236" s="190">
        <v>300</v>
      </c>
      <c r="J236" s="191" t="s">
        <v>622</v>
      </c>
      <c r="K236" s="192">
        <f t="shared" si="48"/>
        <v>43</v>
      </c>
      <c r="L236" s="193">
        <f t="shared" si="49"/>
        <v>0.16731517509727625</v>
      </c>
      <c r="M236" s="188" t="s">
        <v>589</v>
      </c>
      <c r="N236" s="194">
        <v>41822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38" ht="12.75" customHeight="1">
      <c r="A237" s="185">
        <v>3</v>
      </c>
      <c r="B237" s="186">
        <v>41828</v>
      </c>
      <c r="C237" s="186"/>
      <c r="D237" s="187" t="s">
        <v>624</v>
      </c>
      <c r="E237" s="188" t="s">
        <v>591</v>
      </c>
      <c r="F237" s="189">
        <v>393</v>
      </c>
      <c r="G237" s="188" t="s">
        <v>621</v>
      </c>
      <c r="H237" s="188">
        <v>468</v>
      </c>
      <c r="I237" s="190">
        <v>468</v>
      </c>
      <c r="J237" s="191" t="s">
        <v>622</v>
      </c>
      <c r="K237" s="192">
        <f t="shared" si="48"/>
        <v>75</v>
      </c>
      <c r="L237" s="193">
        <f t="shared" si="49"/>
        <v>0.19083969465648856</v>
      </c>
      <c r="M237" s="188" t="s">
        <v>589</v>
      </c>
      <c r="N237" s="194">
        <v>41863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38" ht="12.75" customHeight="1">
      <c r="A238" s="185">
        <v>4</v>
      </c>
      <c r="B238" s="186">
        <v>41857</v>
      </c>
      <c r="C238" s="186"/>
      <c r="D238" s="187" t="s">
        <v>625</v>
      </c>
      <c r="E238" s="188" t="s">
        <v>591</v>
      </c>
      <c r="F238" s="189">
        <v>205</v>
      </c>
      <c r="G238" s="188" t="s">
        <v>621</v>
      </c>
      <c r="H238" s="188">
        <v>275</v>
      </c>
      <c r="I238" s="190">
        <v>250</v>
      </c>
      <c r="J238" s="191" t="s">
        <v>622</v>
      </c>
      <c r="K238" s="192">
        <f t="shared" si="48"/>
        <v>70</v>
      </c>
      <c r="L238" s="193">
        <f t="shared" si="49"/>
        <v>0.34146341463414637</v>
      </c>
      <c r="M238" s="188" t="s">
        <v>589</v>
      </c>
      <c r="N238" s="194">
        <v>41962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38" ht="12.75" customHeight="1">
      <c r="A239" s="185">
        <v>5</v>
      </c>
      <c r="B239" s="186">
        <v>41886</v>
      </c>
      <c r="C239" s="186"/>
      <c r="D239" s="187" t="s">
        <v>626</v>
      </c>
      <c r="E239" s="188" t="s">
        <v>591</v>
      </c>
      <c r="F239" s="189">
        <v>162</v>
      </c>
      <c r="G239" s="188" t="s">
        <v>621</v>
      </c>
      <c r="H239" s="188">
        <v>190</v>
      </c>
      <c r="I239" s="190">
        <v>190</v>
      </c>
      <c r="J239" s="191" t="s">
        <v>622</v>
      </c>
      <c r="K239" s="192">
        <f t="shared" si="48"/>
        <v>28</v>
      </c>
      <c r="L239" s="193">
        <f t="shared" si="49"/>
        <v>0.1728395061728395</v>
      </c>
      <c r="M239" s="188" t="s">
        <v>589</v>
      </c>
      <c r="N239" s="194">
        <v>42006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38" ht="12.75" customHeight="1">
      <c r="A240" s="185">
        <v>6</v>
      </c>
      <c r="B240" s="186">
        <v>41886</v>
      </c>
      <c r="C240" s="186"/>
      <c r="D240" s="187" t="s">
        <v>627</v>
      </c>
      <c r="E240" s="188" t="s">
        <v>591</v>
      </c>
      <c r="F240" s="189">
        <v>75</v>
      </c>
      <c r="G240" s="188" t="s">
        <v>621</v>
      </c>
      <c r="H240" s="188">
        <v>91.5</v>
      </c>
      <c r="I240" s="190" t="s">
        <v>628</v>
      </c>
      <c r="J240" s="191" t="s">
        <v>629</v>
      </c>
      <c r="K240" s="192">
        <f t="shared" si="48"/>
        <v>16.5</v>
      </c>
      <c r="L240" s="193">
        <f t="shared" si="49"/>
        <v>0.22</v>
      </c>
      <c r="M240" s="188" t="s">
        <v>589</v>
      </c>
      <c r="N240" s="194">
        <v>41954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7</v>
      </c>
      <c r="B241" s="186">
        <v>41913</v>
      </c>
      <c r="C241" s="186"/>
      <c r="D241" s="187" t="s">
        <v>630</v>
      </c>
      <c r="E241" s="188" t="s">
        <v>591</v>
      </c>
      <c r="F241" s="189">
        <v>850</v>
      </c>
      <c r="G241" s="188" t="s">
        <v>621</v>
      </c>
      <c r="H241" s="188">
        <v>982.5</v>
      </c>
      <c r="I241" s="190">
        <v>1050</v>
      </c>
      <c r="J241" s="191" t="s">
        <v>631</v>
      </c>
      <c r="K241" s="192">
        <f t="shared" si="48"/>
        <v>132.5</v>
      </c>
      <c r="L241" s="193">
        <f t="shared" si="49"/>
        <v>0.15588235294117647</v>
      </c>
      <c r="M241" s="188" t="s">
        <v>589</v>
      </c>
      <c r="N241" s="194">
        <v>42039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</v>
      </c>
      <c r="B242" s="186">
        <v>41913</v>
      </c>
      <c r="C242" s="186"/>
      <c r="D242" s="187" t="s">
        <v>632</v>
      </c>
      <c r="E242" s="188" t="s">
        <v>591</v>
      </c>
      <c r="F242" s="189">
        <v>475</v>
      </c>
      <c r="G242" s="188" t="s">
        <v>621</v>
      </c>
      <c r="H242" s="188">
        <v>515</v>
      </c>
      <c r="I242" s="190">
        <v>600</v>
      </c>
      <c r="J242" s="191" t="s">
        <v>633</v>
      </c>
      <c r="K242" s="192">
        <f t="shared" si="48"/>
        <v>40</v>
      </c>
      <c r="L242" s="193">
        <f t="shared" si="49"/>
        <v>8.4210526315789472E-2</v>
      </c>
      <c r="M242" s="188" t="s">
        <v>589</v>
      </c>
      <c r="N242" s="194">
        <v>41939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9</v>
      </c>
      <c r="B243" s="186">
        <v>41913</v>
      </c>
      <c r="C243" s="186"/>
      <c r="D243" s="187" t="s">
        <v>634</v>
      </c>
      <c r="E243" s="188" t="s">
        <v>591</v>
      </c>
      <c r="F243" s="189">
        <v>86</v>
      </c>
      <c r="G243" s="188" t="s">
        <v>621</v>
      </c>
      <c r="H243" s="188">
        <v>99</v>
      </c>
      <c r="I243" s="190">
        <v>140</v>
      </c>
      <c r="J243" s="191" t="s">
        <v>635</v>
      </c>
      <c r="K243" s="192">
        <f t="shared" si="48"/>
        <v>13</v>
      </c>
      <c r="L243" s="193">
        <f t="shared" si="49"/>
        <v>0.15116279069767441</v>
      </c>
      <c r="M243" s="188" t="s">
        <v>589</v>
      </c>
      <c r="N243" s="194">
        <v>41939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</v>
      </c>
      <c r="B244" s="186">
        <v>41926</v>
      </c>
      <c r="C244" s="186"/>
      <c r="D244" s="187" t="s">
        <v>636</v>
      </c>
      <c r="E244" s="188" t="s">
        <v>591</v>
      </c>
      <c r="F244" s="189">
        <v>496.6</v>
      </c>
      <c r="G244" s="188" t="s">
        <v>621</v>
      </c>
      <c r="H244" s="188">
        <v>621</v>
      </c>
      <c r="I244" s="190">
        <v>580</v>
      </c>
      <c r="J244" s="191" t="s">
        <v>622</v>
      </c>
      <c r="K244" s="192">
        <f t="shared" si="48"/>
        <v>124.39999999999998</v>
      </c>
      <c r="L244" s="193">
        <f t="shared" si="49"/>
        <v>0.25050342327829234</v>
      </c>
      <c r="M244" s="188" t="s">
        <v>589</v>
      </c>
      <c r="N244" s="194">
        <v>42605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</v>
      </c>
      <c r="B245" s="186">
        <v>41926</v>
      </c>
      <c r="C245" s="186"/>
      <c r="D245" s="187" t="s">
        <v>637</v>
      </c>
      <c r="E245" s="188" t="s">
        <v>591</v>
      </c>
      <c r="F245" s="189">
        <v>2481.9</v>
      </c>
      <c r="G245" s="188" t="s">
        <v>621</v>
      </c>
      <c r="H245" s="188">
        <v>2840</v>
      </c>
      <c r="I245" s="190">
        <v>2870</v>
      </c>
      <c r="J245" s="191" t="s">
        <v>638</v>
      </c>
      <c r="K245" s="192">
        <f t="shared" si="48"/>
        <v>358.09999999999991</v>
      </c>
      <c r="L245" s="193">
        <f t="shared" si="49"/>
        <v>0.14428462065353154</v>
      </c>
      <c r="M245" s="188" t="s">
        <v>589</v>
      </c>
      <c r="N245" s="194">
        <v>42017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12</v>
      </c>
      <c r="B246" s="186">
        <v>41928</v>
      </c>
      <c r="C246" s="186"/>
      <c r="D246" s="187" t="s">
        <v>639</v>
      </c>
      <c r="E246" s="188" t="s">
        <v>591</v>
      </c>
      <c r="F246" s="189">
        <v>84.5</v>
      </c>
      <c r="G246" s="188" t="s">
        <v>621</v>
      </c>
      <c r="H246" s="188">
        <v>93</v>
      </c>
      <c r="I246" s="190">
        <v>110</v>
      </c>
      <c r="J246" s="191" t="s">
        <v>640</v>
      </c>
      <c r="K246" s="192">
        <f t="shared" si="48"/>
        <v>8.5</v>
      </c>
      <c r="L246" s="193">
        <f t="shared" si="49"/>
        <v>0.10059171597633136</v>
      </c>
      <c r="M246" s="188" t="s">
        <v>589</v>
      </c>
      <c r="N246" s="194">
        <v>41939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13</v>
      </c>
      <c r="B247" s="186">
        <v>41928</v>
      </c>
      <c r="C247" s="186"/>
      <c r="D247" s="187" t="s">
        <v>641</v>
      </c>
      <c r="E247" s="188" t="s">
        <v>591</v>
      </c>
      <c r="F247" s="189">
        <v>401</v>
      </c>
      <c r="G247" s="188" t="s">
        <v>621</v>
      </c>
      <c r="H247" s="188">
        <v>428</v>
      </c>
      <c r="I247" s="190">
        <v>450</v>
      </c>
      <c r="J247" s="191" t="s">
        <v>642</v>
      </c>
      <c r="K247" s="192">
        <f t="shared" si="48"/>
        <v>27</v>
      </c>
      <c r="L247" s="193">
        <f t="shared" si="49"/>
        <v>6.7331670822942641E-2</v>
      </c>
      <c r="M247" s="188" t="s">
        <v>589</v>
      </c>
      <c r="N247" s="194">
        <v>42020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14</v>
      </c>
      <c r="B248" s="186">
        <v>41928</v>
      </c>
      <c r="C248" s="186"/>
      <c r="D248" s="187" t="s">
        <v>643</v>
      </c>
      <c r="E248" s="188" t="s">
        <v>591</v>
      </c>
      <c r="F248" s="189">
        <v>101</v>
      </c>
      <c r="G248" s="188" t="s">
        <v>621</v>
      </c>
      <c r="H248" s="188">
        <v>112</v>
      </c>
      <c r="I248" s="190">
        <v>120</v>
      </c>
      <c r="J248" s="191" t="s">
        <v>644</v>
      </c>
      <c r="K248" s="192">
        <f t="shared" si="48"/>
        <v>11</v>
      </c>
      <c r="L248" s="193">
        <f t="shared" si="49"/>
        <v>0.10891089108910891</v>
      </c>
      <c r="M248" s="188" t="s">
        <v>589</v>
      </c>
      <c r="N248" s="194">
        <v>41939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15</v>
      </c>
      <c r="B249" s="186">
        <v>41954</v>
      </c>
      <c r="C249" s="186"/>
      <c r="D249" s="187" t="s">
        <v>645</v>
      </c>
      <c r="E249" s="188" t="s">
        <v>591</v>
      </c>
      <c r="F249" s="189">
        <v>59</v>
      </c>
      <c r="G249" s="188" t="s">
        <v>621</v>
      </c>
      <c r="H249" s="188">
        <v>76</v>
      </c>
      <c r="I249" s="190">
        <v>76</v>
      </c>
      <c r="J249" s="191" t="s">
        <v>622</v>
      </c>
      <c r="K249" s="192">
        <f t="shared" si="48"/>
        <v>17</v>
      </c>
      <c r="L249" s="193">
        <f t="shared" si="49"/>
        <v>0.28813559322033899</v>
      </c>
      <c r="M249" s="188" t="s">
        <v>589</v>
      </c>
      <c r="N249" s="194">
        <v>43032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16</v>
      </c>
      <c r="B250" s="186">
        <v>41954</v>
      </c>
      <c r="C250" s="186"/>
      <c r="D250" s="187" t="s">
        <v>634</v>
      </c>
      <c r="E250" s="188" t="s">
        <v>591</v>
      </c>
      <c r="F250" s="189">
        <v>99</v>
      </c>
      <c r="G250" s="188" t="s">
        <v>621</v>
      </c>
      <c r="H250" s="188">
        <v>120</v>
      </c>
      <c r="I250" s="190">
        <v>120</v>
      </c>
      <c r="J250" s="191" t="s">
        <v>602</v>
      </c>
      <c r="K250" s="192">
        <f t="shared" si="48"/>
        <v>21</v>
      </c>
      <c r="L250" s="193">
        <f t="shared" si="49"/>
        <v>0.21212121212121213</v>
      </c>
      <c r="M250" s="188" t="s">
        <v>589</v>
      </c>
      <c r="N250" s="194">
        <v>41960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17</v>
      </c>
      <c r="B251" s="186">
        <v>41956</v>
      </c>
      <c r="C251" s="186"/>
      <c r="D251" s="187" t="s">
        <v>646</v>
      </c>
      <c r="E251" s="188" t="s">
        <v>591</v>
      </c>
      <c r="F251" s="189">
        <v>22</v>
      </c>
      <c r="G251" s="188" t="s">
        <v>621</v>
      </c>
      <c r="H251" s="188">
        <v>33.549999999999997</v>
      </c>
      <c r="I251" s="190">
        <v>32</v>
      </c>
      <c r="J251" s="191" t="s">
        <v>647</v>
      </c>
      <c r="K251" s="192">
        <f t="shared" si="48"/>
        <v>11.549999999999997</v>
      </c>
      <c r="L251" s="193">
        <f t="shared" si="49"/>
        <v>0.52499999999999991</v>
      </c>
      <c r="M251" s="188" t="s">
        <v>589</v>
      </c>
      <c r="N251" s="194">
        <v>42188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18</v>
      </c>
      <c r="B252" s="186">
        <v>41976</v>
      </c>
      <c r="C252" s="186"/>
      <c r="D252" s="187" t="s">
        <v>648</v>
      </c>
      <c r="E252" s="188" t="s">
        <v>591</v>
      </c>
      <c r="F252" s="189">
        <v>440</v>
      </c>
      <c r="G252" s="188" t="s">
        <v>621</v>
      </c>
      <c r="H252" s="188">
        <v>520</v>
      </c>
      <c r="I252" s="190">
        <v>520</v>
      </c>
      <c r="J252" s="191" t="s">
        <v>649</v>
      </c>
      <c r="K252" s="192">
        <f t="shared" si="48"/>
        <v>80</v>
      </c>
      <c r="L252" s="193">
        <f t="shared" si="49"/>
        <v>0.18181818181818182</v>
      </c>
      <c r="M252" s="188" t="s">
        <v>589</v>
      </c>
      <c r="N252" s="194">
        <v>42208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19</v>
      </c>
      <c r="B253" s="186">
        <v>41976</v>
      </c>
      <c r="C253" s="186"/>
      <c r="D253" s="187" t="s">
        <v>650</v>
      </c>
      <c r="E253" s="188" t="s">
        <v>591</v>
      </c>
      <c r="F253" s="189">
        <v>360</v>
      </c>
      <c r="G253" s="188" t="s">
        <v>621</v>
      </c>
      <c r="H253" s="188">
        <v>427</v>
      </c>
      <c r="I253" s="190">
        <v>425</v>
      </c>
      <c r="J253" s="191" t="s">
        <v>651</v>
      </c>
      <c r="K253" s="192">
        <f t="shared" si="48"/>
        <v>67</v>
      </c>
      <c r="L253" s="193">
        <f t="shared" si="49"/>
        <v>0.18611111111111112</v>
      </c>
      <c r="M253" s="188" t="s">
        <v>589</v>
      </c>
      <c r="N253" s="194">
        <v>42058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20</v>
      </c>
      <c r="B254" s="186">
        <v>42012</v>
      </c>
      <c r="C254" s="186"/>
      <c r="D254" s="187" t="s">
        <v>652</v>
      </c>
      <c r="E254" s="188" t="s">
        <v>591</v>
      </c>
      <c r="F254" s="189">
        <v>360</v>
      </c>
      <c r="G254" s="188" t="s">
        <v>621</v>
      </c>
      <c r="H254" s="188">
        <v>455</v>
      </c>
      <c r="I254" s="190">
        <v>420</v>
      </c>
      <c r="J254" s="191" t="s">
        <v>653</v>
      </c>
      <c r="K254" s="192">
        <f t="shared" si="48"/>
        <v>95</v>
      </c>
      <c r="L254" s="193">
        <f t="shared" si="49"/>
        <v>0.2638888888888889</v>
      </c>
      <c r="M254" s="188" t="s">
        <v>589</v>
      </c>
      <c r="N254" s="194">
        <v>42024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21</v>
      </c>
      <c r="B255" s="186">
        <v>42012</v>
      </c>
      <c r="C255" s="186"/>
      <c r="D255" s="187" t="s">
        <v>654</v>
      </c>
      <c r="E255" s="188" t="s">
        <v>591</v>
      </c>
      <c r="F255" s="189">
        <v>130</v>
      </c>
      <c r="G255" s="188"/>
      <c r="H255" s="188">
        <v>175.5</v>
      </c>
      <c r="I255" s="190">
        <v>165</v>
      </c>
      <c r="J255" s="191" t="s">
        <v>655</v>
      </c>
      <c r="K255" s="192">
        <f t="shared" si="48"/>
        <v>45.5</v>
      </c>
      <c r="L255" s="193">
        <f t="shared" si="49"/>
        <v>0.35</v>
      </c>
      <c r="M255" s="188" t="s">
        <v>589</v>
      </c>
      <c r="N255" s="194">
        <v>43088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22</v>
      </c>
      <c r="B256" s="186">
        <v>42040</v>
      </c>
      <c r="C256" s="186"/>
      <c r="D256" s="187" t="s">
        <v>381</v>
      </c>
      <c r="E256" s="188" t="s">
        <v>620</v>
      </c>
      <c r="F256" s="189">
        <v>98</v>
      </c>
      <c r="G256" s="188"/>
      <c r="H256" s="188">
        <v>120</v>
      </c>
      <c r="I256" s="190">
        <v>120</v>
      </c>
      <c r="J256" s="191" t="s">
        <v>622</v>
      </c>
      <c r="K256" s="192">
        <f t="shared" si="48"/>
        <v>22</v>
      </c>
      <c r="L256" s="193">
        <f t="shared" si="49"/>
        <v>0.22448979591836735</v>
      </c>
      <c r="M256" s="188" t="s">
        <v>589</v>
      </c>
      <c r="N256" s="194">
        <v>42753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23</v>
      </c>
      <c r="B257" s="186">
        <v>42040</v>
      </c>
      <c r="C257" s="186"/>
      <c r="D257" s="187" t="s">
        <v>656</v>
      </c>
      <c r="E257" s="188" t="s">
        <v>620</v>
      </c>
      <c r="F257" s="189">
        <v>196</v>
      </c>
      <c r="G257" s="188"/>
      <c r="H257" s="188">
        <v>262</v>
      </c>
      <c r="I257" s="190">
        <v>255</v>
      </c>
      <c r="J257" s="191" t="s">
        <v>622</v>
      </c>
      <c r="K257" s="192">
        <f t="shared" si="48"/>
        <v>66</v>
      </c>
      <c r="L257" s="193">
        <f t="shared" si="49"/>
        <v>0.33673469387755101</v>
      </c>
      <c r="M257" s="188" t="s">
        <v>589</v>
      </c>
      <c r="N257" s="194">
        <v>42599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5">
        <v>24</v>
      </c>
      <c r="B258" s="196">
        <v>42067</v>
      </c>
      <c r="C258" s="196"/>
      <c r="D258" s="197" t="s">
        <v>380</v>
      </c>
      <c r="E258" s="198" t="s">
        <v>620</v>
      </c>
      <c r="F258" s="199">
        <v>235</v>
      </c>
      <c r="G258" s="199"/>
      <c r="H258" s="200">
        <v>77</v>
      </c>
      <c r="I258" s="200" t="s">
        <v>657</v>
      </c>
      <c r="J258" s="201" t="s">
        <v>658</v>
      </c>
      <c r="K258" s="202">
        <f t="shared" si="48"/>
        <v>-158</v>
      </c>
      <c r="L258" s="203">
        <f t="shared" si="49"/>
        <v>-0.67234042553191486</v>
      </c>
      <c r="M258" s="199" t="s">
        <v>601</v>
      </c>
      <c r="N258" s="196">
        <v>43522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25</v>
      </c>
      <c r="B259" s="186">
        <v>42067</v>
      </c>
      <c r="C259" s="186"/>
      <c r="D259" s="187" t="s">
        <v>659</v>
      </c>
      <c r="E259" s="188" t="s">
        <v>620</v>
      </c>
      <c r="F259" s="189">
        <v>185</v>
      </c>
      <c r="G259" s="188"/>
      <c r="H259" s="188">
        <v>224</v>
      </c>
      <c r="I259" s="190" t="s">
        <v>660</v>
      </c>
      <c r="J259" s="191" t="s">
        <v>622</v>
      </c>
      <c r="K259" s="192">
        <f t="shared" si="48"/>
        <v>39</v>
      </c>
      <c r="L259" s="193">
        <f t="shared" si="49"/>
        <v>0.21081081081081082</v>
      </c>
      <c r="M259" s="188" t="s">
        <v>589</v>
      </c>
      <c r="N259" s="194">
        <v>42647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26</v>
      </c>
      <c r="B260" s="196">
        <v>42090</v>
      </c>
      <c r="C260" s="196"/>
      <c r="D260" s="204" t="s">
        <v>661</v>
      </c>
      <c r="E260" s="199" t="s">
        <v>620</v>
      </c>
      <c r="F260" s="199">
        <v>49.5</v>
      </c>
      <c r="G260" s="200"/>
      <c r="H260" s="200">
        <v>15.85</v>
      </c>
      <c r="I260" s="200">
        <v>67</v>
      </c>
      <c r="J260" s="201" t="s">
        <v>662</v>
      </c>
      <c r="K260" s="200">
        <f t="shared" si="48"/>
        <v>-33.65</v>
      </c>
      <c r="L260" s="205">
        <f t="shared" si="49"/>
        <v>-0.67979797979797973</v>
      </c>
      <c r="M260" s="199" t="s">
        <v>601</v>
      </c>
      <c r="N260" s="206">
        <v>43627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27</v>
      </c>
      <c r="B261" s="186">
        <v>42093</v>
      </c>
      <c r="C261" s="186"/>
      <c r="D261" s="187" t="s">
        <v>663</v>
      </c>
      <c r="E261" s="188" t="s">
        <v>620</v>
      </c>
      <c r="F261" s="189">
        <v>183.5</v>
      </c>
      <c r="G261" s="188"/>
      <c r="H261" s="188">
        <v>219</v>
      </c>
      <c r="I261" s="190">
        <v>218</v>
      </c>
      <c r="J261" s="191" t="s">
        <v>664</v>
      </c>
      <c r="K261" s="192">
        <f t="shared" si="48"/>
        <v>35.5</v>
      </c>
      <c r="L261" s="193">
        <f t="shared" si="49"/>
        <v>0.19346049046321526</v>
      </c>
      <c r="M261" s="188" t="s">
        <v>589</v>
      </c>
      <c r="N261" s="194">
        <v>42103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28</v>
      </c>
      <c r="B262" s="186">
        <v>42114</v>
      </c>
      <c r="C262" s="186"/>
      <c r="D262" s="187" t="s">
        <v>665</v>
      </c>
      <c r="E262" s="188" t="s">
        <v>620</v>
      </c>
      <c r="F262" s="189">
        <f>(227+237)/2</f>
        <v>232</v>
      </c>
      <c r="G262" s="188"/>
      <c r="H262" s="188">
        <v>298</v>
      </c>
      <c r="I262" s="190">
        <v>298</v>
      </c>
      <c r="J262" s="191" t="s">
        <v>622</v>
      </c>
      <c r="K262" s="192">
        <f t="shared" si="48"/>
        <v>66</v>
      </c>
      <c r="L262" s="193">
        <f t="shared" si="49"/>
        <v>0.28448275862068967</v>
      </c>
      <c r="M262" s="188" t="s">
        <v>589</v>
      </c>
      <c r="N262" s="194">
        <v>42823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29</v>
      </c>
      <c r="B263" s="186">
        <v>42128</v>
      </c>
      <c r="C263" s="186"/>
      <c r="D263" s="187" t="s">
        <v>666</v>
      </c>
      <c r="E263" s="188" t="s">
        <v>591</v>
      </c>
      <c r="F263" s="189">
        <v>385</v>
      </c>
      <c r="G263" s="188"/>
      <c r="H263" s="188">
        <f>212.5+331</f>
        <v>543.5</v>
      </c>
      <c r="I263" s="190">
        <v>510</v>
      </c>
      <c r="J263" s="191" t="s">
        <v>667</v>
      </c>
      <c r="K263" s="192">
        <f t="shared" si="48"/>
        <v>158.5</v>
      </c>
      <c r="L263" s="193">
        <f t="shared" si="49"/>
        <v>0.41168831168831171</v>
      </c>
      <c r="M263" s="188" t="s">
        <v>589</v>
      </c>
      <c r="N263" s="194">
        <v>42235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30</v>
      </c>
      <c r="B264" s="186">
        <v>42128</v>
      </c>
      <c r="C264" s="186"/>
      <c r="D264" s="187" t="s">
        <v>668</v>
      </c>
      <c r="E264" s="188" t="s">
        <v>591</v>
      </c>
      <c r="F264" s="189">
        <v>115.5</v>
      </c>
      <c r="G264" s="188"/>
      <c r="H264" s="188">
        <v>146</v>
      </c>
      <c r="I264" s="190">
        <v>142</v>
      </c>
      <c r="J264" s="191" t="s">
        <v>669</v>
      </c>
      <c r="K264" s="192">
        <f t="shared" si="48"/>
        <v>30.5</v>
      </c>
      <c r="L264" s="193">
        <f t="shared" si="49"/>
        <v>0.26406926406926406</v>
      </c>
      <c r="M264" s="188" t="s">
        <v>589</v>
      </c>
      <c r="N264" s="194">
        <v>42202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31</v>
      </c>
      <c r="B265" s="186">
        <v>42151</v>
      </c>
      <c r="C265" s="186"/>
      <c r="D265" s="187" t="s">
        <v>670</v>
      </c>
      <c r="E265" s="188" t="s">
        <v>591</v>
      </c>
      <c r="F265" s="189">
        <v>237.5</v>
      </c>
      <c r="G265" s="188"/>
      <c r="H265" s="188">
        <v>279.5</v>
      </c>
      <c r="I265" s="190">
        <v>278</v>
      </c>
      <c r="J265" s="191" t="s">
        <v>622</v>
      </c>
      <c r="K265" s="192">
        <f t="shared" si="48"/>
        <v>42</v>
      </c>
      <c r="L265" s="193">
        <f t="shared" si="49"/>
        <v>0.17684210526315788</v>
      </c>
      <c r="M265" s="188" t="s">
        <v>589</v>
      </c>
      <c r="N265" s="194">
        <v>42222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32</v>
      </c>
      <c r="B266" s="186">
        <v>42174</v>
      </c>
      <c r="C266" s="186"/>
      <c r="D266" s="187" t="s">
        <v>641</v>
      </c>
      <c r="E266" s="188" t="s">
        <v>620</v>
      </c>
      <c r="F266" s="189">
        <v>340</v>
      </c>
      <c r="G266" s="188"/>
      <c r="H266" s="188">
        <v>448</v>
      </c>
      <c r="I266" s="190">
        <v>448</v>
      </c>
      <c r="J266" s="191" t="s">
        <v>622</v>
      </c>
      <c r="K266" s="192">
        <f t="shared" si="48"/>
        <v>108</v>
      </c>
      <c r="L266" s="193">
        <f t="shared" si="49"/>
        <v>0.31764705882352939</v>
      </c>
      <c r="M266" s="188" t="s">
        <v>589</v>
      </c>
      <c r="N266" s="194">
        <v>43018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33</v>
      </c>
      <c r="B267" s="186">
        <v>42191</v>
      </c>
      <c r="C267" s="186"/>
      <c r="D267" s="187" t="s">
        <v>671</v>
      </c>
      <c r="E267" s="188" t="s">
        <v>620</v>
      </c>
      <c r="F267" s="189">
        <v>390</v>
      </c>
      <c r="G267" s="188"/>
      <c r="H267" s="188">
        <v>460</v>
      </c>
      <c r="I267" s="190">
        <v>460</v>
      </c>
      <c r="J267" s="191" t="s">
        <v>622</v>
      </c>
      <c r="K267" s="192">
        <f t="shared" si="48"/>
        <v>70</v>
      </c>
      <c r="L267" s="193">
        <f t="shared" si="49"/>
        <v>0.17948717948717949</v>
      </c>
      <c r="M267" s="188" t="s">
        <v>589</v>
      </c>
      <c r="N267" s="194">
        <v>42478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34</v>
      </c>
      <c r="B268" s="196">
        <v>42195</v>
      </c>
      <c r="C268" s="196"/>
      <c r="D268" s="197" t="s">
        <v>672</v>
      </c>
      <c r="E268" s="198" t="s">
        <v>620</v>
      </c>
      <c r="F268" s="199">
        <v>122.5</v>
      </c>
      <c r="G268" s="199"/>
      <c r="H268" s="200">
        <v>61</v>
      </c>
      <c r="I268" s="200">
        <v>172</v>
      </c>
      <c r="J268" s="201" t="s">
        <v>673</v>
      </c>
      <c r="K268" s="202">
        <f t="shared" si="48"/>
        <v>-61.5</v>
      </c>
      <c r="L268" s="203">
        <f t="shared" si="49"/>
        <v>-0.50204081632653064</v>
      </c>
      <c r="M268" s="199" t="s">
        <v>601</v>
      </c>
      <c r="N268" s="196">
        <v>43333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35</v>
      </c>
      <c r="B269" s="186">
        <v>42219</v>
      </c>
      <c r="C269" s="186"/>
      <c r="D269" s="187" t="s">
        <v>674</v>
      </c>
      <c r="E269" s="188" t="s">
        <v>620</v>
      </c>
      <c r="F269" s="189">
        <v>297.5</v>
      </c>
      <c r="G269" s="188"/>
      <c r="H269" s="188">
        <v>350</v>
      </c>
      <c r="I269" s="190">
        <v>360</v>
      </c>
      <c r="J269" s="191" t="s">
        <v>675</v>
      </c>
      <c r="K269" s="192">
        <f t="shared" si="48"/>
        <v>52.5</v>
      </c>
      <c r="L269" s="193">
        <f t="shared" si="49"/>
        <v>0.17647058823529413</v>
      </c>
      <c r="M269" s="188" t="s">
        <v>589</v>
      </c>
      <c r="N269" s="194">
        <v>42232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36</v>
      </c>
      <c r="B270" s="186">
        <v>42219</v>
      </c>
      <c r="C270" s="186"/>
      <c r="D270" s="187" t="s">
        <v>676</v>
      </c>
      <c r="E270" s="188" t="s">
        <v>620</v>
      </c>
      <c r="F270" s="189">
        <v>115.5</v>
      </c>
      <c r="G270" s="188"/>
      <c r="H270" s="188">
        <v>149</v>
      </c>
      <c r="I270" s="190">
        <v>140</v>
      </c>
      <c r="J270" s="191" t="s">
        <v>677</v>
      </c>
      <c r="K270" s="192">
        <f t="shared" si="48"/>
        <v>33.5</v>
      </c>
      <c r="L270" s="193">
        <f t="shared" si="49"/>
        <v>0.29004329004329005</v>
      </c>
      <c r="M270" s="188" t="s">
        <v>589</v>
      </c>
      <c r="N270" s="194">
        <v>42740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37</v>
      </c>
      <c r="B271" s="186">
        <v>42251</v>
      </c>
      <c r="C271" s="186"/>
      <c r="D271" s="187" t="s">
        <v>670</v>
      </c>
      <c r="E271" s="188" t="s">
        <v>620</v>
      </c>
      <c r="F271" s="189">
        <v>226</v>
      </c>
      <c r="G271" s="188"/>
      <c r="H271" s="188">
        <v>292</v>
      </c>
      <c r="I271" s="190">
        <v>292</v>
      </c>
      <c r="J271" s="191" t="s">
        <v>678</v>
      </c>
      <c r="K271" s="192">
        <f t="shared" si="48"/>
        <v>66</v>
      </c>
      <c r="L271" s="193">
        <f t="shared" si="49"/>
        <v>0.29203539823008851</v>
      </c>
      <c r="M271" s="188" t="s">
        <v>589</v>
      </c>
      <c r="N271" s="194">
        <v>42286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38</v>
      </c>
      <c r="B272" s="186">
        <v>42254</v>
      </c>
      <c r="C272" s="186"/>
      <c r="D272" s="187" t="s">
        <v>665</v>
      </c>
      <c r="E272" s="188" t="s">
        <v>620</v>
      </c>
      <c r="F272" s="189">
        <v>232.5</v>
      </c>
      <c r="G272" s="188"/>
      <c r="H272" s="188">
        <v>312.5</v>
      </c>
      <c r="I272" s="190">
        <v>310</v>
      </c>
      <c r="J272" s="191" t="s">
        <v>622</v>
      </c>
      <c r="K272" s="192">
        <f t="shared" si="48"/>
        <v>80</v>
      </c>
      <c r="L272" s="193">
        <f t="shared" si="49"/>
        <v>0.34408602150537637</v>
      </c>
      <c r="M272" s="188" t="s">
        <v>589</v>
      </c>
      <c r="N272" s="194">
        <v>42823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39</v>
      </c>
      <c r="B273" s="186">
        <v>42268</v>
      </c>
      <c r="C273" s="186"/>
      <c r="D273" s="187" t="s">
        <v>679</v>
      </c>
      <c r="E273" s="188" t="s">
        <v>620</v>
      </c>
      <c r="F273" s="189">
        <v>196.5</v>
      </c>
      <c r="G273" s="188"/>
      <c r="H273" s="188">
        <v>238</v>
      </c>
      <c r="I273" s="190">
        <v>238</v>
      </c>
      <c r="J273" s="191" t="s">
        <v>678</v>
      </c>
      <c r="K273" s="192">
        <f t="shared" si="48"/>
        <v>41.5</v>
      </c>
      <c r="L273" s="193">
        <f t="shared" si="49"/>
        <v>0.21119592875318066</v>
      </c>
      <c r="M273" s="188" t="s">
        <v>589</v>
      </c>
      <c r="N273" s="194">
        <v>42291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40</v>
      </c>
      <c r="B274" s="186">
        <v>42271</v>
      </c>
      <c r="C274" s="186"/>
      <c r="D274" s="187" t="s">
        <v>619</v>
      </c>
      <c r="E274" s="188" t="s">
        <v>620</v>
      </c>
      <c r="F274" s="189">
        <v>65</v>
      </c>
      <c r="G274" s="188"/>
      <c r="H274" s="188">
        <v>82</v>
      </c>
      <c r="I274" s="190">
        <v>82</v>
      </c>
      <c r="J274" s="191" t="s">
        <v>678</v>
      </c>
      <c r="K274" s="192">
        <f t="shared" si="48"/>
        <v>17</v>
      </c>
      <c r="L274" s="193">
        <f t="shared" si="49"/>
        <v>0.26153846153846155</v>
      </c>
      <c r="M274" s="188" t="s">
        <v>589</v>
      </c>
      <c r="N274" s="194">
        <v>42578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41</v>
      </c>
      <c r="B275" s="186">
        <v>42291</v>
      </c>
      <c r="C275" s="186"/>
      <c r="D275" s="187" t="s">
        <v>680</v>
      </c>
      <c r="E275" s="188" t="s">
        <v>620</v>
      </c>
      <c r="F275" s="189">
        <v>144</v>
      </c>
      <c r="G275" s="188"/>
      <c r="H275" s="188">
        <v>182.5</v>
      </c>
      <c r="I275" s="190">
        <v>181</v>
      </c>
      <c r="J275" s="191" t="s">
        <v>678</v>
      </c>
      <c r="K275" s="192">
        <f t="shared" si="48"/>
        <v>38.5</v>
      </c>
      <c r="L275" s="193">
        <f t="shared" si="49"/>
        <v>0.2673611111111111</v>
      </c>
      <c r="M275" s="188" t="s">
        <v>589</v>
      </c>
      <c r="N275" s="194">
        <v>42817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42</v>
      </c>
      <c r="B276" s="186">
        <v>42291</v>
      </c>
      <c r="C276" s="186"/>
      <c r="D276" s="187" t="s">
        <v>681</v>
      </c>
      <c r="E276" s="188" t="s">
        <v>620</v>
      </c>
      <c r="F276" s="189">
        <v>264</v>
      </c>
      <c r="G276" s="188"/>
      <c r="H276" s="188">
        <v>311</v>
      </c>
      <c r="I276" s="190">
        <v>311</v>
      </c>
      <c r="J276" s="191" t="s">
        <v>678</v>
      </c>
      <c r="K276" s="192">
        <f t="shared" si="48"/>
        <v>47</v>
      </c>
      <c r="L276" s="193">
        <f t="shared" si="49"/>
        <v>0.17803030303030304</v>
      </c>
      <c r="M276" s="188" t="s">
        <v>589</v>
      </c>
      <c r="N276" s="194">
        <v>42604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43</v>
      </c>
      <c r="B277" s="186">
        <v>42318</v>
      </c>
      <c r="C277" s="186"/>
      <c r="D277" s="187" t="s">
        <v>682</v>
      </c>
      <c r="E277" s="188" t="s">
        <v>591</v>
      </c>
      <c r="F277" s="189">
        <v>549.5</v>
      </c>
      <c r="G277" s="188"/>
      <c r="H277" s="188">
        <v>630</v>
      </c>
      <c r="I277" s="190">
        <v>630</v>
      </c>
      <c r="J277" s="191" t="s">
        <v>678</v>
      </c>
      <c r="K277" s="192">
        <f t="shared" si="48"/>
        <v>80.5</v>
      </c>
      <c r="L277" s="193">
        <f t="shared" si="49"/>
        <v>0.1464968152866242</v>
      </c>
      <c r="M277" s="188" t="s">
        <v>589</v>
      </c>
      <c r="N277" s="194">
        <v>42419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44</v>
      </c>
      <c r="B278" s="186">
        <v>42342</v>
      </c>
      <c r="C278" s="186"/>
      <c r="D278" s="187" t="s">
        <v>683</v>
      </c>
      <c r="E278" s="188" t="s">
        <v>620</v>
      </c>
      <c r="F278" s="189">
        <v>1027.5</v>
      </c>
      <c r="G278" s="188"/>
      <c r="H278" s="188">
        <v>1315</v>
      </c>
      <c r="I278" s="190">
        <v>1250</v>
      </c>
      <c r="J278" s="191" t="s">
        <v>678</v>
      </c>
      <c r="K278" s="192">
        <f t="shared" si="48"/>
        <v>287.5</v>
      </c>
      <c r="L278" s="193">
        <f t="shared" si="49"/>
        <v>0.27980535279805352</v>
      </c>
      <c r="M278" s="188" t="s">
        <v>589</v>
      </c>
      <c r="N278" s="194">
        <v>43244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45</v>
      </c>
      <c r="B279" s="186">
        <v>42367</v>
      </c>
      <c r="C279" s="186"/>
      <c r="D279" s="187" t="s">
        <v>684</v>
      </c>
      <c r="E279" s="188" t="s">
        <v>620</v>
      </c>
      <c r="F279" s="189">
        <v>465</v>
      </c>
      <c r="G279" s="188"/>
      <c r="H279" s="188">
        <v>540</v>
      </c>
      <c r="I279" s="190">
        <v>540</v>
      </c>
      <c r="J279" s="191" t="s">
        <v>678</v>
      </c>
      <c r="K279" s="192">
        <f t="shared" si="48"/>
        <v>75</v>
      </c>
      <c r="L279" s="193">
        <f t="shared" si="49"/>
        <v>0.16129032258064516</v>
      </c>
      <c r="M279" s="188" t="s">
        <v>589</v>
      </c>
      <c r="N279" s="194">
        <v>42530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46</v>
      </c>
      <c r="B280" s="186">
        <v>42380</v>
      </c>
      <c r="C280" s="186"/>
      <c r="D280" s="187" t="s">
        <v>381</v>
      </c>
      <c r="E280" s="188" t="s">
        <v>591</v>
      </c>
      <c r="F280" s="189">
        <v>81</v>
      </c>
      <c r="G280" s="188"/>
      <c r="H280" s="188">
        <v>110</v>
      </c>
      <c r="I280" s="190">
        <v>110</v>
      </c>
      <c r="J280" s="191" t="s">
        <v>678</v>
      </c>
      <c r="K280" s="192">
        <f t="shared" si="48"/>
        <v>29</v>
      </c>
      <c r="L280" s="193">
        <f t="shared" si="49"/>
        <v>0.35802469135802467</v>
      </c>
      <c r="M280" s="188" t="s">
        <v>589</v>
      </c>
      <c r="N280" s="194">
        <v>42745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47</v>
      </c>
      <c r="B281" s="186">
        <v>42382</v>
      </c>
      <c r="C281" s="186"/>
      <c r="D281" s="187" t="s">
        <v>685</v>
      </c>
      <c r="E281" s="188" t="s">
        <v>591</v>
      </c>
      <c r="F281" s="189">
        <v>417.5</v>
      </c>
      <c r="G281" s="188"/>
      <c r="H281" s="188">
        <v>547</v>
      </c>
      <c r="I281" s="190">
        <v>535</v>
      </c>
      <c r="J281" s="191" t="s">
        <v>678</v>
      </c>
      <c r="K281" s="192">
        <f t="shared" si="48"/>
        <v>129.5</v>
      </c>
      <c r="L281" s="193">
        <f t="shared" si="49"/>
        <v>0.31017964071856285</v>
      </c>
      <c r="M281" s="188" t="s">
        <v>589</v>
      </c>
      <c r="N281" s="194">
        <v>42578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48</v>
      </c>
      <c r="B282" s="186">
        <v>42408</v>
      </c>
      <c r="C282" s="186"/>
      <c r="D282" s="187" t="s">
        <v>686</v>
      </c>
      <c r="E282" s="188" t="s">
        <v>620</v>
      </c>
      <c r="F282" s="189">
        <v>650</v>
      </c>
      <c r="G282" s="188"/>
      <c r="H282" s="188">
        <v>800</v>
      </c>
      <c r="I282" s="190">
        <v>800</v>
      </c>
      <c r="J282" s="191" t="s">
        <v>678</v>
      </c>
      <c r="K282" s="192">
        <f t="shared" si="48"/>
        <v>150</v>
      </c>
      <c r="L282" s="193">
        <f t="shared" si="49"/>
        <v>0.23076923076923078</v>
      </c>
      <c r="M282" s="188" t="s">
        <v>589</v>
      </c>
      <c r="N282" s="194">
        <v>43154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49</v>
      </c>
      <c r="B283" s="186">
        <v>42433</v>
      </c>
      <c r="C283" s="186"/>
      <c r="D283" s="187" t="s">
        <v>210</v>
      </c>
      <c r="E283" s="188" t="s">
        <v>620</v>
      </c>
      <c r="F283" s="189">
        <v>437.5</v>
      </c>
      <c r="G283" s="188"/>
      <c r="H283" s="188">
        <v>504.5</v>
      </c>
      <c r="I283" s="190">
        <v>522</v>
      </c>
      <c r="J283" s="191" t="s">
        <v>687</v>
      </c>
      <c r="K283" s="192">
        <f t="shared" si="48"/>
        <v>67</v>
      </c>
      <c r="L283" s="193">
        <f t="shared" si="49"/>
        <v>0.15314285714285714</v>
      </c>
      <c r="M283" s="188" t="s">
        <v>589</v>
      </c>
      <c r="N283" s="194">
        <v>42480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50</v>
      </c>
      <c r="B284" s="186">
        <v>42438</v>
      </c>
      <c r="C284" s="186"/>
      <c r="D284" s="187" t="s">
        <v>688</v>
      </c>
      <c r="E284" s="188" t="s">
        <v>620</v>
      </c>
      <c r="F284" s="189">
        <v>189.5</v>
      </c>
      <c r="G284" s="188"/>
      <c r="H284" s="188">
        <v>218</v>
      </c>
      <c r="I284" s="190">
        <v>218</v>
      </c>
      <c r="J284" s="191" t="s">
        <v>678</v>
      </c>
      <c r="K284" s="192">
        <f t="shared" si="48"/>
        <v>28.5</v>
      </c>
      <c r="L284" s="193">
        <f t="shared" si="49"/>
        <v>0.15039577836411611</v>
      </c>
      <c r="M284" s="188" t="s">
        <v>589</v>
      </c>
      <c r="N284" s="194">
        <v>43034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51</v>
      </c>
      <c r="B285" s="196">
        <v>42471</v>
      </c>
      <c r="C285" s="196"/>
      <c r="D285" s="204" t="s">
        <v>689</v>
      </c>
      <c r="E285" s="199" t="s">
        <v>620</v>
      </c>
      <c r="F285" s="199">
        <v>36.5</v>
      </c>
      <c r="G285" s="200"/>
      <c r="H285" s="200">
        <v>15.85</v>
      </c>
      <c r="I285" s="200">
        <v>60</v>
      </c>
      <c r="J285" s="201" t="s">
        <v>690</v>
      </c>
      <c r="K285" s="202">
        <f t="shared" si="48"/>
        <v>-20.65</v>
      </c>
      <c r="L285" s="203">
        <f t="shared" si="49"/>
        <v>-0.5657534246575342</v>
      </c>
      <c r="M285" s="199" t="s">
        <v>601</v>
      </c>
      <c r="N285" s="207">
        <v>43627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52</v>
      </c>
      <c r="B286" s="186">
        <v>42472</v>
      </c>
      <c r="C286" s="186"/>
      <c r="D286" s="187" t="s">
        <v>691</v>
      </c>
      <c r="E286" s="188" t="s">
        <v>620</v>
      </c>
      <c r="F286" s="189">
        <v>93</v>
      </c>
      <c r="G286" s="188"/>
      <c r="H286" s="188">
        <v>149</v>
      </c>
      <c r="I286" s="190">
        <v>140</v>
      </c>
      <c r="J286" s="191" t="s">
        <v>692</v>
      </c>
      <c r="K286" s="192">
        <f t="shared" si="48"/>
        <v>56</v>
      </c>
      <c r="L286" s="193">
        <f t="shared" si="49"/>
        <v>0.60215053763440862</v>
      </c>
      <c r="M286" s="188" t="s">
        <v>589</v>
      </c>
      <c r="N286" s="194">
        <v>42740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53</v>
      </c>
      <c r="B287" s="186">
        <v>42472</v>
      </c>
      <c r="C287" s="186"/>
      <c r="D287" s="187" t="s">
        <v>693</v>
      </c>
      <c r="E287" s="188" t="s">
        <v>620</v>
      </c>
      <c r="F287" s="189">
        <v>130</v>
      </c>
      <c r="G287" s="188"/>
      <c r="H287" s="188">
        <v>150</v>
      </c>
      <c r="I287" s="190" t="s">
        <v>694</v>
      </c>
      <c r="J287" s="191" t="s">
        <v>678</v>
      </c>
      <c r="K287" s="192">
        <f t="shared" si="48"/>
        <v>20</v>
      </c>
      <c r="L287" s="193">
        <f t="shared" si="49"/>
        <v>0.15384615384615385</v>
      </c>
      <c r="M287" s="188" t="s">
        <v>589</v>
      </c>
      <c r="N287" s="194">
        <v>42564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54</v>
      </c>
      <c r="B288" s="186">
        <v>42473</v>
      </c>
      <c r="C288" s="186"/>
      <c r="D288" s="187" t="s">
        <v>695</v>
      </c>
      <c r="E288" s="188" t="s">
        <v>620</v>
      </c>
      <c r="F288" s="189">
        <v>196</v>
      </c>
      <c r="G288" s="188"/>
      <c r="H288" s="188">
        <v>299</v>
      </c>
      <c r="I288" s="190">
        <v>299</v>
      </c>
      <c r="J288" s="191" t="s">
        <v>678</v>
      </c>
      <c r="K288" s="192">
        <v>103</v>
      </c>
      <c r="L288" s="193">
        <v>0.52551020408163296</v>
      </c>
      <c r="M288" s="188" t="s">
        <v>589</v>
      </c>
      <c r="N288" s="194">
        <v>42620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55</v>
      </c>
      <c r="B289" s="186">
        <v>42473</v>
      </c>
      <c r="C289" s="186"/>
      <c r="D289" s="187" t="s">
        <v>696</v>
      </c>
      <c r="E289" s="188" t="s">
        <v>620</v>
      </c>
      <c r="F289" s="189">
        <v>88</v>
      </c>
      <c r="G289" s="188"/>
      <c r="H289" s="188">
        <v>103</v>
      </c>
      <c r="I289" s="190">
        <v>103</v>
      </c>
      <c r="J289" s="191" t="s">
        <v>678</v>
      </c>
      <c r="K289" s="192">
        <v>15</v>
      </c>
      <c r="L289" s="193">
        <v>0.170454545454545</v>
      </c>
      <c r="M289" s="188" t="s">
        <v>589</v>
      </c>
      <c r="N289" s="194">
        <v>42530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56</v>
      </c>
      <c r="B290" s="186">
        <v>42492</v>
      </c>
      <c r="C290" s="186"/>
      <c r="D290" s="187" t="s">
        <v>697</v>
      </c>
      <c r="E290" s="188" t="s">
        <v>620</v>
      </c>
      <c r="F290" s="189">
        <v>127.5</v>
      </c>
      <c r="G290" s="188"/>
      <c r="H290" s="188">
        <v>148</v>
      </c>
      <c r="I290" s="190" t="s">
        <v>698</v>
      </c>
      <c r="J290" s="191" t="s">
        <v>678</v>
      </c>
      <c r="K290" s="192">
        <f>H290-F290</f>
        <v>20.5</v>
      </c>
      <c r="L290" s="193">
        <f>K290/F290</f>
        <v>0.16078431372549021</v>
      </c>
      <c r="M290" s="188" t="s">
        <v>589</v>
      </c>
      <c r="N290" s="194">
        <v>42564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57</v>
      </c>
      <c r="B291" s="186">
        <v>42493</v>
      </c>
      <c r="C291" s="186"/>
      <c r="D291" s="187" t="s">
        <v>699</v>
      </c>
      <c r="E291" s="188" t="s">
        <v>620</v>
      </c>
      <c r="F291" s="189">
        <v>675</v>
      </c>
      <c r="G291" s="188"/>
      <c r="H291" s="188">
        <v>815</v>
      </c>
      <c r="I291" s="190" t="s">
        <v>700</v>
      </c>
      <c r="J291" s="191" t="s">
        <v>678</v>
      </c>
      <c r="K291" s="192">
        <f>H291-F291</f>
        <v>140</v>
      </c>
      <c r="L291" s="193">
        <f>K291/F291</f>
        <v>0.2074074074074074</v>
      </c>
      <c r="M291" s="188" t="s">
        <v>589</v>
      </c>
      <c r="N291" s="194">
        <v>43154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58</v>
      </c>
      <c r="B292" s="196">
        <v>42522</v>
      </c>
      <c r="C292" s="196"/>
      <c r="D292" s="197" t="s">
        <v>701</v>
      </c>
      <c r="E292" s="198" t="s">
        <v>620</v>
      </c>
      <c r="F292" s="199">
        <v>500</v>
      </c>
      <c r="G292" s="199"/>
      <c r="H292" s="200">
        <v>232.5</v>
      </c>
      <c r="I292" s="200" t="s">
        <v>702</v>
      </c>
      <c r="J292" s="201" t="s">
        <v>703</v>
      </c>
      <c r="K292" s="202">
        <f>H292-F292</f>
        <v>-267.5</v>
      </c>
      <c r="L292" s="203">
        <f>K292/F292</f>
        <v>-0.53500000000000003</v>
      </c>
      <c r="M292" s="199" t="s">
        <v>601</v>
      </c>
      <c r="N292" s="196">
        <v>43735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59</v>
      </c>
      <c r="B293" s="186">
        <v>42527</v>
      </c>
      <c r="C293" s="186"/>
      <c r="D293" s="187" t="s">
        <v>540</v>
      </c>
      <c r="E293" s="188" t="s">
        <v>620</v>
      </c>
      <c r="F293" s="189">
        <v>110</v>
      </c>
      <c r="G293" s="188"/>
      <c r="H293" s="188">
        <v>126.5</v>
      </c>
      <c r="I293" s="190">
        <v>125</v>
      </c>
      <c r="J293" s="191" t="s">
        <v>629</v>
      </c>
      <c r="K293" s="192">
        <f>H293-F293</f>
        <v>16.5</v>
      </c>
      <c r="L293" s="193">
        <f>K293/F293</f>
        <v>0.15</v>
      </c>
      <c r="M293" s="188" t="s">
        <v>589</v>
      </c>
      <c r="N293" s="194">
        <v>42552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60</v>
      </c>
      <c r="B294" s="186">
        <v>42538</v>
      </c>
      <c r="C294" s="186"/>
      <c r="D294" s="187" t="s">
        <v>704</v>
      </c>
      <c r="E294" s="188" t="s">
        <v>620</v>
      </c>
      <c r="F294" s="189">
        <v>44</v>
      </c>
      <c r="G294" s="188"/>
      <c r="H294" s="188">
        <v>69.5</v>
      </c>
      <c r="I294" s="190">
        <v>69.5</v>
      </c>
      <c r="J294" s="191" t="s">
        <v>705</v>
      </c>
      <c r="K294" s="192">
        <f>H294-F294</f>
        <v>25.5</v>
      </c>
      <c r="L294" s="193">
        <f>K294/F294</f>
        <v>0.57954545454545459</v>
      </c>
      <c r="M294" s="188" t="s">
        <v>589</v>
      </c>
      <c r="N294" s="194">
        <v>42977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61</v>
      </c>
      <c r="B295" s="186">
        <v>42549</v>
      </c>
      <c r="C295" s="186"/>
      <c r="D295" s="187" t="s">
        <v>706</v>
      </c>
      <c r="E295" s="188" t="s">
        <v>620</v>
      </c>
      <c r="F295" s="189">
        <v>262.5</v>
      </c>
      <c r="G295" s="188"/>
      <c r="H295" s="188">
        <v>340</v>
      </c>
      <c r="I295" s="190">
        <v>333</v>
      </c>
      <c r="J295" s="191" t="s">
        <v>707</v>
      </c>
      <c r="K295" s="192">
        <v>77.5</v>
      </c>
      <c r="L295" s="193">
        <v>0.29523809523809502</v>
      </c>
      <c r="M295" s="188" t="s">
        <v>589</v>
      </c>
      <c r="N295" s="194">
        <v>43017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62</v>
      </c>
      <c r="B296" s="186">
        <v>42549</v>
      </c>
      <c r="C296" s="186"/>
      <c r="D296" s="187" t="s">
        <v>708</v>
      </c>
      <c r="E296" s="188" t="s">
        <v>620</v>
      </c>
      <c r="F296" s="189">
        <v>840</v>
      </c>
      <c r="G296" s="188"/>
      <c r="H296" s="188">
        <v>1230</v>
      </c>
      <c r="I296" s="190">
        <v>1230</v>
      </c>
      <c r="J296" s="191" t="s">
        <v>678</v>
      </c>
      <c r="K296" s="192">
        <v>390</v>
      </c>
      <c r="L296" s="193">
        <v>0.46428571428571402</v>
      </c>
      <c r="M296" s="188" t="s">
        <v>589</v>
      </c>
      <c r="N296" s="194">
        <v>42649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8">
        <v>63</v>
      </c>
      <c r="B297" s="209">
        <v>42556</v>
      </c>
      <c r="C297" s="209"/>
      <c r="D297" s="210" t="s">
        <v>709</v>
      </c>
      <c r="E297" s="211" t="s">
        <v>620</v>
      </c>
      <c r="F297" s="211">
        <v>395</v>
      </c>
      <c r="G297" s="212"/>
      <c r="H297" s="212">
        <f>(468.5+342.5)/2</f>
        <v>405.5</v>
      </c>
      <c r="I297" s="212">
        <v>510</v>
      </c>
      <c r="J297" s="213" t="s">
        <v>710</v>
      </c>
      <c r="K297" s="214">
        <f t="shared" ref="K297:K303" si="50">H297-F297</f>
        <v>10.5</v>
      </c>
      <c r="L297" s="215">
        <f t="shared" ref="L297:L303" si="51">K297/F297</f>
        <v>2.6582278481012658E-2</v>
      </c>
      <c r="M297" s="211" t="s">
        <v>711</v>
      </c>
      <c r="N297" s="209">
        <v>43606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5">
        <v>64</v>
      </c>
      <c r="B298" s="196">
        <v>42584</v>
      </c>
      <c r="C298" s="196"/>
      <c r="D298" s="197" t="s">
        <v>712</v>
      </c>
      <c r="E298" s="198" t="s">
        <v>591</v>
      </c>
      <c r="F298" s="199">
        <f>169.5-12.8</f>
        <v>156.69999999999999</v>
      </c>
      <c r="G298" s="199"/>
      <c r="H298" s="200">
        <v>77</v>
      </c>
      <c r="I298" s="200" t="s">
        <v>713</v>
      </c>
      <c r="J298" s="201" t="s">
        <v>714</v>
      </c>
      <c r="K298" s="202">
        <f t="shared" si="50"/>
        <v>-79.699999999999989</v>
      </c>
      <c r="L298" s="203">
        <f t="shared" si="51"/>
        <v>-0.50861518825781749</v>
      </c>
      <c r="M298" s="199" t="s">
        <v>601</v>
      </c>
      <c r="N298" s="196">
        <v>43522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5">
        <v>65</v>
      </c>
      <c r="B299" s="196">
        <v>42586</v>
      </c>
      <c r="C299" s="196"/>
      <c r="D299" s="197" t="s">
        <v>715</v>
      </c>
      <c r="E299" s="198" t="s">
        <v>620</v>
      </c>
      <c r="F299" s="199">
        <v>400</v>
      </c>
      <c r="G299" s="199"/>
      <c r="H299" s="200">
        <v>305</v>
      </c>
      <c r="I299" s="200">
        <v>475</v>
      </c>
      <c r="J299" s="201" t="s">
        <v>716</v>
      </c>
      <c r="K299" s="202">
        <f t="shared" si="50"/>
        <v>-95</v>
      </c>
      <c r="L299" s="203">
        <f t="shared" si="51"/>
        <v>-0.23749999999999999</v>
      </c>
      <c r="M299" s="199" t="s">
        <v>601</v>
      </c>
      <c r="N299" s="196">
        <v>43606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66</v>
      </c>
      <c r="B300" s="186">
        <v>42593</v>
      </c>
      <c r="C300" s="186"/>
      <c r="D300" s="187" t="s">
        <v>717</v>
      </c>
      <c r="E300" s="188" t="s">
        <v>620</v>
      </c>
      <c r="F300" s="189">
        <v>86.5</v>
      </c>
      <c r="G300" s="188"/>
      <c r="H300" s="188">
        <v>130</v>
      </c>
      <c r="I300" s="190">
        <v>130</v>
      </c>
      <c r="J300" s="191" t="s">
        <v>718</v>
      </c>
      <c r="K300" s="192">
        <f t="shared" si="50"/>
        <v>43.5</v>
      </c>
      <c r="L300" s="193">
        <f t="shared" si="51"/>
        <v>0.50289017341040465</v>
      </c>
      <c r="M300" s="188" t="s">
        <v>589</v>
      </c>
      <c r="N300" s="194">
        <v>43091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5">
        <v>67</v>
      </c>
      <c r="B301" s="196">
        <v>42600</v>
      </c>
      <c r="C301" s="196"/>
      <c r="D301" s="197" t="s">
        <v>109</v>
      </c>
      <c r="E301" s="198" t="s">
        <v>620</v>
      </c>
      <c r="F301" s="199">
        <v>133.5</v>
      </c>
      <c r="G301" s="199"/>
      <c r="H301" s="200">
        <v>126.5</v>
      </c>
      <c r="I301" s="200">
        <v>178</v>
      </c>
      <c r="J301" s="201" t="s">
        <v>719</v>
      </c>
      <c r="K301" s="202">
        <f t="shared" si="50"/>
        <v>-7</v>
      </c>
      <c r="L301" s="203">
        <f t="shared" si="51"/>
        <v>-5.2434456928838954E-2</v>
      </c>
      <c r="M301" s="199" t="s">
        <v>601</v>
      </c>
      <c r="N301" s="196">
        <v>42615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68</v>
      </c>
      <c r="B302" s="186">
        <v>42613</v>
      </c>
      <c r="C302" s="186"/>
      <c r="D302" s="187" t="s">
        <v>720</v>
      </c>
      <c r="E302" s="188" t="s">
        <v>620</v>
      </c>
      <c r="F302" s="189">
        <v>560</v>
      </c>
      <c r="G302" s="188"/>
      <c r="H302" s="188">
        <v>725</v>
      </c>
      <c r="I302" s="190">
        <v>725</v>
      </c>
      <c r="J302" s="191" t="s">
        <v>622</v>
      </c>
      <c r="K302" s="192">
        <f t="shared" si="50"/>
        <v>165</v>
      </c>
      <c r="L302" s="193">
        <f t="shared" si="51"/>
        <v>0.29464285714285715</v>
      </c>
      <c r="M302" s="188" t="s">
        <v>589</v>
      </c>
      <c r="N302" s="194">
        <v>42456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69</v>
      </c>
      <c r="B303" s="186">
        <v>42614</v>
      </c>
      <c r="C303" s="186"/>
      <c r="D303" s="187" t="s">
        <v>721</v>
      </c>
      <c r="E303" s="188" t="s">
        <v>620</v>
      </c>
      <c r="F303" s="189">
        <v>160.5</v>
      </c>
      <c r="G303" s="188"/>
      <c r="H303" s="188">
        <v>210</v>
      </c>
      <c r="I303" s="190">
        <v>210</v>
      </c>
      <c r="J303" s="191" t="s">
        <v>622</v>
      </c>
      <c r="K303" s="192">
        <f t="shared" si="50"/>
        <v>49.5</v>
      </c>
      <c r="L303" s="193">
        <f t="shared" si="51"/>
        <v>0.30841121495327101</v>
      </c>
      <c r="M303" s="188" t="s">
        <v>589</v>
      </c>
      <c r="N303" s="194">
        <v>42871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70</v>
      </c>
      <c r="B304" s="186">
        <v>42646</v>
      </c>
      <c r="C304" s="186"/>
      <c r="D304" s="187" t="s">
        <v>395</v>
      </c>
      <c r="E304" s="188" t="s">
        <v>620</v>
      </c>
      <c r="F304" s="189">
        <v>430</v>
      </c>
      <c r="G304" s="188"/>
      <c r="H304" s="188">
        <v>596</v>
      </c>
      <c r="I304" s="190">
        <v>575</v>
      </c>
      <c r="J304" s="191" t="s">
        <v>722</v>
      </c>
      <c r="K304" s="192">
        <v>166</v>
      </c>
      <c r="L304" s="193">
        <v>0.38604651162790699</v>
      </c>
      <c r="M304" s="188" t="s">
        <v>589</v>
      </c>
      <c r="N304" s="194">
        <v>42769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71</v>
      </c>
      <c r="B305" s="186">
        <v>42657</v>
      </c>
      <c r="C305" s="186"/>
      <c r="D305" s="187" t="s">
        <v>723</v>
      </c>
      <c r="E305" s="188" t="s">
        <v>620</v>
      </c>
      <c r="F305" s="189">
        <v>280</v>
      </c>
      <c r="G305" s="188"/>
      <c r="H305" s="188">
        <v>345</v>
      </c>
      <c r="I305" s="190">
        <v>345</v>
      </c>
      <c r="J305" s="191" t="s">
        <v>622</v>
      </c>
      <c r="K305" s="192">
        <f t="shared" ref="K305:K310" si="52">H305-F305</f>
        <v>65</v>
      </c>
      <c r="L305" s="193">
        <f>K305/F305</f>
        <v>0.23214285714285715</v>
      </c>
      <c r="M305" s="188" t="s">
        <v>589</v>
      </c>
      <c r="N305" s="194">
        <v>42814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72</v>
      </c>
      <c r="B306" s="186">
        <v>42657</v>
      </c>
      <c r="C306" s="186"/>
      <c r="D306" s="187" t="s">
        <v>724</v>
      </c>
      <c r="E306" s="188" t="s">
        <v>620</v>
      </c>
      <c r="F306" s="189">
        <v>245</v>
      </c>
      <c r="G306" s="188"/>
      <c r="H306" s="188">
        <v>325.5</v>
      </c>
      <c r="I306" s="190">
        <v>330</v>
      </c>
      <c r="J306" s="191" t="s">
        <v>725</v>
      </c>
      <c r="K306" s="192">
        <f t="shared" si="52"/>
        <v>80.5</v>
      </c>
      <c r="L306" s="193">
        <f>K306/F306</f>
        <v>0.32857142857142857</v>
      </c>
      <c r="M306" s="188" t="s">
        <v>589</v>
      </c>
      <c r="N306" s="194">
        <v>42769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73</v>
      </c>
      <c r="B307" s="186">
        <v>42660</v>
      </c>
      <c r="C307" s="186"/>
      <c r="D307" s="187" t="s">
        <v>345</v>
      </c>
      <c r="E307" s="188" t="s">
        <v>620</v>
      </c>
      <c r="F307" s="189">
        <v>125</v>
      </c>
      <c r="G307" s="188"/>
      <c r="H307" s="188">
        <v>160</v>
      </c>
      <c r="I307" s="190">
        <v>160</v>
      </c>
      <c r="J307" s="191" t="s">
        <v>678</v>
      </c>
      <c r="K307" s="192">
        <f t="shared" si="52"/>
        <v>35</v>
      </c>
      <c r="L307" s="193">
        <v>0.28000000000000003</v>
      </c>
      <c r="M307" s="188" t="s">
        <v>589</v>
      </c>
      <c r="N307" s="194">
        <v>42803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74</v>
      </c>
      <c r="B308" s="186">
        <v>42660</v>
      </c>
      <c r="C308" s="186"/>
      <c r="D308" s="187" t="s">
        <v>468</v>
      </c>
      <c r="E308" s="188" t="s">
        <v>620</v>
      </c>
      <c r="F308" s="189">
        <v>114</v>
      </c>
      <c r="G308" s="188"/>
      <c r="H308" s="188">
        <v>145</v>
      </c>
      <c r="I308" s="190">
        <v>145</v>
      </c>
      <c r="J308" s="191" t="s">
        <v>678</v>
      </c>
      <c r="K308" s="192">
        <f t="shared" si="52"/>
        <v>31</v>
      </c>
      <c r="L308" s="193">
        <f>K308/F308</f>
        <v>0.27192982456140352</v>
      </c>
      <c r="M308" s="188" t="s">
        <v>589</v>
      </c>
      <c r="N308" s="194">
        <v>42859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75</v>
      </c>
      <c r="B309" s="186">
        <v>42660</v>
      </c>
      <c r="C309" s="186"/>
      <c r="D309" s="187" t="s">
        <v>726</v>
      </c>
      <c r="E309" s="188" t="s">
        <v>620</v>
      </c>
      <c r="F309" s="189">
        <v>212</v>
      </c>
      <c r="G309" s="188"/>
      <c r="H309" s="188">
        <v>280</v>
      </c>
      <c r="I309" s="190">
        <v>276</v>
      </c>
      <c r="J309" s="191" t="s">
        <v>727</v>
      </c>
      <c r="K309" s="192">
        <f t="shared" si="52"/>
        <v>68</v>
      </c>
      <c r="L309" s="193">
        <f>K309/F309</f>
        <v>0.32075471698113206</v>
      </c>
      <c r="M309" s="188" t="s">
        <v>589</v>
      </c>
      <c r="N309" s="194">
        <v>42858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76</v>
      </c>
      <c r="B310" s="186">
        <v>42678</v>
      </c>
      <c r="C310" s="186"/>
      <c r="D310" s="187" t="s">
        <v>456</v>
      </c>
      <c r="E310" s="188" t="s">
        <v>620</v>
      </c>
      <c r="F310" s="189">
        <v>155</v>
      </c>
      <c r="G310" s="188"/>
      <c r="H310" s="188">
        <v>210</v>
      </c>
      <c r="I310" s="190">
        <v>210</v>
      </c>
      <c r="J310" s="191" t="s">
        <v>728</v>
      </c>
      <c r="K310" s="192">
        <f t="shared" si="52"/>
        <v>55</v>
      </c>
      <c r="L310" s="193">
        <f>K310/F310</f>
        <v>0.35483870967741937</v>
      </c>
      <c r="M310" s="188" t="s">
        <v>589</v>
      </c>
      <c r="N310" s="194">
        <v>42944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5">
        <v>77</v>
      </c>
      <c r="B311" s="196">
        <v>42710</v>
      </c>
      <c r="C311" s="196"/>
      <c r="D311" s="197" t="s">
        <v>729</v>
      </c>
      <c r="E311" s="198" t="s">
        <v>620</v>
      </c>
      <c r="F311" s="199">
        <v>150.5</v>
      </c>
      <c r="G311" s="199"/>
      <c r="H311" s="200">
        <v>72.5</v>
      </c>
      <c r="I311" s="200">
        <v>174</v>
      </c>
      <c r="J311" s="201" t="s">
        <v>730</v>
      </c>
      <c r="K311" s="202">
        <v>-78</v>
      </c>
      <c r="L311" s="203">
        <v>-0.51827242524916906</v>
      </c>
      <c r="M311" s="199" t="s">
        <v>601</v>
      </c>
      <c r="N311" s="196">
        <v>43333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5">
        <v>78</v>
      </c>
      <c r="B312" s="186">
        <v>42712</v>
      </c>
      <c r="C312" s="186"/>
      <c r="D312" s="187" t="s">
        <v>731</v>
      </c>
      <c r="E312" s="188" t="s">
        <v>620</v>
      </c>
      <c r="F312" s="189">
        <v>380</v>
      </c>
      <c r="G312" s="188"/>
      <c r="H312" s="188">
        <v>478</v>
      </c>
      <c r="I312" s="190">
        <v>468</v>
      </c>
      <c r="J312" s="191" t="s">
        <v>678</v>
      </c>
      <c r="K312" s="192">
        <f>H312-F312</f>
        <v>98</v>
      </c>
      <c r="L312" s="193">
        <f>K312/F312</f>
        <v>0.25789473684210529</v>
      </c>
      <c r="M312" s="188" t="s">
        <v>589</v>
      </c>
      <c r="N312" s="194">
        <v>43025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79</v>
      </c>
      <c r="B313" s="186">
        <v>42734</v>
      </c>
      <c r="C313" s="186"/>
      <c r="D313" s="187" t="s">
        <v>108</v>
      </c>
      <c r="E313" s="188" t="s">
        <v>620</v>
      </c>
      <c r="F313" s="189">
        <v>305</v>
      </c>
      <c r="G313" s="188"/>
      <c r="H313" s="188">
        <v>375</v>
      </c>
      <c r="I313" s="190">
        <v>375</v>
      </c>
      <c r="J313" s="191" t="s">
        <v>678</v>
      </c>
      <c r="K313" s="192">
        <f>H313-F313</f>
        <v>70</v>
      </c>
      <c r="L313" s="193">
        <f>K313/F313</f>
        <v>0.22950819672131148</v>
      </c>
      <c r="M313" s="188" t="s">
        <v>589</v>
      </c>
      <c r="N313" s="194">
        <v>42768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5">
        <v>80</v>
      </c>
      <c r="B314" s="186">
        <v>42739</v>
      </c>
      <c r="C314" s="186"/>
      <c r="D314" s="187" t="s">
        <v>94</v>
      </c>
      <c r="E314" s="188" t="s">
        <v>620</v>
      </c>
      <c r="F314" s="189">
        <v>99.5</v>
      </c>
      <c r="G314" s="188"/>
      <c r="H314" s="188">
        <v>158</v>
      </c>
      <c r="I314" s="190">
        <v>158</v>
      </c>
      <c r="J314" s="191" t="s">
        <v>678</v>
      </c>
      <c r="K314" s="192">
        <f>H314-F314</f>
        <v>58.5</v>
      </c>
      <c r="L314" s="193">
        <f>K314/F314</f>
        <v>0.5879396984924623</v>
      </c>
      <c r="M314" s="188" t="s">
        <v>589</v>
      </c>
      <c r="N314" s="194">
        <v>42898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5">
        <v>81</v>
      </c>
      <c r="B315" s="186">
        <v>42739</v>
      </c>
      <c r="C315" s="186"/>
      <c r="D315" s="187" t="s">
        <v>94</v>
      </c>
      <c r="E315" s="188" t="s">
        <v>620</v>
      </c>
      <c r="F315" s="189">
        <v>99.5</v>
      </c>
      <c r="G315" s="188"/>
      <c r="H315" s="188">
        <v>158</v>
      </c>
      <c r="I315" s="190">
        <v>158</v>
      </c>
      <c r="J315" s="191" t="s">
        <v>678</v>
      </c>
      <c r="K315" s="192">
        <v>58.5</v>
      </c>
      <c r="L315" s="193">
        <v>0.58793969849246197</v>
      </c>
      <c r="M315" s="188" t="s">
        <v>589</v>
      </c>
      <c r="N315" s="194">
        <v>42898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5">
        <v>82</v>
      </c>
      <c r="B316" s="186">
        <v>42786</v>
      </c>
      <c r="C316" s="186"/>
      <c r="D316" s="187" t="s">
        <v>185</v>
      </c>
      <c r="E316" s="188" t="s">
        <v>620</v>
      </c>
      <c r="F316" s="189">
        <v>140.5</v>
      </c>
      <c r="G316" s="188"/>
      <c r="H316" s="188">
        <v>220</v>
      </c>
      <c r="I316" s="190">
        <v>220</v>
      </c>
      <c r="J316" s="191" t="s">
        <v>678</v>
      </c>
      <c r="K316" s="192">
        <f>H316-F316</f>
        <v>79.5</v>
      </c>
      <c r="L316" s="193">
        <f>K316/F316</f>
        <v>0.5658362989323843</v>
      </c>
      <c r="M316" s="188" t="s">
        <v>589</v>
      </c>
      <c r="N316" s="194">
        <v>42864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5">
        <v>83</v>
      </c>
      <c r="B317" s="186">
        <v>42786</v>
      </c>
      <c r="C317" s="186"/>
      <c r="D317" s="187" t="s">
        <v>732</v>
      </c>
      <c r="E317" s="188" t="s">
        <v>620</v>
      </c>
      <c r="F317" s="189">
        <v>202.5</v>
      </c>
      <c r="G317" s="188"/>
      <c r="H317" s="188">
        <v>234</v>
      </c>
      <c r="I317" s="190">
        <v>234</v>
      </c>
      <c r="J317" s="191" t="s">
        <v>678</v>
      </c>
      <c r="K317" s="192">
        <v>31.5</v>
      </c>
      <c r="L317" s="193">
        <v>0.155555555555556</v>
      </c>
      <c r="M317" s="188" t="s">
        <v>589</v>
      </c>
      <c r="N317" s="194">
        <v>42836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5">
        <v>84</v>
      </c>
      <c r="B318" s="186">
        <v>42818</v>
      </c>
      <c r="C318" s="186"/>
      <c r="D318" s="187" t="s">
        <v>733</v>
      </c>
      <c r="E318" s="188" t="s">
        <v>620</v>
      </c>
      <c r="F318" s="189">
        <v>300.5</v>
      </c>
      <c r="G318" s="188"/>
      <c r="H318" s="188">
        <v>417.5</v>
      </c>
      <c r="I318" s="190">
        <v>420</v>
      </c>
      <c r="J318" s="191" t="s">
        <v>734</v>
      </c>
      <c r="K318" s="192">
        <f>H318-F318</f>
        <v>117</v>
      </c>
      <c r="L318" s="193">
        <f>K318/F318</f>
        <v>0.38935108153078202</v>
      </c>
      <c r="M318" s="188" t="s">
        <v>589</v>
      </c>
      <c r="N318" s="194">
        <v>43070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5">
        <v>85</v>
      </c>
      <c r="B319" s="186">
        <v>42818</v>
      </c>
      <c r="C319" s="186"/>
      <c r="D319" s="187" t="s">
        <v>708</v>
      </c>
      <c r="E319" s="188" t="s">
        <v>620</v>
      </c>
      <c r="F319" s="189">
        <v>850</v>
      </c>
      <c r="G319" s="188"/>
      <c r="H319" s="188">
        <v>1042.5</v>
      </c>
      <c r="I319" s="190">
        <v>1023</v>
      </c>
      <c r="J319" s="191" t="s">
        <v>735</v>
      </c>
      <c r="K319" s="192">
        <v>192.5</v>
      </c>
      <c r="L319" s="193">
        <v>0.22647058823529401</v>
      </c>
      <c r="M319" s="188" t="s">
        <v>589</v>
      </c>
      <c r="N319" s="194">
        <v>42830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5">
        <v>86</v>
      </c>
      <c r="B320" s="186">
        <v>42830</v>
      </c>
      <c r="C320" s="186"/>
      <c r="D320" s="187" t="s">
        <v>487</v>
      </c>
      <c r="E320" s="188" t="s">
        <v>620</v>
      </c>
      <c r="F320" s="189">
        <v>785</v>
      </c>
      <c r="G320" s="188"/>
      <c r="H320" s="188">
        <v>930</v>
      </c>
      <c r="I320" s="190">
        <v>920</v>
      </c>
      <c r="J320" s="191" t="s">
        <v>736</v>
      </c>
      <c r="K320" s="192">
        <f>H320-F320</f>
        <v>145</v>
      </c>
      <c r="L320" s="193">
        <f>K320/F320</f>
        <v>0.18471337579617833</v>
      </c>
      <c r="M320" s="188" t="s">
        <v>589</v>
      </c>
      <c r="N320" s="194">
        <v>42976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95">
        <v>87</v>
      </c>
      <c r="B321" s="196">
        <v>42831</v>
      </c>
      <c r="C321" s="196"/>
      <c r="D321" s="197" t="s">
        <v>737</v>
      </c>
      <c r="E321" s="198" t="s">
        <v>620</v>
      </c>
      <c r="F321" s="199">
        <v>40</v>
      </c>
      <c r="G321" s="199"/>
      <c r="H321" s="200">
        <v>13.1</v>
      </c>
      <c r="I321" s="200">
        <v>60</v>
      </c>
      <c r="J321" s="201" t="s">
        <v>738</v>
      </c>
      <c r="K321" s="202">
        <v>-26.9</v>
      </c>
      <c r="L321" s="203">
        <v>-0.67249999999999999</v>
      </c>
      <c r="M321" s="199" t="s">
        <v>601</v>
      </c>
      <c r="N321" s="196">
        <v>43138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5">
        <v>88</v>
      </c>
      <c r="B322" s="186">
        <v>42837</v>
      </c>
      <c r="C322" s="186"/>
      <c r="D322" s="187" t="s">
        <v>93</v>
      </c>
      <c r="E322" s="188" t="s">
        <v>620</v>
      </c>
      <c r="F322" s="189">
        <v>289.5</v>
      </c>
      <c r="G322" s="188"/>
      <c r="H322" s="188">
        <v>354</v>
      </c>
      <c r="I322" s="190">
        <v>360</v>
      </c>
      <c r="J322" s="191" t="s">
        <v>739</v>
      </c>
      <c r="K322" s="192">
        <f t="shared" ref="K322:K330" si="53">H322-F322</f>
        <v>64.5</v>
      </c>
      <c r="L322" s="193">
        <f t="shared" ref="L322:L330" si="54">K322/F322</f>
        <v>0.22279792746113988</v>
      </c>
      <c r="M322" s="188" t="s">
        <v>589</v>
      </c>
      <c r="N322" s="194">
        <v>43040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5">
        <v>89</v>
      </c>
      <c r="B323" s="186">
        <v>42845</v>
      </c>
      <c r="C323" s="186"/>
      <c r="D323" s="187" t="s">
        <v>426</v>
      </c>
      <c r="E323" s="188" t="s">
        <v>620</v>
      </c>
      <c r="F323" s="189">
        <v>700</v>
      </c>
      <c r="G323" s="188"/>
      <c r="H323" s="188">
        <v>840</v>
      </c>
      <c r="I323" s="190">
        <v>840</v>
      </c>
      <c r="J323" s="191" t="s">
        <v>740</v>
      </c>
      <c r="K323" s="192">
        <f t="shared" si="53"/>
        <v>140</v>
      </c>
      <c r="L323" s="193">
        <f t="shared" si="54"/>
        <v>0.2</v>
      </c>
      <c r="M323" s="188" t="s">
        <v>589</v>
      </c>
      <c r="N323" s="194">
        <v>42893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5">
        <v>90</v>
      </c>
      <c r="B324" s="186">
        <v>42887</v>
      </c>
      <c r="C324" s="186"/>
      <c r="D324" s="187" t="s">
        <v>741</v>
      </c>
      <c r="E324" s="188" t="s">
        <v>620</v>
      </c>
      <c r="F324" s="189">
        <v>130</v>
      </c>
      <c r="G324" s="188"/>
      <c r="H324" s="188">
        <v>144.25</v>
      </c>
      <c r="I324" s="190">
        <v>170</v>
      </c>
      <c r="J324" s="191" t="s">
        <v>742</v>
      </c>
      <c r="K324" s="192">
        <f t="shared" si="53"/>
        <v>14.25</v>
      </c>
      <c r="L324" s="193">
        <f t="shared" si="54"/>
        <v>0.10961538461538461</v>
      </c>
      <c r="M324" s="188" t="s">
        <v>589</v>
      </c>
      <c r="N324" s="194">
        <v>43675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5">
        <v>91</v>
      </c>
      <c r="B325" s="186">
        <v>42901</v>
      </c>
      <c r="C325" s="186"/>
      <c r="D325" s="187" t="s">
        <v>743</v>
      </c>
      <c r="E325" s="188" t="s">
        <v>620</v>
      </c>
      <c r="F325" s="189">
        <v>214.5</v>
      </c>
      <c r="G325" s="188"/>
      <c r="H325" s="188">
        <v>262</v>
      </c>
      <c r="I325" s="190">
        <v>262</v>
      </c>
      <c r="J325" s="191" t="s">
        <v>744</v>
      </c>
      <c r="K325" s="192">
        <f t="shared" si="53"/>
        <v>47.5</v>
      </c>
      <c r="L325" s="193">
        <f t="shared" si="54"/>
        <v>0.22144522144522144</v>
      </c>
      <c r="M325" s="188" t="s">
        <v>589</v>
      </c>
      <c r="N325" s="194">
        <v>42977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92</v>
      </c>
      <c r="B326" s="217">
        <v>42933</v>
      </c>
      <c r="C326" s="217"/>
      <c r="D326" s="218" t="s">
        <v>745</v>
      </c>
      <c r="E326" s="219" t="s">
        <v>620</v>
      </c>
      <c r="F326" s="220">
        <v>370</v>
      </c>
      <c r="G326" s="219"/>
      <c r="H326" s="219">
        <v>447.5</v>
      </c>
      <c r="I326" s="221">
        <v>450</v>
      </c>
      <c r="J326" s="222" t="s">
        <v>678</v>
      </c>
      <c r="K326" s="192">
        <f t="shared" si="53"/>
        <v>77.5</v>
      </c>
      <c r="L326" s="223">
        <f t="shared" si="54"/>
        <v>0.20945945945945946</v>
      </c>
      <c r="M326" s="219" t="s">
        <v>589</v>
      </c>
      <c r="N326" s="224">
        <v>43035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93</v>
      </c>
      <c r="B327" s="217">
        <v>42943</v>
      </c>
      <c r="C327" s="217"/>
      <c r="D327" s="218" t="s">
        <v>183</v>
      </c>
      <c r="E327" s="219" t="s">
        <v>620</v>
      </c>
      <c r="F327" s="220">
        <v>657.5</v>
      </c>
      <c r="G327" s="219"/>
      <c r="H327" s="219">
        <v>825</v>
      </c>
      <c r="I327" s="221">
        <v>820</v>
      </c>
      <c r="J327" s="222" t="s">
        <v>678</v>
      </c>
      <c r="K327" s="192">
        <f t="shared" si="53"/>
        <v>167.5</v>
      </c>
      <c r="L327" s="223">
        <f t="shared" si="54"/>
        <v>0.25475285171102663</v>
      </c>
      <c r="M327" s="219" t="s">
        <v>589</v>
      </c>
      <c r="N327" s="224">
        <v>43090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5">
        <v>94</v>
      </c>
      <c r="B328" s="186">
        <v>42964</v>
      </c>
      <c r="C328" s="186"/>
      <c r="D328" s="187" t="s">
        <v>361</v>
      </c>
      <c r="E328" s="188" t="s">
        <v>620</v>
      </c>
      <c r="F328" s="189">
        <v>605</v>
      </c>
      <c r="G328" s="188"/>
      <c r="H328" s="188">
        <v>750</v>
      </c>
      <c r="I328" s="190">
        <v>750</v>
      </c>
      <c r="J328" s="191" t="s">
        <v>736</v>
      </c>
      <c r="K328" s="192">
        <f t="shared" si="53"/>
        <v>145</v>
      </c>
      <c r="L328" s="193">
        <f t="shared" si="54"/>
        <v>0.23966942148760331</v>
      </c>
      <c r="M328" s="188" t="s">
        <v>589</v>
      </c>
      <c r="N328" s="194">
        <v>43027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95">
        <v>95</v>
      </c>
      <c r="B329" s="196">
        <v>42979</v>
      </c>
      <c r="C329" s="196"/>
      <c r="D329" s="204" t="s">
        <v>746</v>
      </c>
      <c r="E329" s="199" t="s">
        <v>620</v>
      </c>
      <c r="F329" s="199">
        <v>255</v>
      </c>
      <c r="G329" s="200"/>
      <c r="H329" s="200">
        <v>217.25</v>
      </c>
      <c r="I329" s="200">
        <v>320</v>
      </c>
      <c r="J329" s="201" t="s">
        <v>747</v>
      </c>
      <c r="K329" s="202">
        <f t="shared" si="53"/>
        <v>-37.75</v>
      </c>
      <c r="L329" s="205">
        <f t="shared" si="54"/>
        <v>-0.14803921568627451</v>
      </c>
      <c r="M329" s="199" t="s">
        <v>601</v>
      </c>
      <c r="N329" s="196">
        <v>43661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5">
        <v>96</v>
      </c>
      <c r="B330" s="186">
        <v>42997</v>
      </c>
      <c r="C330" s="186"/>
      <c r="D330" s="187" t="s">
        <v>748</v>
      </c>
      <c r="E330" s="188" t="s">
        <v>620</v>
      </c>
      <c r="F330" s="189">
        <v>215</v>
      </c>
      <c r="G330" s="188"/>
      <c r="H330" s="188">
        <v>258</v>
      </c>
      <c r="I330" s="190">
        <v>258</v>
      </c>
      <c r="J330" s="191" t="s">
        <v>678</v>
      </c>
      <c r="K330" s="192">
        <f t="shared" si="53"/>
        <v>43</v>
      </c>
      <c r="L330" s="193">
        <f t="shared" si="54"/>
        <v>0.2</v>
      </c>
      <c r="M330" s="188" t="s">
        <v>589</v>
      </c>
      <c r="N330" s="194">
        <v>43040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5">
        <v>97</v>
      </c>
      <c r="B331" s="186">
        <v>42997</v>
      </c>
      <c r="C331" s="186"/>
      <c r="D331" s="187" t="s">
        <v>748</v>
      </c>
      <c r="E331" s="188" t="s">
        <v>620</v>
      </c>
      <c r="F331" s="189">
        <v>215</v>
      </c>
      <c r="G331" s="188"/>
      <c r="H331" s="188">
        <v>258</v>
      </c>
      <c r="I331" s="190">
        <v>258</v>
      </c>
      <c r="J331" s="222" t="s">
        <v>678</v>
      </c>
      <c r="K331" s="192">
        <v>43</v>
      </c>
      <c r="L331" s="193">
        <v>0.2</v>
      </c>
      <c r="M331" s="188" t="s">
        <v>589</v>
      </c>
      <c r="N331" s="194">
        <v>43040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98</v>
      </c>
      <c r="B332" s="217">
        <v>42998</v>
      </c>
      <c r="C332" s="217"/>
      <c r="D332" s="218" t="s">
        <v>749</v>
      </c>
      <c r="E332" s="219" t="s">
        <v>620</v>
      </c>
      <c r="F332" s="189">
        <v>75</v>
      </c>
      <c r="G332" s="219"/>
      <c r="H332" s="219">
        <v>90</v>
      </c>
      <c r="I332" s="221">
        <v>90</v>
      </c>
      <c r="J332" s="191" t="s">
        <v>750</v>
      </c>
      <c r="K332" s="192">
        <f t="shared" ref="K332:K337" si="55">H332-F332</f>
        <v>15</v>
      </c>
      <c r="L332" s="193">
        <f t="shared" ref="L332:L337" si="56">K332/F332</f>
        <v>0.2</v>
      </c>
      <c r="M332" s="188" t="s">
        <v>589</v>
      </c>
      <c r="N332" s="194">
        <v>43019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99</v>
      </c>
      <c r="B333" s="217">
        <v>43011</v>
      </c>
      <c r="C333" s="217"/>
      <c r="D333" s="218" t="s">
        <v>603</v>
      </c>
      <c r="E333" s="219" t="s">
        <v>620</v>
      </c>
      <c r="F333" s="220">
        <v>315</v>
      </c>
      <c r="G333" s="219"/>
      <c r="H333" s="219">
        <v>392</v>
      </c>
      <c r="I333" s="221">
        <v>384</v>
      </c>
      <c r="J333" s="222" t="s">
        <v>751</v>
      </c>
      <c r="K333" s="192">
        <f t="shared" si="55"/>
        <v>77</v>
      </c>
      <c r="L333" s="223">
        <f t="shared" si="56"/>
        <v>0.24444444444444444</v>
      </c>
      <c r="M333" s="219" t="s">
        <v>589</v>
      </c>
      <c r="N333" s="224">
        <v>43017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100</v>
      </c>
      <c r="B334" s="217">
        <v>43013</v>
      </c>
      <c r="C334" s="217"/>
      <c r="D334" s="218" t="s">
        <v>461</v>
      </c>
      <c r="E334" s="219" t="s">
        <v>620</v>
      </c>
      <c r="F334" s="220">
        <v>145</v>
      </c>
      <c r="G334" s="219"/>
      <c r="H334" s="219">
        <v>179</v>
      </c>
      <c r="I334" s="221">
        <v>180</v>
      </c>
      <c r="J334" s="222" t="s">
        <v>752</v>
      </c>
      <c r="K334" s="192">
        <f t="shared" si="55"/>
        <v>34</v>
      </c>
      <c r="L334" s="223">
        <f t="shared" si="56"/>
        <v>0.23448275862068965</v>
      </c>
      <c r="M334" s="219" t="s">
        <v>589</v>
      </c>
      <c r="N334" s="224">
        <v>43025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101</v>
      </c>
      <c r="B335" s="217">
        <v>43014</v>
      </c>
      <c r="C335" s="217"/>
      <c r="D335" s="218" t="s">
        <v>335</v>
      </c>
      <c r="E335" s="219" t="s">
        <v>620</v>
      </c>
      <c r="F335" s="220">
        <v>256</v>
      </c>
      <c r="G335" s="219"/>
      <c r="H335" s="219">
        <v>323</v>
      </c>
      <c r="I335" s="221">
        <v>320</v>
      </c>
      <c r="J335" s="222" t="s">
        <v>678</v>
      </c>
      <c r="K335" s="192">
        <f t="shared" si="55"/>
        <v>67</v>
      </c>
      <c r="L335" s="223">
        <f t="shared" si="56"/>
        <v>0.26171875</v>
      </c>
      <c r="M335" s="219" t="s">
        <v>589</v>
      </c>
      <c r="N335" s="224">
        <v>43067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102</v>
      </c>
      <c r="B336" s="217">
        <v>43017</v>
      </c>
      <c r="C336" s="217"/>
      <c r="D336" s="218" t="s">
        <v>351</v>
      </c>
      <c r="E336" s="219" t="s">
        <v>620</v>
      </c>
      <c r="F336" s="220">
        <v>137.5</v>
      </c>
      <c r="G336" s="219"/>
      <c r="H336" s="219">
        <v>184</v>
      </c>
      <c r="I336" s="221">
        <v>183</v>
      </c>
      <c r="J336" s="222" t="s">
        <v>753</v>
      </c>
      <c r="K336" s="192">
        <f t="shared" si="55"/>
        <v>46.5</v>
      </c>
      <c r="L336" s="223">
        <f t="shared" si="56"/>
        <v>0.33818181818181819</v>
      </c>
      <c r="M336" s="219" t="s">
        <v>589</v>
      </c>
      <c r="N336" s="224">
        <v>43108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103</v>
      </c>
      <c r="B337" s="217">
        <v>43018</v>
      </c>
      <c r="C337" s="217"/>
      <c r="D337" s="218" t="s">
        <v>754</v>
      </c>
      <c r="E337" s="219" t="s">
        <v>620</v>
      </c>
      <c r="F337" s="220">
        <v>125.5</v>
      </c>
      <c r="G337" s="219"/>
      <c r="H337" s="219">
        <v>158</v>
      </c>
      <c r="I337" s="221">
        <v>155</v>
      </c>
      <c r="J337" s="222" t="s">
        <v>755</v>
      </c>
      <c r="K337" s="192">
        <f t="shared" si="55"/>
        <v>32.5</v>
      </c>
      <c r="L337" s="223">
        <f t="shared" si="56"/>
        <v>0.25896414342629481</v>
      </c>
      <c r="M337" s="219" t="s">
        <v>589</v>
      </c>
      <c r="N337" s="224">
        <v>43067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104</v>
      </c>
      <c r="B338" s="217">
        <v>43018</v>
      </c>
      <c r="C338" s="217"/>
      <c r="D338" s="218" t="s">
        <v>756</v>
      </c>
      <c r="E338" s="219" t="s">
        <v>620</v>
      </c>
      <c r="F338" s="220">
        <v>895</v>
      </c>
      <c r="G338" s="219"/>
      <c r="H338" s="219">
        <v>1122.5</v>
      </c>
      <c r="I338" s="221">
        <v>1078</v>
      </c>
      <c r="J338" s="222" t="s">
        <v>757</v>
      </c>
      <c r="K338" s="192">
        <v>227.5</v>
      </c>
      <c r="L338" s="223">
        <v>0.25418994413407803</v>
      </c>
      <c r="M338" s="219" t="s">
        <v>589</v>
      </c>
      <c r="N338" s="224">
        <v>43117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105</v>
      </c>
      <c r="B339" s="217">
        <v>43020</v>
      </c>
      <c r="C339" s="217"/>
      <c r="D339" s="218" t="s">
        <v>344</v>
      </c>
      <c r="E339" s="219" t="s">
        <v>620</v>
      </c>
      <c r="F339" s="220">
        <v>525</v>
      </c>
      <c r="G339" s="219"/>
      <c r="H339" s="219">
        <v>629</v>
      </c>
      <c r="I339" s="221">
        <v>629</v>
      </c>
      <c r="J339" s="222" t="s">
        <v>678</v>
      </c>
      <c r="K339" s="192">
        <v>104</v>
      </c>
      <c r="L339" s="223">
        <v>0.19809523809523799</v>
      </c>
      <c r="M339" s="219" t="s">
        <v>589</v>
      </c>
      <c r="N339" s="224">
        <v>43119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106</v>
      </c>
      <c r="B340" s="217">
        <v>43046</v>
      </c>
      <c r="C340" s="217"/>
      <c r="D340" s="218" t="s">
        <v>386</v>
      </c>
      <c r="E340" s="219" t="s">
        <v>620</v>
      </c>
      <c r="F340" s="220">
        <v>740</v>
      </c>
      <c r="G340" s="219"/>
      <c r="H340" s="219">
        <v>892.5</v>
      </c>
      <c r="I340" s="221">
        <v>900</v>
      </c>
      <c r="J340" s="222" t="s">
        <v>758</v>
      </c>
      <c r="K340" s="192">
        <f>H340-F340</f>
        <v>152.5</v>
      </c>
      <c r="L340" s="223">
        <f>K340/F340</f>
        <v>0.20608108108108109</v>
      </c>
      <c r="M340" s="219" t="s">
        <v>589</v>
      </c>
      <c r="N340" s="224">
        <v>43052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85">
        <v>107</v>
      </c>
      <c r="B341" s="186">
        <v>43073</v>
      </c>
      <c r="C341" s="186"/>
      <c r="D341" s="187" t="s">
        <v>759</v>
      </c>
      <c r="E341" s="188" t="s">
        <v>620</v>
      </c>
      <c r="F341" s="189">
        <v>118.5</v>
      </c>
      <c r="G341" s="188"/>
      <c r="H341" s="188">
        <v>143.5</v>
      </c>
      <c r="I341" s="190">
        <v>145</v>
      </c>
      <c r="J341" s="191" t="s">
        <v>610</v>
      </c>
      <c r="K341" s="192">
        <f>H341-F341</f>
        <v>25</v>
      </c>
      <c r="L341" s="193">
        <f>K341/F341</f>
        <v>0.2109704641350211</v>
      </c>
      <c r="M341" s="188" t="s">
        <v>589</v>
      </c>
      <c r="N341" s="194">
        <v>43097</v>
      </c>
      <c r="O341" s="1"/>
      <c r="P341" s="1"/>
      <c r="Q341" s="1"/>
      <c r="R341" s="6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95">
        <v>108</v>
      </c>
      <c r="B342" s="196">
        <v>43090</v>
      </c>
      <c r="C342" s="196"/>
      <c r="D342" s="197" t="s">
        <v>432</v>
      </c>
      <c r="E342" s="198" t="s">
        <v>620</v>
      </c>
      <c r="F342" s="199">
        <v>715</v>
      </c>
      <c r="G342" s="199"/>
      <c r="H342" s="200">
        <v>500</v>
      </c>
      <c r="I342" s="200">
        <v>872</v>
      </c>
      <c r="J342" s="201" t="s">
        <v>760</v>
      </c>
      <c r="K342" s="202">
        <f>H342-F342</f>
        <v>-215</v>
      </c>
      <c r="L342" s="203">
        <f>K342/F342</f>
        <v>-0.30069930069930068</v>
      </c>
      <c r="M342" s="199" t="s">
        <v>601</v>
      </c>
      <c r="N342" s="196">
        <v>43670</v>
      </c>
      <c r="O342" s="1"/>
      <c r="P342" s="1"/>
      <c r="Q342" s="1"/>
      <c r="R342" s="6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85">
        <v>109</v>
      </c>
      <c r="B343" s="186">
        <v>43098</v>
      </c>
      <c r="C343" s="186"/>
      <c r="D343" s="187" t="s">
        <v>603</v>
      </c>
      <c r="E343" s="188" t="s">
        <v>620</v>
      </c>
      <c r="F343" s="189">
        <v>435</v>
      </c>
      <c r="G343" s="188"/>
      <c r="H343" s="188">
        <v>542.5</v>
      </c>
      <c r="I343" s="190">
        <v>539</v>
      </c>
      <c r="J343" s="191" t="s">
        <v>678</v>
      </c>
      <c r="K343" s="192">
        <v>107.5</v>
      </c>
      <c r="L343" s="193">
        <v>0.247126436781609</v>
      </c>
      <c r="M343" s="188" t="s">
        <v>589</v>
      </c>
      <c r="N343" s="194">
        <v>43206</v>
      </c>
      <c r="O343" s="1"/>
      <c r="P343" s="1"/>
      <c r="Q343" s="1"/>
      <c r="R343" s="6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85">
        <v>110</v>
      </c>
      <c r="B344" s="186">
        <v>43098</v>
      </c>
      <c r="C344" s="186"/>
      <c r="D344" s="187" t="s">
        <v>561</v>
      </c>
      <c r="E344" s="188" t="s">
        <v>620</v>
      </c>
      <c r="F344" s="189">
        <v>885</v>
      </c>
      <c r="G344" s="188"/>
      <c r="H344" s="188">
        <v>1090</v>
      </c>
      <c r="I344" s="190">
        <v>1084</v>
      </c>
      <c r="J344" s="191" t="s">
        <v>678</v>
      </c>
      <c r="K344" s="192">
        <v>205</v>
      </c>
      <c r="L344" s="193">
        <v>0.23163841807909599</v>
      </c>
      <c r="M344" s="188" t="s">
        <v>589</v>
      </c>
      <c r="N344" s="194">
        <v>43213</v>
      </c>
      <c r="O344" s="1"/>
      <c r="P344" s="1"/>
      <c r="Q344" s="1"/>
      <c r="R344" s="6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5">
        <v>111</v>
      </c>
      <c r="B345" s="226">
        <v>43192</v>
      </c>
      <c r="C345" s="226"/>
      <c r="D345" s="204" t="s">
        <v>761</v>
      </c>
      <c r="E345" s="199" t="s">
        <v>620</v>
      </c>
      <c r="F345" s="227">
        <v>478.5</v>
      </c>
      <c r="G345" s="199"/>
      <c r="H345" s="199">
        <v>442</v>
      </c>
      <c r="I345" s="200">
        <v>613</v>
      </c>
      <c r="J345" s="201" t="s">
        <v>762</v>
      </c>
      <c r="K345" s="202">
        <f>H345-F345</f>
        <v>-36.5</v>
      </c>
      <c r="L345" s="203">
        <f>K345/F345</f>
        <v>-7.6280041797283177E-2</v>
      </c>
      <c r="M345" s="199" t="s">
        <v>601</v>
      </c>
      <c r="N345" s="196">
        <v>43762</v>
      </c>
      <c r="O345" s="1"/>
      <c r="P345" s="1"/>
      <c r="Q345" s="1"/>
      <c r="R345" s="6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95">
        <v>112</v>
      </c>
      <c r="B346" s="196">
        <v>43194</v>
      </c>
      <c r="C346" s="196"/>
      <c r="D346" s="197" t="s">
        <v>763</v>
      </c>
      <c r="E346" s="198" t="s">
        <v>620</v>
      </c>
      <c r="F346" s="199">
        <f>141.5-7.3</f>
        <v>134.19999999999999</v>
      </c>
      <c r="G346" s="199"/>
      <c r="H346" s="200">
        <v>77</v>
      </c>
      <c r="I346" s="200">
        <v>180</v>
      </c>
      <c r="J346" s="201" t="s">
        <v>764</v>
      </c>
      <c r="K346" s="202">
        <f>H346-F346</f>
        <v>-57.199999999999989</v>
      </c>
      <c r="L346" s="203">
        <f>K346/F346</f>
        <v>-0.42622950819672129</v>
      </c>
      <c r="M346" s="199" t="s">
        <v>601</v>
      </c>
      <c r="N346" s="196">
        <v>43522</v>
      </c>
      <c r="O346" s="1"/>
      <c r="P346" s="1"/>
      <c r="Q346" s="1"/>
      <c r="R346" s="6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95">
        <v>113</v>
      </c>
      <c r="B347" s="196">
        <v>43209</v>
      </c>
      <c r="C347" s="196"/>
      <c r="D347" s="197" t="s">
        <v>765</v>
      </c>
      <c r="E347" s="198" t="s">
        <v>620</v>
      </c>
      <c r="F347" s="199">
        <v>430</v>
      </c>
      <c r="G347" s="199"/>
      <c r="H347" s="200">
        <v>220</v>
      </c>
      <c r="I347" s="200">
        <v>537</v>
      </c>
      <c r="J347" s="201" t="s">
        <v>766</v>
      </c>
      <c r="K347" s="202">
        <f>H347-F347</f>
        <v>-210</v>
      </c>
      <c r="L347" s="203">
        <f>K347/F347</f>
        <v>-0.48837209302325579</v>
      </c>
      <c r="M347" s="199" t="s">
        <v>601</v>
      </c>
      <c r="N347" s="196">
        <v>43252</v>
      </c>
      <c r="O347" s="1"/>
      <c r="P347" s="1"/>
      <c r="Q347" s="1"/>
      <c r="R347" s="6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114</v>
      </c>
      <c r="B348" s="217">
        <v>43220</v>
      </c>
      <c r="C348" s="217"/>
      <c r="D348" s="218" t="s">
        <v>387</v>
      </c>
      <c r="E348" s="219" t="s">
        <v>620</v>
      </c>
      <c r="F348" s="219">
        <v>153.5</v>
      </c>
      <c r="G348" s="219"/>
      <c r="H348" s="219">
        <v>196</v>
      </c>
      <c r="I348" s="221">
        <v>196</v>
      </c>
      <c r="J348" s="191" t="s">
        <v>767</v>
      </c>
      <c r="K348" s="192">
        <f>H348-F348</f>
        <v>42.5</v>
      </c>
      <c r="L348" s="193">
        <f>K348/F348</f>
        <v>0.27687296416938112</v>
      </c>
      <c r="M348" s="188" t="s">
        <v>589</v>
      </c>
      <c r="N348" s="194">
        <v>43605</v>
      </c>
      <c r="O348" s="1"/>
      <c r="P348" s="1"/>
      <c r="Q348" s="1"/>
      <c r="R348" s="6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95">
        <v>115</v>
      </c>
      <c r="B349" s="196">
        <v>43306</v>
      </c>
      <c r="C349" s="196"/>
      <c r="D349" s="197" t="s">
        <v>737</v>
      </c>
      <c r="E349" s="198" t="s">
        <v>620</v>
      </c>
      <c r="F349" s="199">
        <v>27.5</v>
      </c>
      <c r="G349" s="199"/>
      <c r="H349" s="200">
        <v>13.1</v>
      </c>
      <c r="I349" s="200">
        <v>60</v>
      </c>
      <c r="J349" s="201" t="s">
        <v>768</v>
      </c>
      <c r="K349" s="202">
        <v>-14.4</v>
      </c>
      <c r="L349" s="203">
        <v>-0.52363636363636401</v>
      </c>
      <c r="M349" s="199" t="s">
        <v>601</v>
      </c>
      <c r="N349" s="196">
        <v>43138</v>
      </c>
      <c r="O349" s="1"/>
      <c r="P349" s="1"/>
      <c r="Q349" s="1"/>
      <c r="R349" s="6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5">
        <v>116</v>
      </c>
      <c r="B350" s="226">
        <v>43318</v>
      </c>
      <c r="C350" s="226"/>
      <c r="D350" s="204" t="s">
        <v>769</v>
      </c>
      <c r="E350" s="199" t="s">
        <v>620</v>
      </c>
      <c r="F350" s="199">
        <v>148.5</v>
      </c>
      <c r="G350" s="199"/>
      <c r="H350" s="199">
        <v>102</v>
      </c>
      <c r="I350" s="200">
        <v>182</v>
      </c>
      <c r="J350" s="201" t="s">
        <v>770</v>
      </c>
      <c r="K350" s="202">
        <f>H350-F350</f>
        <v>-46.5</v>
      </c>
      <c r="L350" s="203">
        <f>K350/F350</f>
        <v>-0.31313131313131315</v>
      </c>
      <c r="M350" s="199" t="s">
        <v>601</v>
      </c>
      <c r="N350" s="196">
        <v>43661</v>
      </c>
      <c r="O350" s="1"/>
      <c r="P350" s="1"/>
      <c r="Q350" s="1"/>
      <c r="R350" s="6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85">
        <v>117</v>
      </c>
      <c r="B351" s="186">
        <v>43335</v>
      </c>
      <c r="C351" s="186"/>
      <c r="D351" s="187" t="s">
        <v>771</v>
      </c>
      <c r="E351" s="188" t="s">
        <v>620</v>
      </c>
      <c r="F351" s="219">
        <v>285</v>
      </c>
      <c r="G351" s="188"/>
      <c r="H351" s="188">
        <v>355</v>
      </c>
      <c r="I351" s="190">
        <v>364</v>
      </c>
      <c r="J351" s="191" t="s">
        <v>772</v>
      </c>
      <c r="K351" s="192">
        <v>70</v>
      </c>
      <c r="L351" s="193">
        <v>0.24561403508771901</v>
      </c>
      <c r="M351" s="188" t="s">
        <v>589</v>
      </c>
      <c r="N351" s="194">
        <v>43455</v>
      </c>
      <c r="O351" s="1"/>
      <c r="P351" s="1"/>
      <c r="Q351" s="1"/>
      <c r="R351" s="6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85">
        <v>118</v>
      </c>
      <c r="B352" s="186">
        <v>43341</v>
      </c>
      <c r="C352" s="186"/>
      <c r="D352" s="187" t="s">
        <v>375</v>
      </c>
      <c r="E352" s="188" t="s">
        <v>620</v>
      </c>
      <c r="F352" s="219">
        <v>525</v>
      </c>
      <c r="G352" s="188"/>
      <c r="H352" s="188">
        <v>585</v>
      </c>
      <c r="I352" s="190">
        <v>635</v>
      </c>
      <c r="J352" s="191" t="s">
        <v>773</v>
      </c>
      <c r="K352" s="192">
        <f t="shared" ref="K352:K369" si="57">H352-F352</f>
        <v>60</v>
      </c>
      <c r="L352" s="193">
        <f t="shared" ref="L352:L369" si="58">K352/F352</f>
        <v>0.11428571428571428</v>
      </c>
      <c r="M352" s="188" t="s">
        <v>589</v>
      </c>
      <c r="N352" s="194">
        <v>43662</v>
      </c>
      <c r="O352" s="1"/>
      <c r="P352" s="1"/>
      <c r="Q352" s="1"/>
      <c r="R352" s="6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85">
        <v>119</v>
      </c>
      <c r="B353" s="186">
        <v>43395</v>
      </c>
      <c r="C353" s="186"/>
      <c r="D353" s="187" t="s">
        <v>361</v>
      </c>
      <c r="E353" s="188" t="s">
        <v>620</v>
      </c>
      <c r="F353" s="219">
        <v>475</v>
      </c>
      <c r="G353" s="188"/>
      <c r="H353" s="188">
        <v>574</v>
      </c>
      <c r="I353" s="190">
        <v>570</v>
      </c>
      <c r="J353" s="191" t="s">
        <v>678</v>
      </c>
      <c r="K353" s="192">
        <f t="shared" si="57"/>
        <v>99</v>
      </c>
      <c r="L353" s="193">
        <f t="shared" si="58"/>
        <v>0.20842105263157895</v>
      </c>
      <c r="M353" s="188" t="s">
        <v>589</v>
      </c>
      <c r="N353" s="194">
        <v>43403</v>
      </c>
      <c r="O353" s="1"/>
      <c r="P353" s="1"/>
      <c r="Q353" s="1"/>
      <c r="R353" s="6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120</v>
      </c>
      <c r="B354" s="217">
        <v>43397</v>
      </c>
      <c r="C354" s="217"/>
      <c r="D354" s="218" t="s">
        <v>382</v>
      </c>
      <c r="E354" s="219" t="s">
        <v>620</v>
      </c>
      <c r="F354" s="219">
        <v>707.5</v>
      </c>
      <c r="G354" s="219"/>
      <c r="H354" s="219">
        <v>872</v>
      </c>
      <c r="I354" s="221">
        <v>872</v>
      </c>
      <c r="J354" s="222" t="s">
        <v>678</v>
      </c>
      <c r="K354" s="192">
        <f t="shared" si="57"/>
        <v>164.5</v>
      </c>
      <c r="L354" s="223">
        <f t="shared" si="58"/>
        <v>0.23250883392226149</v>
      </c>
      <c r="M354" s="219" t="s">
        <v>589</v>
      </c>
      <c r="N354" s="224">
        <v>43482</v>
      </c>
      <c r="O354" s="1"/>
      <c r="P354" s="1"/>
      <c r="Q354" s="1"/>
      <c r="R354" s="6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121</v>
      </c>
      <c r="B355" s="217">
        <v>43398</v>
      </c>
      <c r="C355" s="217"/>
      <c r="D355" s="218" t="s">
        <v>774</v>
      </c>
      <c r="E355" s="219" t="s">
        <v>620</v>
      </c>
      <c r="F355" s="219">
        <v>162</v>
      </c>
      <c r="G355" s="219"/>
      <c r="H355" s="219">
        <v>204</v>
      </c>
      <c r="I355" s="221">
        <v>209</v>
      </c>
      <c r="J355" s="222" t="s">
        <v>775</v>
      </c>
      <c r="K355" s="192">
        <f t="shared" si="57"/>
        <v>42</v>
      </c>
      <c r="L355" s="223">
        <f t="shared" si="58"/>
        <v>0.25925925925925924</v>
      </c>
      <c r="M355" s="219" t="s">
        <v>589</v>
      </c>
      <c r="N355" s="224">
        <v>43539</v>
      </c>
      <c r="O355" s="1"/>
      <c r="P355" s="1"/>
      <c r="Q355" s="1"/>
      <c r="R355" s="6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122</v>
      </c>
      <c r="B356" s="217">
        <v>43399</v>
      </c>
      <c r="C356" s="217"/>
      <c r="D356" s="218" t="s">
        <v>480</v>
      </c>
      <c r="E356" s="219" t="s">
        <v>620</v>
      </c>
      <c r="F356" s="219">
        <v>240</v>
      </c>
      <c r="G356" s="219"/>
      <c r="H356" s="219">
        <v>297</v>
      </c>
      <c r="I356" s="221">
        <v>297</v>
      </c>
      <c r="J356" s="222" t="s">
        <v>678</v>
      </c>
      <c r="K356" s="228">
        <f t="shared" si="57"/>
        <v>57</v>
      </c>
      <c r="L356" s="223">
        <f t="shared" si="58"/>
        <v>0.23749999999999999</v>
      </c>
      <c r="M356" s="219" t="s">
        <v>589</v>
      </c>
      <c r="N356" s="224">
        <v>43417</v>
      </c>
      <c r="O356" s="1"/>
      <c r="P356" s="1"/>
      <c r="Q356" s="1"/>
      <c r="R356" s="6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85">
        <v>123</v>
      </c>
      <c r="B357" s="186">
        <v>43439</v>
      </c>
      <c r="C357" s="186"/>
      <c r="D357" s="187" t="s">
        <v>776</v>
      </c>
      <c r="E357" s="188" t="s">
        <v>620</v>
      </c>
      <c r="F357" s="188">
        <v>202.5</v>
      </c>
      <c r="G357" s="188"/>
      <c r="H357" s="188">
        <v>255</v>
      </c>
      <c r="I357" s="190">
        <v>252</v>
      </c>
      <c r="J357" s="191" t="s">
        <v>678</v>
      </c>
      <c r="K357" s="192">
        <f t="shared" si="57"/>
        <v>52.5</v>
      </c>
      <c r="L357" s="193">
        <f t="shared" si="58"/>
        <v>0.25925925925925924</v>
      </c>
      <c r="M357" s="188" t="s">
        <v>589</v>
      </c>
      <c r="N357" s="194">
        <v>43542</v>
      </c>
      <c r="O357" s="1"/>
      <c r="P357" s="1"/>
      <c r="Q357" s="1"/>
      <c r="R357" s="6" t="s">
        <v>777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6">
        <v>124</v>
      </c>
      <c r="B358" s="217">
        <v>43465</v>
      </c>
      <c r="C358" s="186"/>
      <c r="D358" s="218" t="s">
        <v>414</v>
      </c>
      <c r="E358" s="219" t="s">
        <v>620</v>
      </c>
      <c r="F358" s="219">
        <v>710</v>
      </c>
      <c r="G358" s="219"/>
      <c r="H358" s="219">
        <v>866</v>
      </c>
      <c r="I358" s="221">
        <v>866</v>
      </c>
      <c r="J358" s="222" t="s">
        <v>678</v>
      </c>
      <c r="K358" s="192">
        <f t="shared" si="57"/>
        <v>156</v>
      </c>
      <c r="L358" s="193">
        <f t="shared" si="58"/>
        <v>0.21971830985915494</v>
      </c>
      <c r="M358" s="188" t="s">
        <v>589</v>
      </c>
      <c r="N358" s="194">
        <v>43553</v>
      </c>
      <c r="O358" s="1"/>
      <c r="P358" s="1"/>
      <c r="Q358" s="1"/>
      <c r="R358" s="6" t="s">
        <v>777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16">
        <v>125</v>
      </c>
      <c r="B359" s="217">
        <v>43522</v>
      </c>
      <c r="C359" s="217"/>
      <c r="D359" s="218" t="s">
        <v>152</v>
      </c>
      <c r="E359" s="219" t="s">
        <v>620</v>
      </c>
      <c r="F359" s="219">
        <v>337.25</v>
      </c>
      <c r="G359" s="219"/>
      <c r="H359" s="219">
        <v>398.5</v>
      </c>
      <c r="I359" s="221">
        <v>411</v>
      </c>
      <c r="J359" s="191" t="s">
        <v>778</v>
      </c>
      <c r="K359" s="192">
        <f t="shared" si="57"/>
        <v>61.25</v>
      </c>
      <c r="L359" s="193">
        <f t="shared" si="58"/>
        <v>0.1816160118606375</v>
      </c>
      <c r="M359" s="188" t="s">
        <v>589</v>
      </c>
      <c r="N359" s="194">
        <v>43760</v>
      </c>
      <c r="O359" s="1"/>
      <c r="P359" s="1"/>
      <c r="Q359" s="1"/>
      <c r="R359" s="6" t="s">
        <v>777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29">
        <v>126</v>
      </c>
      <c r="B360" s="230">
        <v>43559</v>
      </c>
      <c r="C360" s="230"/>
      <c r="D360" s="231" t="s">
        <v>779</v>
      </c>
      <c r="E360" s="232" t="s">
        <v>620</v>
      </c>
      <c r="F360" s="232">
        <v>130</v>
      </c>
      <c r="G360" s="232"/>
      <c r="H360" s="232">
        <v>65</v>
      </c>
      <c r="I360" s="233">
        <v>158</v>
      </c>
      <c r="J360" s="201" t="s">
        <v>780</v>
      </c>
      <c r="K360" s="202">
        <f t="shared" si="57"/>
        <v>-65</v>
      </c>
      <c r="L360" s="203">
        <f t="shared" si="58"/>
        <v>-0.5</v>
      </c>
      <c r="M360" s="199" t="s">
        <v>601</v>
      </c>
      <c r="N360" s="196">
        <v>43726</v>
      </c>
      <c r="O360" s="1"/>
      <c r="P360" s="1"/>
      <c r="Q360" s="1"/>
      <c r="R360" s="6" t="s">
        <v>781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127</v>
      </c>
      <c r="B361" s="217">
        <v>43017</v>
      </c>
      <c r="C361" s="217"/>
      <c r="D361" s="218" t="s">
        <v>185</v>
      </c>
      <c r="E361" s="219" t="s">
        <v>620</v>
      </c>
      <c r="F361" s="219">
        <v>141.5</v>
      </c>
      <c r="G361" s="219"/>
      <c r="H361" s="219">
        <v>183.5</v>
      </c>
      <c r="I361" s="221">
        <v>210</v>
      </c>
      <c r="J361" s="191" t="s">
        <v>775</v>
      </c>
      <c r="K361" s="192">
        <f t="shared" si="57"/>
        <v>42</v>
      </c>
      <c r="L361" s="193">
        <f t="shared" si="58"/>
        <v>0.29681978798586572</v>
      </c>
      <c r="M361" s="188" t="s">
        <v>589</v>
      </c>
      <c r="N361" s="194">
        <v>43042</v>
      </c>
      <c r="O361" s="1"/>
      <c r="P361" s="1"/>
      <c r="Q361" s="1"/>
      <c r="R361" s="6" t="s">
        <v>781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29">
        <v>128</v>
      </c>
      <c r="B362" s="230">
        <v>43074</v>
      </c>
      <c r="C362" s="230"/>
      <c r="D362" s="231" t="s">
        <v>782</v>
      </c>
      <c r="E362" s="232" t="s">
        <v>620</v>
      </c>
      <c r="F362" s="227">
        <v>172</v>
      </c>
      <c r="G362" s="232"/>
      <c r="H362" s="232">
        <v>155.25</v>
      </c>
      <c r="I362" s="233">
        <v>230</v>
      </c>
      <c r="J362" s="201" t="s">
        <v>783</v>
      </c>
      <c r="K362" s="202">
        <f t="shared" si="57"/>
        <v>-16.75</v>
      </c>
      <c r="L362" s="203">
        <f t="shared" si="58"/>
        <v>-9.7383720930232565E-2</v>
      </c>
      <c r="M362" s="199" t="s">
        <v>601</v>
      </c>
      <c r="N362" s="196">
        <v>43787</v>
      </c>
      <c r="O362" s="1"/>
      <c r="P362" s="1"/>
      <c r="Q362" s="1"/>
      <c r="R362" s="6" t="s">
        <v>781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16">
        <v>129</v>
      </c>
      <c r="B363" s="217">
        <v>43398</v>
      </c>
      <c r="C363" s="217"/>
      <c r="D363" s="218" t="s">
        <v>107</v>
      </c>
      <c r="E363" s="219" t="s">
        <v>620</v>
      </c>
      <c r="F363" s="219">
        <v>698.5</v>
      </c>
      <c r="G363" s="219"/>
      <c r="H363" s="219">
        <v>890</v>
      </c>
      <c r="I363" s="221">
        <v>890</v>
      </c>
      <c r="J363" s="191" t="s">
        <v>851</v>
      </c>
      <c r="K363" s="192">
        <f t="shared" si="57"/>
        <v>191.5</v>
      </c>
      <c r="L363" s="193">
        <f t="shared" si="58"/>
        <v>0.27415891195418757</v>
      </c>
      <c r="M363" s="188" t="s">
        <v>589</v>
      </c>
      <c r="N363" s="194">
        <v>44328</v>
      </c>
      <c r="O363" s="1"/>
      <c r="P363" s="1"/>
      <c r="Q363" s="1"/>
      <c r="R363" s="6" t="s">
        <v>777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16">
        <v>130</v>
      </c>
      <c r="B364" s="217">
        <v>42877</v>
      </c>
      <c r="C364" s="217"/>
      <c r="D364" s="218" t="s">
        <v>374</v>
      </c>
      <c r="E364" s="219" t="s">
        <v>620</v>
      </c>
      <c r="F364" s="219">
        <v>127.6</v>
      </c>
      <c r="G364" s="219"/>
      <c r="H364" s="219">
        <v>138</v>
      </c>
      <c r="I364" s="221">
        <v>190</v>
      </c>
      <c r="J364" s="191" t="s">
        <v>784</v>
      </c>
      <c r="K364" s="192">
        <f t="shared" si="57"/>
        <v>10.400000000000006</v>
      </c>
      <c r="L364" s="193">
        <f t="shared" si="58"/>
        <v>8.1504702194357417E-2</v>
      </c>
      <c r="M364" s="188" t="s">
        <v>589</v>
      </c>
      <c r="N364" s="194">
        <v>43774</v>
      </c>
      <c r="O364" s="1"/>
      <c r="P364" s="1"/>
      <c r="Q364" s="1"/>
      <c r="R364" s="6" t="s">
        <v>781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16">
        <v>131</v>
      </c>
      <c r="B365" s="217">
        <v>43158</v>
      </c>
      <c r="C365" s="217"/>
      <c r="D365" s="218" t="s">
        <v>785</v>
      </c>
      <c r="E365" s="219" t="s">
        <v>620</v>
      </c>
      <c r="F365" s="219">
        <v>317</v>
      </c>
      <c r="G365" s="219"/>
      <c r="H365" s="219">
        <v>382.5</v>
      </c>
      <c r="I365" s="221">
        <v>398</v>
      </c>
      <c r="J365" s="191" t="s">
        <v>786</v>
      </c>
      <c r="K365" s="192">
        <f t="shared" si="57"/>
        <v>65.5</v>
      </c>
      <c r="L365" s="193">
        <f t="shared" si="58"/>
        <v>0.20662460567823343</v>
      </c>
      <c r="M365" s="188" t="s">
        <v>589</v>
      </c>
      <c r="N365" s="194">
        <v>44238</v>
      </c>
      <c r="O365" s="1"/>
      <c r="P365" s="1"/>
      <c r="Q365" s="1"/>
      <c r="R365" s="6" t="s">
        <v>781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29">
        <v>132</v>
      </c>
      <c r="B366" s="230">
        <v>43164</v>
      </c>
      <c r="C366" s="230"/>
      <c r="D366" s="231" t="s">
        <v>144</v>
      </c>
      <c r="E366" s="232" t="s">
        <v>620</v>
      </c>
      <c r="F366" s="227">
        <f>510-14.4</f>
        <v>495.6</v>
      </c>
      <c r="G366" s="232"/>
      <c r="H366" s="232">
        <v>350</v>
      </c>
      <c r="I366" s="233">
        <v>672</v>
      </c>
      <c r="J366" s="201" t="s">
        <v>787</v>
      </c>
      <c r="K366" s="202">
        <f t="shared" si="57"/>
        <v>-145.60000000000002</v>
      </c>
      <c r="L366" s="203">
        <f t="shared" si="58"/>
        <v>-0.29378531073446329</v>
      </c>
      <c r="M366" s="199" t="s">
        <v>601</v>
      </c>
      <c r="N366" s="196">
        <v>43887</v>
      </c>
      <c r="O366" s="1"/>
      <c r="P366" s="1"/>
      <c r="Q366" s="1"/>
      <c r="R366" s="6" t="s">
        <v>777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29">
        <v>133</v>
      </c>
      <c r="B367" s="230">
        <v>43237</v>
      </c>
      <c r="C367" s="230"/>
      <c r="D367" s="231" t="s">
        <v>472</v>
      </c>
      <c r="E367" s="232" t="s">
        <v>620</v>
      </c>
      <c r="F367" s="227">
        <v>230.3</v>
      </c>
      <c r="G367" s="232"/>
      <c r="H367" s="232">
        <v>102.5</v>
      </c>
      <c r="I367" s="233">
        <v>348</v>
      </c>
      <c r="J367" s="201" t="s">
        <v>788</v>
      </c>
      <c r="K367" s="202">
        <f t="shared" si="57"/>
        <v>-127.80000000000001</v>
      </c>
      <c r="L367" s="203">
        <f t="shared" si="58"/>
        <v>-0.55492835432045162</v>
      </c>
      <c r="M367" s="199" t="s">
        <v>601</v>
      </c>
      <c r="N367" s="196">
        <v>43896</v>
      </c>
      <c r="O367" s="1"/>
      <c r="P367" s="1"/>
      <c r="Q367" s="1"/>
      <c r="R367" s="6" t="s">
        <v>777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16">
        <v>134</v>
      </c>
      <c r="B368" s="217">
        <v>43258</v>
      </c>
      <c r="C368" s="217"/>
      <c r="D368" s="218" t="s">
        <v>437</v>
      </c>
      <c r="E368" s="219" t="s">
        <v>620</v>
      </c>
      <c r="F368" s="219">
        <f>342.5-5.1</f>
        <v>337.4</v>
      </c>
      <c r="G368" s="219"/>
      <c r="H368" s="219">
        <v>412.5</v>
      </c>
      <c r="I368" s="221">
        <v>439</v>
      </c>
      <c r="J368" s="191" t="s">
        <v>789</v>
      </c>
      <c r="K368" s="192">
        <f t="shared" si="57"/>
        <v>75.100000000000023</v>
      </c>
      <c r="L368" s="193">
        <f t="shared" si="58"/>
        <v>0.22258446947243635</v>
      </c>
      <c r="M368" s="188" t="s">
        <v>589</v>
      </c>
      <c r="N368" s="194">
        <v>44230</v>
      </c>
      <c r="O368" s="1"/>
      <c r="P368" s="1"/>
      <c r="Q368" s="1"/>
      <c r="R368" s="6" t="s">
        <v>781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10">
        <v>135</v>
      </c>
      <c r="B369" s="209">
        <v>43285</v>
      </c>
      <c r="C369" s="209"/>
      <c r="D369" s="210" t="s">
        <v>55</v>
      </c>
      <c r="E369" s="211" t="s">
        <v>620</v>
      </c>
      <c r="F369" s="211">
        <f>127.5-5.53</f>
        <v>121.97</v>
      </c>
      <c r="G369" s="212"/>
      <c r="H369" s="212">
        <v>122.5</v>
      </c>
      <c r="I369" s="212">
        <v>170</v>
      </c>
      <c r="J369" s="213" t="s">
        <v>818</v>
      </c>
      <c r="K369" s="214">
        <f t="shared" si="57"/>
        <v>0.53000000000000114</v>
      </c>
      <c r="L369" s="215">
        <f t="shared" si="58"/>
        <v>4.3453308190538747E-3</v>
      </c>
      <c r="M369" s="211" t="s">
        <v>711</v>
      </c>
      <c r="N369" s="209">
        <v>44431</v>
      </c>
      <c r="O369" s="1"/>
      <c r="P369" s="1"/>
      <c r="Q369" s="1"/>
      <c r="R369" s="6" t="s">
        <v>777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29">
        <v>136</v>
      </c>
      <c r="B370" s="230">
        <v>43294</v>
      </c>
      <c r="C370" s="230"/>
      <c r="D370" s="231" t="s">
        <v>363</v>
      </c>
      <c r="E370" s="232" t="s">
        <v>620</v>
      </c>
      <c r="F370" s="227">
        <v>46.5</v>
      </c>
      <c r="G370" s="232"/>
      <c r="H370" s="232">
        <v>17</v>
      </c>
      <c r="I370" s="233">
        <v>59</v>
      </c>
      <c r="J370" s="201" t="s">
        <v>790</v>
      </c>
      <c r="K370" s="202">
        <f t="shared" ref="K370:K378" si="59">H370-F370</f>
        <v>-29.5</v>
      </c>
      <c r="L370" s="203">
        <f t="shared" ref="L370:L378" si="60">K370/F370</f>
        <v>-0.63440860215053763</v>
      </c>
      <c r="M370" s="199" t="s">
        <v>601</v>
      </c>
      <c r="N370" s="196">
        <v>43887</v>
      </c>
      <c r="O370" s="1"/>
      <c r="P370" s="1"/>
      <c r="Q370" s="1"/>
      <c r="R370" s="6" t="s">
        <v>777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16">
        <v>137</v>
      </c>
      <c r="B371" s="217">
        <v>43396</v>
      </c>
      <c r="C371" s="217"/>
      <c r="D371" s="218" t="s">
        <v>416</v>
      </c>
      <c r="E371" s="219" t="s">
        <v>620</v>
      </c>
      <c r="F371" s="219">
        <v>156.5</v>
      </c>
      <c r="G371" s="219"/>
      <c r="H371" s="219">
        <v>207.5</v>
      </c>
      <c r="I371" s="221">
        <v>191</v>
      </c>
      <c r="J371" s="191" t="s">
        <v>678</v>
      </c>
      <c r="K371" s="192">
        <f t="shared" si="59"/>
        <v>51</v>
      </c>
      <c r="L371" s="193">
        <f t="shared" si="60"/>
        <v>0.32587859424920129</v>
      </c>
      <c r="M371" s="188" t="s">
        <v>589</v>
      </c>
      <c r="N371" s="194">
        <v>44369</v>
      </c>
      <c r="O371" s="1"/>
      <c r="P371" s="1"/>
      <c r="Q371" s="1"/>
      <c r="R371" s="6" t="s">
        <v>777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16">
        <v>138</v>
      </c>
      <c r="B372" s="217">
        <v>43439</v>
      </c>
      <c r="C372" s="217"/>
      <c r="D372" s="218" t="s">
        <v>325</v>
      </c>
      <c r="E372" s="219" t="s">
        <v>620</v>
      </c>
      <c r="F372" s="219">
        <v>259.5</v>
      </c>
      <c r="G372" s="219"/>
      <c r="H372" s="219">
        <v>320</v>
      </c>
      <c r="I372" s="221">
        <v>320</v>
      </c>
      <c r="J372" s="191" t="s">
        <v>678</v>
      </c>
      <c r="K372" s="192">
        <f t="shared" si="59"/>
        <v>60.5</v>
      </c>
      <c r="L372" s="193">
        <f t="shared" si="60"/>
        <v>0.23314065510597304</v>
      </c>
      <c r="M372" s="188" t="s">
        <v>589</v>
      </c>
      <c r="N372" s="194">
        <v>44323</v>
      </c>
      <c r="O372" s="1"/>
      <c r="P372" s="1"/>
      <c r="Q372" s="1"/>
      <c r="R372" s="6" t="s">
        <v>777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29">
        <v>139</v>
      </c>
      <c r="B373" s="230">
        <v>43439</v>
      </c>
      <c r="C373" s="230"/>
      <c r="D373" s="231" t="s">
        <v>791</v>
      </c>
      <c r="E373" s="232" t="s">
        <v>620</v>
      </c>
      <c r="F373" s="232">
        <v>715</v>
      </c>
      <c r="G373" s="232"/>
      <c r="H373" s="232">
        <v>445</v>
      </c>
      <c r="I373" s="233">
        <v>840</v>
      </c>
      <c r="J373" s="201" t="s">
        <v>792</v>
      </c>
      <c r="K373" s="202">
        <f t="shared" si="59"/>
        <v>-270</v>
      </c>
      <c r="L373" s="203">
        <f t="shared" si="60"/>
        <v>-0.3776223776223776</v>
      </c>
      <c r="M373" s="199" t="s">
        <v>601</v>
      </c>
      <c r="N373" s="196">
        <v>43800</v>
      </c>
      <c r="O373" s="1"/>
      <c r="P373" s="1"/>
      <c r="Q373" s="1"/>
      <c r="R373" s="6" t="s">
        <v>777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16">
        <v>140</v>
      </c>
      <c r="B374" s="217">
        <v>43469</v>
      </c>
      <c r="C374" s="217"/>
      <c r="D374" s="218" t="s">
        <v>157</v>
      </c>
      <c r="E374" s="219" t="s">
        <v>620</v>
      </c>
      <c r="F374" s="219">
        <v>875</v>
      </c>
      <c r="G374" s="219"/>
      <c r="H374" s="219">
        <v>1165</v>
      </c>
      <c r="I374" s="221">
        <v>1185</v>
      </c>
      <c r="J374" s="191" t="s">
        <v>793</v>
      </c>
      <c r="K374" s="192">
        <f t="shared" si="59"/>
        <v>290</v>
      </c>
      <c r="L374" s="193">
        <f t="shared" si="60"/>
        <v>0.33142857142857141</v>
      </c>
      <c r="M374" s="188" t="s">
        <v>589</v>
      </c>
      <c r="N374" s="194">
        <v>43847</v>
      </c>
      <c r="O374" s="1"/>
      <c r="P374" s="1"/>
      <c r="Q374" s="1"/>
      <c r="R374" s="6" t="s">
        <v>777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16">
        <v>141</v>
      </c>
      <c r="B375" s="217">
        <v>43559</v>
      </c>
      <c r="C375" s="217"/>
      <c r="D375" s="218" t="s">
        <v>341</v>
      </c>
      <c r="E375" s="219" t="s">
        <v>620</v>
      </c>
      <c r="F375" s="219">
        <f>387-14.63</f>
        <v>372.37</v>
      </c>
      <c r="G375" s="219"/>
      <c r="H375" s="219">
        <v>490</v>
      </c>
      <c r="I375" s="221">
        <v>490</v>
      </c>
      <c r="J375" s="191" t="s">
        <v>678</v>
      </c>
      <c r="K375" s="192">
        <f t="shared" si="59"/>
        <v>117.63</v>
      </c>
      <c r="L375" s="193">
        <f t="shared" si="60"/>
        <v>0.31589548030185027</v>
      </c>
      <c r="M375" s="188" t="s">
        <v>589</v>
      </c>
      <c r="N375" s="194">
        <v>43850</v>
      </c>
      <c r="O375" s="1"/>
      <c r="P375" s="1"/>
      <c r="Q375" s="1"/>
      <c r="R375" s="6" t="s">
        <v>777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29">
        <v>142</v>
      </c>
      <c r="B376" s="230">
        <v>43578</v>
      </c>
      <c r="C376" s="230"/>
      <c r="D376" s="231" t="s">
        <v>794</v>
      </c>
      <c r="E376" s="232" t="s">
        <v>591</v>
      </c>
      <c r="F376" s="232">
        <v>220</v>
      </c>
      <c r="G376" s="232"/>
      <c r="H376" s="232">
        <v>127.5</v>
      </c>
      <c r="I376" s="233">
        <v>284</v>
      </c>
      <c r="J376" s="201" t="s">
        <v>795</v>
      </c>
      <c r="K376" s="202">
        <f t="shared" si="59"/>
        <v>-92.5</v>
      </c>
      <c r="L376" s="203">
        <f t="shared" si="60"/>
        <v>-0.42045454545454547</v>
      </c>
      <c r="M376" s="199" t="s">
        <v>601</v>
      </c>
      <c r="N376" s="196">
        <v>43896</v>
      </c>
      <c r="O376" s="1"/>
      <c r="P376" s="1"/>
      <c r="Q376" s="1"/>
      <c r="R376" s="6" t="s">
        <v>777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16">
        <v>143</v>
      </c>
      <c r="B377" s="217">
        <v>43622</v>
      </c>
      <c r="C377" s="217"/>
      <c r="D377" s="218" t="s">
        <v>481</v>
      </c>
      <c r="E377" s="219" t="s">
        <v>591</v>
      </c>
      <c r="F377" s="219">
        <v>332.8</v>
      </c>
      <c r="G377" s="219"/>
      <c r="H377" s="219">
        <v>405</v>
      </c>
      <c r="I377" s="221">
        <v>419</v>
      </c>
      <c r="J377" s="191" t="s">
        <v>796</v>
      </c>
      <c r="K377" s="192">
        <f t="shared" si="59"/>
        <v>72.199999999999989</v>
      </c>
      <c r="L377" s="193">
        <f t="shared" si="60"/>
        <v>0.21694711538461534</v>
      </c>
      <c r="M377" s="188" t="s">
        <v>589</v>
      </c>
      <c r="N377" s="194">
        <v>43860</v>
      </c>
      <c r="O377" s="1"/>
      <c r="P377" s="1"/>
      <c r="Q377" s="1"/>
      <c r="R377" s="6" t="s">
        <v>781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10">
        <v>144</v>
      </c>
      <c r="B378" s="209">
        <v>43641</v>
      </c>
      <c r="C378" s="209"/>
      <c r="D378" s="210" t="s">
        <v>150</v>
      </c>
      <c r="E378" s="211" t="s">
        <v>620</v>
      </c>
      <c r="F378" s="211">
        <v>386</v>
      </c>
      <c r="G378" s="212"/>
      <c r="H378" s="212">
        <v>395</v>
      </c>
      <c r="I378" s="212">
        <v>452</v>
      </c>
      <c r="J378" s="213" t="s">
        <v>797</v>
      </c>
      <c r="K378" s="214">
        <f t="shared" si="59"/>
        <v>9</v>
      </c>
      <c r="L378" s="215">
        <f t="shared" si="60"/>
        <v>2.3316062176165803E-2</v>
      </c>
      <c r="M378" s="211" t="s">
        <v>711</v>
      </c>
      <c r="N378" s="209">
        <v>43868</v>
      </c>
      <c r="O378" s="1"/>
      <c r="P378" s="1"/>
      <c r="Q378" s="1"/>
      <c r="R378" s="6" t="s">
        <v>781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10">
        <v>145</v>
      </c>
      <c r="B379" s="209">
        <v>43707</v>
      </c>
      <c r="C379" s="209"/>
      <c r="D379" s="210" t="s">
        <v>130</v>
      </c>
      <c r="E379" s="211" t="s">
        <v>620</v>
      </c>
      <c r="F379" s="211">
        <v>137.5</v>
      </c>
      <c r="G379" s="212"/>
      <c r="H379" s="212">
        <v>138.5</v>
      </c>
      <c r="I379" s="212">
        <v>190</v>
      </c>
      <c r="J379" s="213" t="s">
        <v>817</v>
      </c>
      <c r="K379" s="214">
        <f>H379-F379</f>
        <v>1</v>
      </c>
      <c r="L379" s="215">
        <f>K379/F379</f>
        <v>7.2727272727272727E-3</v>
      </c>
      <c r="M379" s="211" t="s">
        <v>711</v>
      </c>
      <c r="N379" s="209">
        <v>44432</v>
      </c>
      <c r="O379" s="1"/>
      <c r="P379" s="1"/>
      <c r="Q379" s="1"/>
      <c r="R379" s="6" t="s">
        <v>777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16">
        <v>146</v>
      </c>
      <c r="B380" s="217">
        <v>43731</v>
      </c>
      <c r="C380" s="217"/>
      <c r="D380" s="218" t="s">
        <v>428</v>
      </c>
      <c r="E380" s="219" t="s">
        <v>620</v>
      </c>
      <c r="F380" s="219">
        <v>235</v>
      </c>
      <c r="G380" s="219"/>
      <c r="H380" s="219">
        <v>295</v>
      </c>
      <c r="I380" s="221">
        <v>296</v>
      </c>
      <c r="J380" s="191" t="s">
        <v>798</v>
      </c>
      <c r="K380" s="192">
        <f t="shared" ref="K380:K386" si="61">H380-F380</f>
        <v>60</v>
      </c>
      <c r="L380" s="193">
        <f t="shared" ref="L380:L386" si="62">K380/F380</f>
        <v>0.25531914893617019</v>
      </c>
      <c r="M380" s="188" t="s">
        <v>589</v>
      </c>
      <c r="N380" s="194">
        <v>43844</v>
      </c>
      <c r="O380" s="1"/>
      <c r="P380" s="1"/>
      <c r="Q380" s="1"/>
      <c r="R380" s="6" t="s">
        <v>781</v>
      </c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16">
        <v>147</v>
      </c>
      <c r="B381" s="217">
        <v>43752</v>
      </c>
      <c r="C381" s="217"/>
      <c r="D381" s="218" t="s">
        <v>799</v>
      </c>
      <c r="E381" s="219" t="s">
        <v>620</v>
      </c>
      <c r="F381" s="219">
        <v>277.5</v>
      </c>
      <c r="G381" s="219"/>
      <c r="H381" s="219">
        <v>333</v>
      </c>
      <c r="I381" s="221">
        <v>333</v>
      </c>
      <c r="J381" s="191" t="s">
        <v>800</v>
      </c>
      <c r="K381" s="192">
        <f t="shared" si="61"/>
        <v>55.5</v>
      </c>
      <c r="L381" s="193">
        <f t="shared" si="62"/>
        <v>0.2</v>
      </c>
      <c r="M381" s="188" t="s">
        <v>589</v>
      </c>
      <c r="N381" s="194">
        <v>43846</v>
      </c>
      <c r="O381" s="1"/>
      <c r="P381" s="1"/>
      <c r="Q381" s="1"/>
      <c r="R381" s="6" t="s">
        <v>777</v>
      </c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16">
        <v>148</v>
      </c>
      <c r="B382" s="217">
        <v>43752</v>
      </c>
      <c r="C382" s="217"/>
      <c r="D382" s="218" t="s">
        <v>801</v>
      </c>
      <c r="E382" s="219" t="s">
        <v>620</v>
      </c>
      <c r="F382" s="219">
        <v>930</v>
      </c>
      <c r="G382" s="219"/>
      <c r="H382" s="219">
        <v>1165</v>
      </c>
      <c r="I382" s="221">
        <v>1200</v>
      </c>
      <c r="J382" s="191" t="s">
        <v>802</v>
      </c>
      <c r="K382" s="192">
        <f t="shared" si="61"/>
        <v>235</v>
      </c>
      <c r="L382" s="193">
        <f t="shared" si="62"/>
        <v>0.25268817204301075</v>
      </c>
      <c r="M382" s="188" t="s">
        <v>589</v>
      </c>
      <c r="N382" s="194">
        <v>43847</v>
      </c>
      <c r="O382" s="1"/>
      <c r="P382" s="1"/>
      <c r="Q382" s="1"/>
      <c r="R382" s="6" t="s">
        <v>781</v>
      </c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16">
        <v>149</v>
      </c>
      <c r="B383" s="217">
        <v>43753</v>
      </c>
      <c r="C383" s="217"/>
      <c r="D383" s="218" t="s">
        <v>803</v>
      </c>
      <c r="E383" s="219" t="s">
        <v>620</v>
      </c>
      <c r="F383" s="189">
        <v>111</v>
      </c>
      <c r="G383" s="219"/>
      <c r="H383" s="219">
        <v>141</v>
      </c>
      <c r="I383" s="221">
        <v>141</v>
      </c>
      <c r="J383" s="191" t="s">
        <v>604</v>
      </c>
      <c r="K383" s="192">
        <f t="shared" si="61"/>
        <v>30</v>
      </c>
      <c r="L383" s="193">
        <f t="shared" si="62"/>
        <v>0.27027027027027029</v>
      </c>
      <c r="M383" s="188" t="s">
        <v>589</v>
      </c>
      <c r="N383" s="194">
        <v>44328</v>
      </c>
      <c r="O383" s="1"/>
      <c r="P383" s="1"/>
      <c r="Q383" s="1"/>
      <c r="R383" s="6" t="s">
        <v>781</v>
      </c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16">
        <v>150</v>
      </c>
      <c r="B384" s="217">
        <v>43753</v>
      </c>
      <c r="C384" s="217"/>
      <c r="D384" s="218" t="s">
        <v>804</v>
      </c>
      <c r="E384" s="219" t="s">
        <v>620</v>
      </c>
      <c r="F384" s="189">
        <v>296</v>
      </c>
      <c r="G384" s="219"/>
      <c r="H384" s="219">
        <v>370</v>
      </c>
      <c r="I384" s="221">
        <v>370</v>
      </c>
      <c r="J384" s="191" t="s">
        <v>678</v>
      </c>
      <c r="K384" s="192">
        <f t="shared" si="61"/>
        <v>74</v>
      </c>
      <c r="L384" s="193">
        <f t="shared" si="62"/>
        <v>0.25</v>
      </c>
      <c r="M384" s="188" t="s">
        <v>589</v>
      </c>
      <c r="N384" s="194">
        <v>43853</v>
      </c>
      <c r="O384" s="1"/>
      <c r="P384" s="1"/>
      <c r="Q384" s="1"/>
      <c r="R384" s="6" t="s">
        <v>781</v>
      </c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16">
        <v>151</v>
      </c>
      <c r="B385" s="217">
        <v>43754</v>
      </c>
      <c r="C385" s="217"/>
      <c r="D385" s="218" t="s">
        <v>805</v>
      </c>
      <c r="E385" s="219" t="s">
        <v>620</v>
      </c>
      <c r="F385" s="189">
        <v>300</v>
      </c>
      <c r="G385" s="219"/>
      <c r="H385" s="219">
        <v>382.5</v>
      </c>
      <c r="I385" s="221">
        <v>344</v>
      </c>
      <c r="J385" s="191" t="s">
        <v>857</v>
      </c>
      <c r="K385" s="192">
        <f t="shared" si="61"/>
        <v>82.5</v>
      </c>
      <c r="L385" s="193">
        <f t="shared" si="62"/>
        <v>0.27500000000000002</v>
      </c>
      <c r="M385" s="188" t="s">
        <v>589</v>
      </c>
      <c r="N385" s="194">
        <v>44238</v>
      </c>
      <c r="O385" s="1"/>
      <c r="P385" s="1"/>
      <c r="Q385" s="1"/>
      <c r="R385" s="6" t="s">
        <v>781</v>
      </c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16">
        <v>152</v>
      </c>
      <c r="B386" s="217">
        <v>43832</v>
      </c>
      <c r="C386" s="217"/>
      <c r="D386" s="218" t="s">
        <v>806</v>
      </c>
      <c r="E386" s="219" t="s">
        <v>620</v>
      </c>
      <c r="F386" s="189">
        <v>495</v>
      </c>
      <c r="G386" s="219"/>
      <c r="H386" s="219">
        <v>595</v>
      </c>
      <c r="I386" s="221">
        <v>590</v>
      </c>
      <c r="J386" s="191" t="s">
        <v>856</v>
      </c>
      <c r="K386" s="192">
        <f t="shared" si="61"/>
        <v>100</v>
      </c>
      <c r="L386" s="193">
        <f t="shared" si="62"/>
        <v>0.20202020202020202</v>
      </c>
      <c r="M386" s="188" t="s">
        <v>589</v>
      </c>
      <c r="N386" s="194">
        <v>44589</v>
      </c>
      <c r="O386" s="1"/>
      <c r="P386" s="1"/>
      <c r="Q386" s="1"/>
      <c r="R386" s="6" t="s">
        <v>781</v>
      </c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16">
        <v>153</v>
      </c>
      <c r="B387" s="217">
        <v>43966</v>
      </c>
      <c r="C387" s="217"/>
      <c r="D387" s="218" t="s">
        <v>71</v>
      </c>
      <c r="E387" s="219" t="s">
        <v>620</v>
      </c>
      <c r="F387" s="189">
        <v>67.5</v>
      </c>
      <c r="G387" s="219"/>
      <c r="H387" s="219">
        <v>86</v>
      </c>
      <c r="I387" s="221">
        <v>86</v>
      </c>
      <c r="J387" s="191" t="s">
        <v>807</v>
      </c>
      <c r="K387" s="192">
        <f t="shared" ref="K387:K394" si="63">H387-F387</f>
        <v>18.5</v>
      </c>
      <c r="L387" s="193">
        <f t="shared" ref="L387:L394" si="64">K387/F387</f>
        <v>0.27407407407407408</v>
      </c>
      <c r="M387" s="188" t="s">
        <v>589</v>
      </c>
      <c r="N387" s="194">
        <v>44008</v>
      </c>
      <c r="O387" s="1"/>
      <c r="P387" s="1"/>
      <c r="Q387" s="1"/>
      <c r="R387" s="6" t="s">
        <v>781</v>
      </c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16">
        <v>154</v>
      </c>
      <c r="B388" s="217">
        <v>44035</v>
      </c>
      <c r="C388" s="217"/>
      <c r="D388" s="218" t="s">
        <v>480</v>
      </c>
      <c r="E388" s="219" t="s">
        <v>620</v>
      </c>
      <c r="F388" s="189">
        <v>231</v>
      </c>
      <c r="G388" s="219"/>
      <c r="H388" s="219">
        <v>281</v>
      </c>
      <c r="I388" s="221">
        <v>281</v>
      </c>
      <c r="J388" s="191" t="s">
        <v>678</v>
      </c>
      <c r="K388" s="192">
        <f t="shared" si="63"/>
        <v>50</v>
      </c>
      <c r="L388" s="193">
        <f t="shared" si="64"/>
        <v>0.21645021645021645</v>
      </c>
      <c r="M388" s="188" t="s">
        <v>589</v>
      </c>
      <c r="N388" s="194">
        <v>44358</v>
      </c>
      <c r="O388" s="1"/>
      <c r="P388" s="1"/>
      <c r="Q388" s="1"/>
      <c r="R388" s="6" t="s">
        <v>781</v>
      </c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16">
        <v>155</v>
      </c>
      <c r="B389" s="217">
        <v>44092</v>
      </c>
      <c r="C389" s="217"/>
      <c r="D389" s="218" t="s">
        <v>405</v>
      </c>
      <c r="E389" s="219" t="s">
        <v>620</v>
      </c>
      <c r="F389" s="219">
        <v>206</v>
      </c>
      <c r="G389" s="219"/>
      <c r="H389" s="219">
        <v>248</v>
      </c>
      <c r="I389" s="221">
        <v>248</v>
      </c>
      <c r="J389" s="191" t="s">
        <v>678</v>
      </c>
      <c r="K389" s="192">
        <f t="shared" si="63"/>
        <v>42</v>
      </c>
      <c r="L389" s="193">
        <f t="shared" si="64"/>
        <v>0.20388349514563106</v>
      </c>
      <c r="M389" s="188" t="s">
        <v>589</v>
      </c>
      <c r="N389" s="194">
        <v>44214</v>
      </c>
      <c r="O389" s="1"/>
      <c r="P389" s="1"/>
      <c r="Q389" s="1"/>
      <c r="R389" s="6" t="s">
        <v>781</v>
      </c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16">
        <v>156</v>
      </c>
      <c r="B390" s="217">
        <v>44140</v>
      </c>
      <c r="C390" s="217"/>
      <c r="D390" s="218" t="s">
        <v>405</v>
      </c>
      <c r="E390" s="219" t="s">
        <v>620</v>
      </c>
      <c r="F390" s="219">
        <v>182.5</v>
      </c>
      <c r="G390" s="219"/>
      <c r="H390" s="219">
        <v>248</v>
      </c>
      <c r="I390" s="221">
        <v>248</v>
      </c>
      <c r="J390" s="191" t="s">
        <v>678</v>
      </c>
      <c r="K390" s="192">
        <f t="shared" si="63"/>
        <v>65.5</v>
      </c>
      <c r="L390" s="193">
        <f t="shared" si="64"/>
        <v>0.35890410958904112</v>
      </c>
      <c r="M390" s="188" t="s">
        <v>589</v>
      </c>
      <c r="N390" s="194">
        <v>44214</v>
      </c>
      <c r="O390" s="1"/>
      <c r="P390" s="1"/>
      <c r="Q390" s="1"/>
      <c r="R390" s="6" t="s">
        <v>781</v>
      </c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16">
        <v>157</v>
      </c>
      <c r="B391" s="217">
        <v>44140</v>
      </c>
      <c r="C391" s="217"/>
      <c r="D391" s="218" t="s">
        <v>325</v>
      </c>
      <c r="E391" s="219" t="s">
        <v>620</v>
      </c>
      <c r="F391" s="219">
        <v>247.5</v>
      </c>
      <c r="G391" s="219"/>
      <c r="H391" s="219">
        <v>320</v>
      </c>
      <c r="I391" s="221">
        <v>320</v>
      </c>
      <c r="J391" s="191" t="s">
        <v>678</v>
      </c>
      <c r="K391" s="192">
        <f t="shared" si="63"/>
        <v>72.5</v>
      </c>
      <c r="L391" s="193">
        <f t="shared" si="64"/>
        <v>0.29292929292929293</v>
      </c>
      <c r="M391" s="188" t="s">
        <v>589</v>
      </c>
      <c r="N391" s="194">
        <v>44323</v>
      </c>
      <c r="O391" s="1"/>
      <c r="P391" s="1"/>
      <c r="Q391" s="1"/>
      <c r="R391" s="6" t="s">
        <v>781</v>
      </c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16">
        <v>158</v>
      </c>
      <c r="B392" s="217">
        <v>44140</v>
      </c>
      <c r="C392" s="217"/>
      <c r="D392" s="218" t="s">
        <v>271</v>
      </c>
      <c r="E392" s="219" t="s">
        <v>620</v>
      </c>
      <c r="F392" s="189">
        <v>925</v>
      </c>
      <c r="G392" s="219"/>
      <c r="H392" s="219">
        <v>1095</v>
      </c>
      <c r="I392" s="221">
        <v>1093</v>
      </c>
      <c r="J392" s="191" t="s">
        <v>808</v>
      </c>
      <c r="K392" s="192">
        <f t="shared" si="63"/>
        <v>170</v>
      </c>
      <c r="L392" s="193">
        <f t="shared" si="64"/>
        <v>0.18378378378378379</v>
      </c>
      <c r="M392" s="188" t="s">
        <v>589</v>
      </c>
      <c r="N392" s="194">
        <v>44201</v>
      </c>
      <c r="O392" s="1"/>
      <c r="P392" s="1"/>
      <c r="Q392" s="1"/>
      <c r="R392" s="6" t="s">
        <v>781</v>
      </c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16">
        <v>159</v>
      </c>
      <c r="B393" s="217">
        <v>44140</v>
      </c>
      <c r="C393" s="217"/>
      <c r="D393" s="218" t="s">
        <v>341</v>
      </c>
      <c r="E393" s="219" t="s">
        <v>620</v>
      </c>
      <c r="F393" s="189">
        <v>332.5</v>
      </c>
      <c r="G393" s="219"/>
      <c r="H393" s="219">
        <v>393</v>
      </c>
      <c r="I393" s="221">
        <v>406</v>
      </c>
      <c r="J393" s="191" t="s">
        <v>809</v>
      </c>
      <c r="K393" s="192">
        <f t="shared" si="63"/>
        <v>60.5</v>
      </c>
      <c r="L393" s="193">
        <f t="shared" si="64"/>
        <v>0.18195488721804512</v>
      </c>
      <c r="M393" s="188" t="s">
        <v>589</v>
      </c>
      <c r="N393" s="194">
        <v>44256</v>
      </c>
      <c r="O393" s="1"/>
      <c r="P393" s="1"/>
      <c r="Q393" s="1"/>
      <c r="R393" s="6" t="s">
        <v>781</v>
      </c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16">
        <v>160</v>
      </c>
      <c r="B394" s="217">
        <v>44141</v>
      </c>
      <c r="C394" s="217"/>
      <c r="D394" s="218" t="s">
        <v>480</v>
      </c>
      <c r="E394" s="219" t="s">
        <v>620</v>
      </c>
      <c r="F394" s="189">
        <v>231</v>
      </c>
      <c r="G394" s="219"/>
      <c r="H394" s="219">
        <v>281</v>
      </c>
      <c r="I394" s="221">
        <v>281</v>
      </c>
      <c r="J394" s="191" t="s">
        <v>678</v>
      </c>
      <c r="K394" s="192">
        <f t="shared" si="63"/>
        <v>50</v>
      </c>
      <c r="L394" s="193">
        <f t="shared" si="64"/>
        <v>0.21645021645021645</v>
      </c>
      <c r="M394" s="188" t="s">
        <v>589</v>
      </c>
      <c r="N394" s="194">
        <v>44358</v>
      </c>
      <c r="O394" s="1"/>
      <c r="P394" s="1"/>
      <c r="Q394" s="1"/>
      <c r="R394" s="6" t="s">
        <v>781</v>
      </c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42">
        <v>161</v>
      </c>
      <c r="B395" s="235">
        <v>44187</v>
      </c>
      <c r="C395" s="235"/>
      <c r="D395" s="236" t="s">
        <v>453</v>
      </c>
      <c r="E395" s="53" t="s">
        <v>620</v>
      </c>
      <c r="F395" s="237" t="s">
        <v>810</v>
      </c>
      <c r="G395" s="53"/>
      <c r="H395" s="53"/>
      <c r="I395" s="238">
        <v>239</v>
      </c>
      <c r="J395" s="234" t="s">
        <v>592</v>
      </c>
      <c r="K395" s="234"/>
      <c r="L395" s="239"/>
      <c r="M395" s="240"/>
      <c r="N395" s="241"/>
      <c r="O395" s="1"/>
      <c r="P395" s="1"/>
      <c r="Q395" s="1"/>
      <c r="R395" s="6" t="s">
        <v>781</v>
      </c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16">
        <v>162</v>
      </c>
      <c r="B396" s="217">
        <v>44258</v>
      </c>
      <c r="C396" s="217"/>
      <c r="D396" s="218" t="s">
        <v>806</v>
      </c>
      <c r="E396" s="219" t="s">
        <v>620</v>
      </c>
      <c r="F396" s="189">
        <v>495</v>
      </c>
      <c r="G396" s="219"/>
      <c r="H396" s="219">
        <v>595</v>
      </c>
      <c r="I396" s="221">
        <v>590</v>
      </c>
      <c r="J396" s="191" t="s">
        <v>856</v>
      </c>
      <c r="K396" s="192">
        <f>H396-F396</f>
        <v>100</v>
      </c>
      <c r="L396" s="193">
        <f>K396/F396</f>
        <v>0.20202020202020202</v>
      </c>
      <c r="M396" s="188" t="s">
        <v>589</v>
      </c>
      <c r="N396" s="194">
        <v>44589</v>
      </c>
      <c r="O396" s="1"/>
      <c r="P396" s="1"/>
      <c r="R396" s="6" t="s">
        <v>781</v>
      </c>
    </row>
    <row r="397" spans="1:26" ht="12.75" customHeight="1">
      <c r="A397" s="216">
        <v>163</v>
      </c>
      <c r="B397" s="217">
        <v>44274</v>
      </c>
      <c r="C397" s="217"/>
      <c r="D397" s="218" t="s">
        <v>341</v>
      </c>
      <c r="E397" s="219" t="s">
        <v>620</v>
      </c>
      <c r="F397" s="189">
        <v>355</v>
      </c>
      <c r="G397" s="219"/>
      <c r="H397" s="219">
        <v>422.5</v>
      </c>
      <c r="I397" s="221">
        <v>420</v>
      </c>
      <c r="J397" s="191" t="s">
        <v>811</v>
      </c>
      <c r="K397" s="192">
        <f>H397-F397</f>
        <v>67.5</v>
      </c>
      <c r="L397" s="193">
        <f>K397/F397</f>
        <v>0.19014084507042253</v>
      </c>
      <c r="M397" s="188" t="s">
        <v>589</v>
      </c>
      <c r="N397" s="194">
        <v>44361</v>
      </c>
      <c r="O397" s="1"/>
      <c r="R397" s="243" t="s">
        <v>781</v>
      </c>
    </row>
    <row r="398" spans="1:26" ht="12.75" customHeight="1">
      <c r="A398" s="216">
        <v>164</v>
      </c>
      <c r="B398" s="217">
        <v>44295</v>
      </c>
      <c r="C398" s="217"/>
      <c r="D398" s="218" t="s">
        <v>812</v>
      </c>
      <c r="E398" s="219" t="s">
        <v>620</v>
      </c>
      <c r="F398" s="189">
        <v>555</v>
      </c>
      <c r="G398" s="219"/>
      <c r="H398" s="219">
        <v>663</v>
      </c>
      <c r="I398" s="221">
        <v>663</v>
      </c>
      <c r="J398" s="191" t="s">
        <v>813</v>
      </c>
      <c r="K398" s="192">
        <f>H398-F398</f>
        <v>108</v>
      </c>
      <c r="L398" s="193">
        <f>K398/F398</f>
        <v>0.19459459459459461</v>
      </c>
      <c r="M398" s="188" t="s">
        <v>589</v>
      </c>
      <c r="N398" s="194">
        <v>44321</v>
      </c>
      <c r="O398" s="1"/>
      <c r="P398" s="1"/>
      <c r="Q398" s="1"/>
      <c r="R398" s="243" t="s">
        <v>781</v>
      </c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16">
        <v>165</v>
      </c>
      <c r="B399" s="217">
        <v>44308</v>
      </c>
      <c r="C399" s="217"/>
      <c r="D399" s="218" t="s">
        <v>374</v>
      </c>
      <c r="E399" s="219" t="s">
        <v>620</v>
      </c>
      <c r="F399" s="189">
        <v>126.5</v>
      </c>
      <c r="G399" s="219"/>
      <c r="H399" s="219">
        <v>155</v>
      </c>
      <c r="I399" s="221">
        <v>155</v>
      </c>
      <c r="J399" s="191" t="s">
        <v>678</v>
      </c>
      <c r="K399" s="192">
        <f>H399-F399</f>
        <v>28.5</v>
      </c>
      <c r="L399" s="193">
        <f>K399/F399</f>
        <v>0.22529644268774704</v>
      </c>
      <c r="M399" s="188" t="s">
        <v>589</v>
      </c>
      <c r="N399" s="194">
        <v>44362</v>
      </c>
      <c r="O399" s="1"/>
      <c r="R399" s="243" t="s">
        <v>781</v>
      </c>
    </row>
    <row r="400" spans="1:26" ht="12.75" customHeight="1">
      <c r="A400" s="286">
        <v>166</v>
      </c>
      <c r="B400" s="287">
        <v>44368</v>
      </c>
      <c r="C400" s="287"/>
      <c r="D400" s="288" t="s">
        <v>392</v>
      </c>
      <c r="E400" s="289" t="s">
        <v>620</v>
      </c>
      <c r="F400" s="290">
        <v>287.5</v>
      </c>
      <c r="G400" s="289"/>
      <c r="H400" s="289">
        <v>245</v>
      </c>
      <c r="I400" s="291">
        <v>344</v>
      </c>
      <c r="J400" s="201" t="s">
        <v>849</v>
      </c>
      <c r="K400" s="202">
        <f>H400-F400</f>
        <v>-42.5</v>
      </c>
      <c r="L400" s="203">
        <f>K400/F400</f>
        <v>-0.14782608695652175</v>
      </c>
      <c r="M400" s="199" t="s">
        <v>601</v>
      </c>
      <c r="N400" s="196">
        <v>44508</v>
      </c>
      <c r="O400" s="1"/>
      <c r="R400" s="243" t="s">
        <v>781</v>
      </c>
    </row>
    <row r="401" spans="1:18" ht="12.75" customHeight="1">
      <c r="A401" s="242">
        <v>167</v>
      </c>
      <c r="B401" s="235">
        <v>44368</v>
      </c>
      <c r="C401" s="235"/>
      <c r="D401" s="236" t="s">
        <v>480</v>
      </c>
      <c r="E401" s="53" t="s">
        <v>620</v>
      </c>
      <c r="F401" s="237" t="s">
        <v>814</v>
      </c>
      <c r="G401" s="53"/>
      <c r="H401" s="53"/>
      <c r="I401" s="238">
        <v>320</v>
      </c>
      <c r="J401" s="234" t="s">
        <v>592</v>
      </c>
      <c r="K401" s="242"/>
      <c r="L401" s="235"/>
      <c r="M401" s="235"/>
      <c r="N401" s="236"/>
      <c r="O401" s="41"/>
      <c r="R401" s="243" t="s">
        <v>781</v>
      </c>
    </row>
    <row r="402" spans="1:18" ht="12.75" customHeight="1">
      <c r="A402" s="216">
        <v>168</v>
      </c>
      <c r="B402" s="217">
        <v>44406</v>
      </c>
      <c r="C402" s="217"/>
      <c r="D402" s="218" t="s">
        <v>374</v>
      </c>
      <c r="E402" s="219" t="s">
        <v>620</v>
      </c>
      <c r="F402" s="189">
        <v>162.5</v>
      </c>
      <c r="G402" s="219"/>
      <c r="H402" s="219">
        <v>200</v>
      </c>
      <c r="I402" s="221">
        <v>200</v>
      </c>
      <c r="J402" s="191" t="s">
        <v>678</v>
      </c>
      <c r="K402" s="192">
        <f>H402-F402</f>
        <v>37.5</v>
      </c>
      <c r="L402" s="193">
        <f>K402/F402</f>
        <v>0.23076923076923078</v>
      </c>
      <c r="M402" s="188" t="s">
        <v>589</v>
      </c>
      <c r="N402" s="194">
        <v>44571</v>
      </c>
      <c r="O402" s="1"/>
      <c r="R402" s="243" t="s">
        <v>781</v>
      </c>
    </row>
    <row r="403" spans="1:18" ht="12.75" customHeight="1">
      <c r="A403" s="216">
        <v>169</v>
      </c>
      <c r="B403" s="217">
        <v>44462</v>
      </c>
      <c r="C403" s="217"/>
      <c r="D403" s="218" t="s">
        <v>819</v>
      </c>
      <c r="E403" s="219" t="s">
        <v>620</v>
      </c>
      <c r="F403" s="189">
        <v>1235</v>
      </c>
      <c r="G403" s="219"/>
      <c r="H403" s="219">
        <v>1505</v>
      </c>
      <c r="I403" s="221">
        <v>1500</v>
      </c>
      <c r="J403" s="191" t="s">
        <v>678</v>
      </c>
      <c r="K403" s="192">
        <f>H403-F403</f>
        <v>270</v>
      </c>
      <c r="L403" s="193">
        <f>K403/F403</f>
        <v>0.21862348178137653</v>
      </c>
      <c r="M403" s="188" t="s">
        <v>589</v>
      </c>
      <c r="N403" s="194">
        <v>44564</v>
      </c>
      <c r="O403" s="1"/>
      <c r="R403" s="243" t="s">
        <v>781</v>
      </c>
    </row>
    <row r="404" spans="1:18" ht="12.75" customHeight="1">
      <c r="A404" s="258">
        <v>170</v>
      </c>
      <c r="B404" s="259">
        <v>44480</v>
      </c>
      <c r="C404" s="259"/>
      <c r="D404" s="260" t="s">
        <v>821</v>
      </c>
      <c r="E404" s="261" t="s">
        <v>620</v>
      </c>
      <c r="F404" s="262" t="s">
        <v>826</v>
      </c>
      <c r="G404" s="261"/>
      <c r="H404" s="261"/>
      <c r="I404" s="261">
        <v>145</v>
      </c>
      <c r="J404" s="263" t="s">
        <v>592</v>
      </c>
      <c r="K404" s="258"/>
      <c r="L404" s="259"/>
      <c r="M404" s="259"/>
      <c r="N404" s="260"/>
      <c r="O404" s="41"/>
      <c r="R404" s="243" t="s">
        <v>781</v>
      </c>
    </row>
    <row r="405" spans="1:18" ht="12.75" customHeight="1">
      <c r="A405" s="264">
        <v>171</v>
      </c>
      <c r="B405" s="265">
        <v>44481</v>
      </c>
      <c r="C405" s="265"/>
      <c r="D405" s="266" t="s">
        <v>260</v>
      </c>
      <c r="E405" s="267" t="s">
        <v>620</v>
      </c>
      <c r="F405" s="268" t="s">
        <v>823</v>
      </c>
      <c r="G405" s="267"/>
      <c r="H405" s="267"/>
      <c r="I405" s="267">
        <v>380</v>
      </c>
      <c r="J405" s="269" t="s">
        <v>592</v>
      </c>
      <c r="K405" s="264"/>
      <c r="L405" s="265"/>
      <c r="M405" s="265"/>
      <c r="N405" s="266"/>
      <c r="O405" s="41"/>
      <c r="R405" s="243" t="s">
        <v>781</v>
      </c>
    </row>
    <row r="406" spans="1:18" ht="12.75" customHeight="1">
      <c r="A406" s="264">
        <v>172</v>
      </c>
      <c r="B406" s="265">
        <v>44481</v>
      </c>
      <c r="C406" s="265"/>
      <c r="D406" s="266" t="s">
        <v>400</v>
      </c>
      <c r="E406" s="267" t="s">
        <v>620</v>
      </c>
      <c r="F406" s="268" t="s">
        <v>824</v>
      </c>
      <c r="G406" s="267"/>
      <c r="H406" s="267"/>
      <c r="I406" s="267">
        <v>56</v>
      </c>
      <c r="J406" s="269" t="s">
        <v>592</v>
      </c>
      <c r="K406" s="264"/>
      <c r="L406" s="265"/>
      <c r="M406" s="265"/>
      <c r="N406" s="266"/>
      <c r="O406" s="41"/>
      <c r="R406" s="243"/>
    </row>
    <row r="407" spans="1:18" ht="12.75" customHeight="1">
      <c r="A407" s="216">
        <v>173</v>
      </c>
      <c r="B407" s="217">
        <v>44551</v>
      </c>
      <c r="C407" s="217"/>
      <c r="D407" s="218" t="s">
        <v>118</v>
      </c>
      <c r="E407" s="219" t="s">
        <v>620</v>
      </c>
      <c r="F407" s="189">
        <v>2300</v>
      </c>
      <c r="G407" s="219"/>
      <c r="H407" s="219">
        <f>(2820+2200)/2</f>
        <v>2510</v>
      </c>
      <c r="I407" s="221">
        <v>3000</v>
      </c>
      <c r="J407" s="191" t="s">
        <v>1210</v>
      </c>
      <c r="K407" s="192">
        <f>H407-F407</f>
        <v>210</v>
      </c>
      <c r="L407" s="193">
        <f>K407/F407</f>
        <v>9.1304347826086957E-2</v>
      </c>
      <c r="M407" s="188" t="s">
        <v>589</v>
      </c>
      <c r="N407" s="194">
        <v>44649</v>
      </c>
      <c r="O407" s="1"/>
      <c r="R407" s="243"/>
    </row>
    <row r="408" spans="1:18" ht="12.75" customHeight="1">
      <c r="A408" s="270">
        <v>174</v>
      </c>
      <c r="B408" s="265">
        <v>44606</v>
      </c>
      <c r="C408" s="270"/>
      <c r="D408" s="270" t="s">
        <v>426</v>
      </c>
      <c r="E408" s="267" t="s">
        <v>620</v>
      </c>
      <c r="F408" s="267" t="s">
        <v>863</v>
      </c>
      <c r="G408" s="267"/>
      <c r="H408" s="267"/>
      <c r="I408" s="267">
        <v>764</v>
      </c>
      <c r="J408" s="267" t="s">
        <v>592</v>
      </c>
      <c r="K408" s="267"/>
      <c r="L408" s="267"/>
      <c r="M408" s="267"/>
      <c r="N408" s="270"/>
      <c r="O408" s="41"/>
      <c r="R408" s="243"/>
    </row>
    <row r="409" spans="1:18" ht="12.75" customHeight="1">
      <c r="A409" s="270">
        <v>175</v>
      </c>
      <c r="B409" s="265">
        <v>44613</v>
      </c>
      <c r="C409" s="270"/>
      <c r="D409" s="270" t="s">
        <v>819</v>
      </c>
      <c r="E409" s="267" t="s">
        <v>620</v>
      </c>
      <c r="F409" s="267" t="s">
        <v>866</v>
      </c>
      <c r="G409" s="267"/>
      <c r="H409" s="267"/>
      <c r="I409" s="267">
        <v>1510</v>
      </c>
      <c r="J409" s="267" t="s">
        <v>592</v>
      </c>
      <c r="K409" s="267"/>
      <c r="L409" s="267"/>
      <c r="M409" s="267"/>
      <c r="N409" s="270"/>
      <c r="O409" s="41"/>
      <c r="R409" s="243"/>
    </row>
    <row r="410" spans="1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243"/>
    </row>
    <row r="411" spans="1:18" ht="12.75" customHeight="1">
      <c r="A411" s="242"/>
      <c r="B411" s="244" t="s">
        <v>815</v>
      </c>
      <c r="F411" s="56"/>
      <c r="G411" s="56"/>
      <c r="H411" s="56"/>
      <c r="I411" s="56"/>
      <c r="J411" s="41"/>
      <c r="K411" s="56"/>
      <c r="L411" s="56"/>
      <c r="M411" s="56"/>
      <c r="O411" s="41"/>
      <c r="R411" s="243"/>
    </row>
    <row r="412" spans="1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1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1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1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1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1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1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1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1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1:18" ht="12.75" customHeight="1">
      <c r="A421" s="245"/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1:18" ht="12.75" customHeight="1">
      <c r="A422" s="245"/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1:18" ht="12.75" customHeight="1">
      <c r="A423" s="53"/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1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1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1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1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1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1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1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1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1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  <row r="565" spans="6:18" ht="12.75" customHeight="1">
      <c r="F565" s="56"/>
      <c r="G565" s="56"/>
      <c r="H565" s="56"/>
      <c r="I565" s="56"/>
      <c r="J565" s="41"/>
      <c r="K565" s="56"/>
      <c r="L565" s="56"/>
      <c r="M565" s="56"/>
      <c r="O565" s="41"/>
      <c r="R565" s="56"/>
    </row>
    <row r="566" spans="6:18" ht="12.75" customHeight="1">
      <c r="F566" s="56"/>
      <c r="G566" s="56"/>
      <c r="H566" s="56"/>
      <c r="I566" s="56"/>
      <c r="J566" s="41"/>
      <c r="K566" s="56"/>
      <c r="L566" s="56"/>
      <c r="M566" s="56"/>
      <c r="O566" s="41"/>
      <c r="R566" s="56"/>
    </row>
    <row r="567" spans="6:18" ht="12.75" customHeight="1">
      <c r="F567" s="56"/>
      <c r="G567" s="56"/>
      <c r="H567" s="56"/>
      <c r="I567" s="56"/>
      <c r="J567" s="41"/>
      <c r="K567" s="56"/>
      <c r="L567" s="56"/>
      <c r="M567" s="56"/>
      <c r="O567" s="41"/>
      <c r="R567" s="56"/>
    </row>
    <row r="568" spans="6:18" ht="12.75" customHeight="1">
      <c r="F568" s="56"/>
      <c r="G568" s="56"/>
      <c r="H568" s="56"/>
      <c r="I568" s="56"/>
      <c r="J568" s="41"/>
      <c r="K568" s="56"/>
      <c r="L568" s="56"/>
      <c r="M568" s="56"/>
      <c r="O568" s="41"/>
      <c r="R568" s="56"/>
    </row>
    <row r="569" spans="6:18" ht="12.75" customHeight="1">
      <c r="F569" s="56"/>
      <c r="G569" s="56"/>
      <c r="H569" s="56"/>
      <c r="I569" s="56"/>
      <c r="J569" s="41"/>
      <c r="K569" s="56"/>
      <c r="L569" s="56"/>
      <c r="M569" s="56"/>
      <c r="O569" s="41"/>
      <c r="R569" s="56"/>
    </row>
    <row r="570" spans="6:18" ht="12.75" customHeight="1">
      <c r="F570" s="56"/>
      <c r="G570" s="56"/>
      <c r="H570" s="56"/>
      <c r="I570" s="56"/>
      <c r="J570" s="41"/>
      <c r="K570" s="56"/>
      <c r="L570" s="56"/>
      <c r="M570" s="56"/>
      <c r="O570" s="41"/>
      <c r="R570" s="56"/>
    </row>
    <row r="571" spans="6:18" ht="12.75" customHeight="1">
      <c r="F571" s="56"/>
      <c r="G571" s="56"/>
      <c r="H571" s="56"/>
      <c r="I571" s="56"/>
      <c r="J571" s="41"/>
      <c r="K571" s="56"/>
      <c r="L571" s="56"/>
      <c r="M571" s="56"/>
      <c r="O571" s="41"/>
      <c r="R571" s="56"/>
    </row>
    <row r="572" spans="6:18" ht="12.75" customHeight="1">
      <c r="F572" s="56"/>
      <c r="G572" s="56"/>
      <c r="H572" s="56"/>
      <c r="I572" s="56"/>
      <c r="J572" s="41"/>
      <c r="K572" s="56"/>
      <c r="L572" s="56"/>
      <c r="M572" s="56"/>
      <c r="O572" s="41"/>
      <c r="R572" s="56"/>
    </row>
    <row r="573" spans="6:18" ht="12.75" customHeight="1">
      <c r="F573" s="56"/>
      <c r="G573" s="56"/>
      <c r="H573" s="56"/>
      <c r="I573" s="56"/>
      <c r="J573" s="41"/>
      <c r="K573" s="56"/>
      <c r="L573" s="56"/>
      <c r="M573" s="56"/>
      <c r="O573" s="41"/>
      <c r="R573" s="56"/>
    </row>
    <row r="574" spans="6:18" ht="12.75" customHeight="1">
      <c r="F574" s="56"/>
      <c r="G574" s="56"/>
      <c r="H574" s="56"/>
      <c r="I574" s="56"/>
      <c r="J574" s="41"/>
      <c r="K574" s="56"/>
      <c r="L574" s="56"/>
      <c r="M574" s="56"/>
      <c r="O574" s="41"/>
      <c r="R574" s="56"/>
    </row>
    <row r="575" spans="6:18" ht="12.75" customHeight="1">
      <c r="F575" s="56"/>
      <c r="G575" s="56"/>
      <c r="H575" s="56"/>
      <c r="I575" s="56"/>
      <c r="J575" s="41"/>
      <c r="K575" s="56"/>
      <c r="L575" s="56"/>
      <c r="M575" s="56"/>
      <c r="O575" s="41"/>
      <c r="R575" s="56"/>
    </row>
    <row r="576" spans="6:18" ht="12.75" customHeight="1">
      <c r="F576" s="56"/>
      <c r="G576" s="56"/>
      <c r="H576" s="56"/>
      <c r="I576" s="56"/>
      <c r="J576" s="41"/>
      <c r="K576" s="56"/>
      <c r="L576" s="56"/>
      <c r="M576" s="56"/>
      <c r="O576" s="41"/>
      <c r="R576" s="56"/>
    </row>
    <row r="577" spans="6:18" ht="12.75" customHeight="1">
      <c r="F577" s="56"/>
      <c r="G577" s="56"/>
      <c r="H577" s="56"/>
      <c r="I577" s="56"/>
      <c r="J577" s="41"/>
      <c r="K577" s="56"/>
      <c r="L577" s="56"/>
      <c r="M577" s="56"/>
      <c r="O577" s="41"/>
      <c r="R577" s="56"/>
    </row>
    <row r="578" spans="6:18" ht="12.75" customHeight="1">
      <c r="F578" s="56"/>
      <c r="G578" s="56"/>
      <c r="H578" s="56"/>
      <c r="I578" s="56"/>
      <c r="J578" s="41"/>
      <c r="K578" s="56"/>
      <c r="L578" s="56"/>
      <c r="M578" s="56"/>
      <c r="O578" s="41"/>
      <c r="R578" s="56"/>
    </row>
    <row r="579" spans="6:18" ht="12.75" customHeight="1">
      <c r="F579" s="56"/>
      <c r="G579" s="56"/>
      <c r="H579" s="56"/>
      <c r="I579" s="56"/>
      <c r="J579" s="41"/>
      <c r="K579" s="56"/>
      <c r="L579" s="56"/>
      <c r="M579" s="56"/>
      <c r="O579" s="41"/>
      <c r="R579" s="56"/>
    </row>
    <row r="580" spans="6:18" ht="12.75" customHeight="1">
      <c r="F580" s="56"/>
      <c r="G580" s="56"/>
      <c r="H580" s="56"/>
      <c r="I580" s="56"/>
      <c r="J580" s="41"/>
      <c r="K580" s="56"/>
      <c r="L580" s="56"/>
      <c r="M580" s="56"/>
      <c r="O580" s="41"/>
      <c r="R580" s="56"/>
    </row>
    <row r="581" spans="6:18" ht="12.75" customHeight="1">
      <c r="F581" s="56"/>
      <c r="G581" s="56"/>
      <c r="H581" s="56"/>
      <c r="I581" s="56"/>
      <c r="J581" s="41"/>
      <c r="K581" s="56"/>
      <c r="L581" s="56"/>
      <c r="M581" s="56"/>
      <c r="O581" s="41"/>
      <c r="R581" s="56"/>
    </row>
    <row r="582" spans="6:18" ht="12.75" customHeight="1">
      <c r="F582" s="56"/>
      <c r="G582" s="56"/>
      <c r="H582" s="56"/>
      <c r="I582" s="56"/>
      <c r="J582" s="41"/>
      <c r="K582" s="56"/>
      <c r="L582" s="56"/>
      <c r="M582" s="56"/>
      <c r="O582" s="41"/>
      <c r="R582" s="56"/>
    </row>
    <row r="583" spans="6:18" ht="12.75" customHeight="1">
      <c r="F583" s="56"/>
      <c r="G583" s="56"/>
      <c r="H583" s="56"/>
      <c r="I583" s="56"/>
      <c r="J583" s="41"/>
      <c r="K583" s="56"/>
      <c r="L583" s="56"/>
      <c r="M583" s="56"/>
      <c r="O583" s="41"/>
      <c r="R583" s="56"/>
    </row>
    <row r="584" spans="6:18" ht="12.75" customHeight="1">
      <c r="F584" s="56"/>
      <c r="G584" s="56"/>
      <c r="H584" s="56"/>
      <c r="I584" s="56"/>
      <c r="J584" s="41"/>
      <c r="K584" s="56"/>
      <c r="L584" s="56"/>
      <c r="M584" s="56"/>
      <c r="O584" s="41"/>
      <c r="R584" s="56"/>
    </row>
    <row r="585" spans="6:18" ht="12.75" customHeight="1">
      <c r="F585" s="56"/>
      <c r="G585" s="56"/>
      <c r="H585" s="56"/>
      <c r="I585" s="56"/>
      <c r="J585" s="41"/>
      <c r="K585" s="56"/>
      <c r="L585" s="56"/>
      <c r="M585" s="56"/>
      <c r="O585" s="41"/>
      <c r="R585" s="56"/>
    </row>
    <row r="586" spans="6:18" ht="12.75" customHeight="1">
      <c r="F586" s="56"/>
      <c r="G586" s="56"/>
      <c r="H586" s="56"/>
      <c r="I586" s="56"/>
      <c r="J586" s="41"/>
      <c r="K586" s="56"/>
      <c r="L586" s="56"/>
      <c r="M586" s="56"/>
      <c r="O586" s="41"/>
      <c r="R586" s="56"/>
    </row>
    <row r="587" spans="6:18" ht="12.75" customHeight="1">
      <c r="F587" s="56"/>
      <c r="G587" s="56"/>
      <c r="H587" s="56"/>
      <c r="I587" s="56"/>
      <c r="J587" s="41"/>
      <c r="K587" s="56"/>
      <c r="L587" s="56"/>
      <c r="M587" s="56"/>
      <c r="O587" s="41"/>
      <c r="R587" s="56"/>
    </row>
    <row r="588" spans="6:18" ht="12.75" customHeight="1">
      <c r="F588" s="56"/>
      <c r="G588" s="56"/>
      <c r="H588" s="56"/>
      <c r="I588" s="56"/>
      <c r="J588" s="41"/>
      <c r="K588" s="56"/>
      <c r="L588" s="56"/>
      <c r="M588" s="56"/>
      <c r="O588" s="41"/>
      <c r="R588" s="56"/>
    </row>
    <row r="589" spans="6:18" ht="12.75" customHeight="1">
      <c r="F589" s="56"/>
      <c r="G589" s="56"/>
      <c r="H589" s="56"/>
      <c r="I589" s="56"/>
      <c r="J589" s="41"/>
      <c r="K589" s="56"/>
      <c r="L589" s="56"/>
      <c r="M589" s="56"/>
      <c r="O589" s="41"/>
      <c r="R589" s="56"/>
    </row>
    <row r="590" spans="6:18" ht="12.75" customHeight="1">
      <c r="F590" s="56"/>
      <c r="G590" s="56"/>
      <c r="H590" s="56"/>
      <c r="I590" s="56"/>
      <c r="J590" s="41"/>
      <c r="K590" s="56"/>
      <c r="L590" s="56"/>
      <c r="M590" s="56"/>
      <c r="O590" s="41"/>
      <c r="R590" s="56"/>
    </row>
    <row r="591" spans="6:18" ht="12.75" customHeight="1">
      <c r="F591" s="56"/>
      <c r="G591" s="56"/>
      <c r="H591" s="56"/>
      <c r="I591" s="56"/>
      <c r="J591" s="41"/>
      <c r="K591" s="56"/>
      <c r="L591" s="56"/>
      <c r="M591" s="56"/>
      <c r="O591" s="41"/>
      <c r="R591" s="56"/>
    </row>
    <row r="592" spans="6:18" ht="12.75" customHeight="1">
      <c r="F592" s="56"/>
      <c r="G592" s="56"/>
      <c r="H592" s="56"/>
      <c r="I592" s="56"/>
      <c r="J592" s="41"/>
      <c r="K592" s="56"/>
      <c r="L592" s="56"/>
      <c r="M592" s="56"/>
      <c r="O592" s="41"/>
      <c r="R592" s="56"/>
    </row>
    <row r="593" spans="6:18" ht="12.75" customHeight="1">
      <c r="F593" s="56"/>
      <c r="G593" s="56"/>
      <c r="H593" s="56"/>
      <c r="I593" s="56"/>
      <c r="J593" s="41"/>
      <c r="K593" s="56"/>
      <c r="L593" s="56"/>
      <c r="M593" s="56"/>
      <c r="O593" s="41"/>
      <c r="R593" s="56"/>
    </row>
    <row r="594" spans="6:18" ht="12.75" customHeight="1">
      <c r="F594" s="56"/>
      <c r="G594" s="56"/>
      <c r="H594" s="56"/>
      <c r="I594" s="56"/>
      <c r="J594" s="41"/>
      <c r="K594" s="56"/>
      <c r="L594" s="56"/>
      <c r="M594" s="56"/>
      <c r="O594" s="41"/>
      <c r="R594" s="56"/>
    </row>
    <row r="595" spans="6:18" ht="12.75" customHeight="1">
      <c r="F595" s="56"/>
      <c r="G595" s="56"/>
      <c r="H595" s="56"/>
      <c r="I595" s="56"/>
      <c r="J595" s="41"/>
      <c r="K595" s="56"/>
      <c r="L595" s="56"/>
      <c r="M595" s="56"/>
      <c r="O595" s="41"/>
      <c r="R595" s="56"/>
    </row>
    <row r="596" spans="6:18" ht="12.75" customHeight="1">
      <c r="F596" s="56"/>
      <c r="G596" s="56"/>
      <c r="H596" s="56"/>
      <c r="I596" s="56"/>
      <c r="J596" s="41"/>
      <c r="K596" s="56"/>
      <c r="L596" s="56"/>
      <c r="M596" s="56"/>
      <c r="O596" s="41"/>
      <c r="R596" s="56"/>
    </row>
  </sheetData>
  <autoFilter ref="R1:R419"/>
  <mergeCells count="6">
    <mergeCell ref="P118:P119"/>
    <mergeCell ref="J118:J119"/>
    <mergeCell ref="A118:A119"/>
    <mergeCell ref="B118:B119"/>
    <mergeCell ref="M118:M119"/>
    <mergeCell ref="O118:O11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2022-03-31T02:38:08Z</dcterms:modified>
</cp:coreProperties>
</file>