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603F45E0-2F0A-4A6C-BDB5-8689B8B4CC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F&amp;O)'!$S$1:$S$370</definedName>
  </definedNames>
  <calcPr calcId="181029"/>
</workbook>
</file>

<file path=xl/calcChain.xml><?xml version="1.0" encoding="utf-8"?>
<calcChain xmlns="http://schemas.openxmlformats.org/spreadsheetml/2006/main">
  <c r="K140" i="6" l="1"/>
  <c r="M140" i="6" s="1"/>
  <c r="L28" i="6"/>
  <c r="M28" i="6" s="1"/>
  <c r="K28" i="6"/>
  <c r="L70" i="6"/>
  <c r="K70" i="6"/>
  <c r="K139" i="6"/>
  <c r="M139" i="6" s="1"/>
  <c r="K69" i="6"/>
  <c r="L69" i="6"/>
  <c r="L68" i="6"/>
  <c r="K68" i="6"/>
  <c r="M68" i="6" s="1"/>
  <c r="M69" i="6" l="1"/>
  <c r="M70" i="6"/>
  <c r="K138" i="6"/>
  <c r="M138" i="6" s="1"/>
  <c r="K137" i="6"/>
  <c r="K136" i="6"/>
  <c r="L30" i="6"/>
  <c r="K30" i="6"/>
  <c r="M30" i="6" s="1"/>
  <c r="K135" i="6"/>
  <c r="K134" i="6"/>
  <c r="K65" i="6" l="1"/>
  <c r="K133" i="6"/>
  <c r="M133" i="6" s="1"/>
  <c r="L66" i="6"/>
  <c r="K66" i="6"/>
  <c r="L65" i="6"/>
  <c r="K132" i="6"/>
  <c r="M132" i="6" s="1"/>
  <c r="L15" i="6"/>
  <c r="K15" i="6"/>
  <c r="M15" i="6" s="1"/>
  <c r="K129" i="6"/>
  <c r="K128" i="6"/>
  <c r="K131" i="6"/>
  <c r="K130" i="6"/>
  <c r="K64" i="6"/>
  <c r="L64" i="6"/>
  <c r="M65" i="6" l="1"/>
  <c r="M66" i="6"/>
  <c r="M64" i="6"/>
  <c r="K127" i="6"/>
  <c r="M127" i="6" s="1"/>
  <c r="L63" i="6"/>
  <c r="K63" i="6"/>
  <c r="K126" i="6"/>
  <c r="M126" i="6" s="1"/>
  <c r="M124" i="6"/>
  <c r="K124" i="6"/>
  <c r="K125" i="6"/>
  <c r="L61" i="6"/>
  <c r="K61" i="6"/>
  <c r="K62" i="6"/>
  <c r="L62" i="6"/>
  <c r="M117" i="6"/>
  <c r="K117" i="6"/>
  <c r="K118" i="6"/>
  <c r="M122" i="6"/>
  <c r="K123" i="6"/>
  <c r="K122" i="6"/>
  <c r="M112" i="6"/>
  <c r="K113" i="6"/>
  <c r="K112" i="6"/>
  <c r="K348" i="6"/>
  <c r="L348" i="6" s="1"/>
  <c r="M61" i="6" l="1"/>
  <c r="M63" i="6"/>
  <c r="M62" i="6"/>
  <c r="K121" i="6"/>
  <c r="M121" i="6" s="1"/>
  <c r="L57" i="6"/>
  <c r="K57" i="6"/>
  <c r="L59" i="6"/>
  <c r="K59" i="6"/>
  <c r="L26" i="6"/>
  <c r="K26" i="6"/>
  <c r="K120" i="6"/>
  <c r="M120" i="6" s="1"/>
  <c r="L60" i="6"/>
  <c r="K60" i="6"/>
  <c r="P29" i="6"/>
  <c r="M59" i="6" l="1"/>
  <c r="M60" i="6"/>
  <c r="M26" i="6"/>
  <c r="M57" i="6"/>
  <c r="K104" i="6"/>
  <c r="K103" i="6"/>
  <c r="M115" i="6"/>
  <c r="K116" i="6"/>
  <c r="K115" i="6"/>
  <c r="L58" i="6"/>
  <c r="K58" i="6"/>
  <c r="K119" i="6"/>
  <c r="M119" i="6" s="1"/>
  <c r="K358" i="6"/>
  <c r="L358" i="6" s="1"/>
  <c r="L56" i="6"/>
  <c r="K56" i="6"/>
  <c r="M56" i="6" s="1"/>
  <c r="K95" i="6"/>
  <c r="K96" i="6"/>
  <c r="M58" i="6" l="1"/>
  <c r="K114" i="6"/>
  <c r="M114" i="6" s="1"/>
  <c r="L52" i="6"/>
  <c r="K52" i="6"/>
  <c r="K111" i="6"/>
  <c r="K110" i="6"/>
  <c r="L55" i="6"/>
  <c r="K55" i="6"/>
  <c r="L48" i="6"/>
  <c r="K48" i="6"/>
  <c r="L53" i="6"/>
  <c r="K53" i="6"/>
  <c r="L54" i="6"/>
  <c r="K54" i="6"/>
  <c r="K106" i="6"/>
  <c r="K105" i="6"/>
  <c r="P27" i="6"/>
  <c r="K109" i="6"/>
  <c r="L147" i="6"/>
  <c r="K147" i="6"/>
  <c r="K46" i="6"/>
  <c r="L46" i="6"/>
  <c r="L20" i="6"/>
  <c r="K20" i="6"/>
  <c r="M48" i="6" l="1"/>
  <c r="M20" i="6"/>
  <c r="M53" i="6"/>
  <c r="M52" i="6"/>
  <c r="M55" i="6"/>
  <c r="M54" i="6"/>
  <c r="M147" i="6"/>
  <c r="M109" i="6"/>
  <c r="M46" i="6"/>
  <c r="L49" i="6"/>
  <c r="K49" i="6"/>
  <c r="K50" i="6"/>
  <c r="K51" i="6"/>
  <c r="L50" i="6"/>
  <c r="M49" i="6" l="1"/>
  <c r="K108" i="6"/>
  <c r="K107" i="6"/>
  <c r="L24" i="6" l="1"/>
  <c r="K24" i="6"/>
  <c r="K47" i="6"/>
  <c r="L47" i="6"/>
  <c r="K102" i="6"/>
  <c r="K101" i="6"/>
  <c r="K98" i="6"/>
  <c r="K97" i="6"/>
  <c r="M24" i="6" l="1"/>
  <c r="M47" i="6"/>
  <c r="K83" i="6"/>
  <c r="K82" i="6"/>
  <c r="K100" i="6"/>
  <c r="K99" i="6"/>
  <c r="K94" i="6"/>
  <c r="K93" i="6"/>
  <c r="P23" i="6"/>
  <c r="P25" i="6"/>
  <c r="L11" i="6"/>
  <c r="K11" i="6"/>
  <c r="L17" i="6"/>
  <c r="K17" i="6"/>
  <c r="M17" i="6" l="1"/>
  <c r="M11" i="6"/>
  <c r="K92" i="6"/>
  <c r="M92" i="6" s="1"/>
  <c r="K45" i="6"/>
  <c r="L45" i="6"/>
  <c r="K90" i="6"/>
  <c r="M90" i="6" s="1"/>
  <c r="L14" i="6"/>
  <c r="K14" i="6"/>
  <c r="M45" i="6" l="1"/>
  <c r="M14" i="6"/>
  <c r="L44" i="6"/>
  <c r="K44" i="6"/>
  <c r="M44" i="6" l="1"/>
  <c r="L10" i="6"/>
  <c r="K10" i="6"/>
  <c r="K364" i="6"/>
  <c r="L364" i="6" s="1"/>
  <c r="M10" i="6" l="1"/>
  <c r="P22" i="6"/>
  <c r="K91" i="6"/>
  <c r="M91" i="6" s="1"/>
  <c r="L146" i="6"/>
  <c r="K146" i="6"/>
  <c r="K43" i="6"/>
  <c r="L43" i="6"/>
  <c r="M146" i="6" l="1"/>
  <c r="M43" i="6"/>
  <c r="L148" i="6"/>
  <c r="K148" i="6"/>
  <c r="K89" i="6"/>
  <c r="K88" i="6"/>
  <c r="M148" i="6" l="1"/>
  <c r="P21" i="6"/>
  <c r="K87" i="6"/>
  <c r="M87" i="6" s="1"/>
  <c r="K86" i="6"/>
  <c r="M86" i="6" s="1"/>
  <c r="K85" i="6"/>
  <c r="M85" i="6" s="1"/>
  <c r="L13" i="6"/>
  <c r="K13" i="6"/>
  <c r="L19" i="6"/>
  <c r="K19" i="6"/>
  <c r="K84" i="6"/>
  <c r="M84" i="6" s="1"/>
  <c r="K81" i="6"/>
  <c r="M81" i="6" s="1"/>
  <c r="K78" i="6"/>
  <c r="M78" i="6" s="1"/>
  <c r="L16" i="6"/>
  <c r="K16" i="6"/>
  <c r="M16" i="6" l="1"/>
  <c r="M19" i="6"/>
  <c r="M13" i="6"/>
  <c r="K79" i="6"/>
  <c r="M79" i="6" s="1"/>
  <c r="K80" i="6"/>
  <c r="M80" i="6" s="1"/>
  <c r="L12" i="6"/>
  <c r="K12" i="6"/>
  <c r="M12" i="6" l="1"/>
  <c r="K332" i="6"/>
  <c r="L332" i="6" s="1"/>
  <c r="P18" i="6" l="1"/>
  <c r="K333" i="6" l="1"/>
  <c r="L333" i="6" s="1"/>
  <c r="K359" i="6" l="1"/>
  <c r="L359" i="6" s="1"/>
  <c r="K351" i="6" l="1"/>
  <c r="L351" i="6" s="1"/>
  <c r="K355" i="6" l="1"/>
  <c r="L355" i="6" s="1"/>
  <c r="K360" i="6" l="1"/>
  <c r="L360" i="6" s="1"/>
  <c r="K352" i="6" l="1"/>
  <c r="L352" i="6" s="1"/>
  <c r="K346" i="6"/>
  <c r="L346" i="6" s="1"/>
  <c r="K354" i="6" l="1"/>
  <c r="L354" i="6" s="1"/>
  <c r="K342" i="6" l="1"/>
  <c r="L342" i="6" s="1"/>
  <c r="K343" i="6" l="1"/>
  <c r="L343" i="6" s="1"/>
  <c r="K336" i="6"/>
  <c r="L336" i="6" s="1"/>
  <c r="K353" i="6" l="1"/>
  <c r="L353" i="6" s="1"/>
  <c r="K347" i="6"/>
  <c r="L347" i="6" s="1"/>
  <c r="K349" i="6" l="1"/>
  <c r="L349" i="6" s="1"/>
  <c r="L6" i="2" l="1"/>
  <c r="K6" i="3"/>
  <c r="D7" i="5" l="1"/>
  <c r="M7" i="6"/>
  <c r="K344" i="6" l="1"/>
  <c r="L344" i="6" s="1"/>
  <c r="K341" i="6" l="1"/>
  <c r="L341" i="6" s="1"/>
  <c r="K345" i="6" l="1"/>
  <c r="L345" i="6" s="1"/>
  <c r="K340" i="6"/>
  <c r="L340" i="6" s="1"/>
  <c r="K339" i="6"/>
  <c r="L339" i="6" s="1"/>
  <c r="K337" i="6"/>
  <c r="L337" i="6" s="1"/>
  <c r="H335" i="6"/>
  <c r="K335" i="6" s="1"/>
  <c r="L335" i="6" s="1"/>
  <c r="K334" i="6"/>
  <c r="L334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F303" i="6"/>
  <c r="K303" i="6" s="1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F297" i="6"/>
  <c r="K297" i="6" s="1"/>
  <c r="L297" i="6" s="1"/>
  <c r="F296" i="6"/>
  <c r="K296" i="6" s="1"/>
  <c r="L296" i="6" s="1"/>
  <c r="K295" i="6"/>
  <c r="L295" i="6" s="1"/>
  <c r="F294" i="6"/>
  <c r="K294" i="6" s="1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8" i="6"/>
  <c r="L278" i="6" s="1"/>
  <c r="K276" i="6"/>
  <c r="L276" i="6" s="1"/>
  <c r="K275" i="6"/>
  <c r="L275" i="6" s="1"/>
  <c r="F274" i="6"/>
  <c r="K274" i="6" s="1"/>
  <c r="L274" i="6" s="1"/>
  <c r="K273" i="6"/>
  <c r="L273" i="6" s="1"/>
  <c r="K270" i="6"/>
  <c r="L270" i="6" s="1"/>
  <c r="K269" i="6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6" i="6"/>
  <c r="L246" i="6" s="1"/>
  <c r="K244" i="6"/>
  <c r="L244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H225" i="6"/>
  <c r="K225" i="6" s="1"/>
  <c r="L225" i="6" s="1"/>
  <c r="K222" i="6"/>
  <c r="L222" i="6" s="1"/>
  <c r="K221" i="6"/>
  <c r="L221" i="6" s="1"/>
  <c r="K220" i="6"/>
  <c r="L220" i="6" s="1"/>
  <c r="K219" i="6"/>
  <c r="L219" i="6" s="1"/>
  <c r="K218" i="6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H191" i="6"/>
  <c r="K191" i="6" s="1"/>
  <c r="L191" i="6" s="1"/>
  <c r="F190" i="6"/>
  <c r="K190" i="6" s="1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6" i="4"/>
</calcChain>
</file>

<file path=xl/sharedStrings.xml><?xml version="1.0" encoding="utf-8"?>
<sst xmlns="http://schemas.openxmlformats.org/spreadsheetml/2006/main" count="3520" uniqueCount="1307">
  <si>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</si>
  <si>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</si>
  <si>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</si>
  <si>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</si>
  <si>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</si>
  <si>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</si>
  <si>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</si>
  <si>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</si>
  <si>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</si>
  <si>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</si>
  <si>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</si>
  <si>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</si>
  <si>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</si>
  <si>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</si>
  <si>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</si>
  <si>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</si>
  <si>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</si>
  <si>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</si>
  <si>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</si>
  <si>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</si>
  <si>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</si>
  <si>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</si>
  <si>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</si>
  <si>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</si>
  <si>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</si>
  <si>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</si>
  <si>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</si>
  <si>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</si>
  <si>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</si>
  <si>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</si>
  <si>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</si>
  <si>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</si>
  <si>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</si>
  <si>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</si>
  <si>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</si>
  <si>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</si>
  <si>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</si>
  <si>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</si>
  <si>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</si>
  <si>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</si>
  <si>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</si>
  <si>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</si>
  <si>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</si>
  <si>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</si>
  <si>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</si>
  <si>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</si>
  <si>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</si>
  <si>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</si>
  <si>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</si>
  <si>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</si>
  <si>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</si>
  <si>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</si>
  <si>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</si>
  <si>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</si>
  <si>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</si>
  <si>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</si>
  <si>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</si>
  <si>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</si>
  <si>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</si>
  <si>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</si>
  <si>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</si>
  <si>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</si>
  <si>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</si>
  <si>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</si>
  <si>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</si>
  <si>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</si>
  <si>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</si>
  <si>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</si>
  <si>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</si>
  <si>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</si>
  <si>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</si>
  <si>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</si>
  <si>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</si>
  <si>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</si>
  <si>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</si>
  <si>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</si>
  <si>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</si>
  <si>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</si>
  <si>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</si>
  <si>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</si>
  <si>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</si>
  <si>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</si>
  <si>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</si>
  <si>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</si>
  <si>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</si>
  <si>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</si>
  <si>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</si>
  <si>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</si>
  <si>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</si>
  <si>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</si>
  <si>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</si>
  <si>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</si>
  <si>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</si>
  <si>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</si>
  <si>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</si>
  <si>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</si>
  <si>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</si>
  <si>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</si>
  <si>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</si>
  <si>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</si>
  <si>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</si>
  <si>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</si>
  <si>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</si>
  <si>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</si>
  <si>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</si>
  <si>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</si>
  <si>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</si>
  <si>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</si>
  <si>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</si>
  <si>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</si>
  <si>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</si>
  <si>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</si>
  <si>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</si>
  <si>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</si>
  <si>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</si>
  <si>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</si>
  <si>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</si>
  <si>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</si>
  <si>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</si>
  <si>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</si>
  <si>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</si>
  <si>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</si>
  <si>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</si>
  <si>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</si>
  <si>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</si>
  <si>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</si>
  <si>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</si>
  <si>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</si>
  <si>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</si>
  <si>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</si>
  <si>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</si>
  <si>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</si>
  <si>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</si>
  <si>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</si>
  <si>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</si>
  <si>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</si>
  <si>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</si>
  <si>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</si>
  <si>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</si>
  <si>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</si>
  <si>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</si>
  <si>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</si>
  <si>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</si>
  <si>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</si>
  <si>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</si>
  <si>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</si>
  <si>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</si>
  <si>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</si>
  <si>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</si>
  <si>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</si>
  <si>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</si>
  <si>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</si>
  <si>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</si>
  <si>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</si>
  <si>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</si>
  <si>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</si>
  <si>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</si>
  <si>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</si>
  <si>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</si>
  <si>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</si>
  <si>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</si>
  <si>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</si>
  <si>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</si>
  <si>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</si>
  <si>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</si>
  <si>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</si>
  <si>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</si>
  <si>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</si>
  <si>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</si>
  <si>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</si>
  <si>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</si>
  <si>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</si>
  <si>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</si>
  <si>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</si>
  <si>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</si>
  <si>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</si>
  <si>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</si>
  <si>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</si>
  <si>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</si>
  <si>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</si>
  <si>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</si>
  <si>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</si>
  <si>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</si>
  <si>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</si>
  <si>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</si>
  <si>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</si>
  <si>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</si>
  <si>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</si>
  <si>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</si>
  <si>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</si>
  <si>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</si>
  <si>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</si>
  <si>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</si>
  <si>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</si>
  <si>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</si>
  <si>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</si>
  <si>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</si>
  <si>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</si>
  <si>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</si>
  <si>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</si>
  <si>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</si>
  <si>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</si>
  <si>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</si>
  <si>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</si>
  <si>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</si>
  <si>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</si>
  <si>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</si>
  <si>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</si>
  <si>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</si>
  <si>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</si>
  <si>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</si>
  <si>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</si>
  <si>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</si>
  <si>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</si>
  <si>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</si>
  <si>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</si>
  <si>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</si>
  <si>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</si>
  <si>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</si>
  <si>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</si>
  <si>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</si>
  <si>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</si>
  <si>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</si>
  <si>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</si>
  <si>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</si>
  <si>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</si>
  <si>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</si>
  <si>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</si>
  <si>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</si>
  <si>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</si>
  <si>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</si>
  <si>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</si>
  <si>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</si>
  <si>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</si>
  <si>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</si>
  <si>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</si>
  <si>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</si>
  <si>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</si>
  <si>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</si>
  <si>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</si>
  <si>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</si>
  <si>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</si>
  <si>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</si>
  <si>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</si>
  <si>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</si>
  <si>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</si>
  <si>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</si>
  <si>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</si>
  <si>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</si>
  <si>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</si>
  <si>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</si>
  <si>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</si>
  <si>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</si>
  <si>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</si>
  <si>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</si>
  <si>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</si>
  <si>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</si>
  <si>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</si>
  <si>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</si>
  <si>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</si>
  <si>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</si>
  <si>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</si>
  <si>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</si>
  <si>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</si>
  <si>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</si>
  <si>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</si>
  <si>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</si>
  <si>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</si>
  <si>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</si>
  <si>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</si>
  <si>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</si>
  <si>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</si>
  <si>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</si>
  <si>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</si>
  <si>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</si>
  <si>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</si>
  <si>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</si>
  <si>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</si>
  <si>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</si>
  <si>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</si>
  <si>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</si>
  <si>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</si>
  <si>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</si>
  <si>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</si>
  <si>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</si>
  <si>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</si>
  <si>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</si>
  <si>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</si>
  <si>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</si>
  <si>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</si>
  <si>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</si>
  <si>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</si>
  <si>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</si>
  <si>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</si>
  <si>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</si>
  <si>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</si>
  <si>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</si>
  <si>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</si>
  <si>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</si>
  <si>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</si>
  <si>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</si>
  <si>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</si>
  <si>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</si>
  <si>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</si>
  <si>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</si>
  <si>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</si>
  <si>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</si>
  <si>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</si>
  <si>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</si>
  <si>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</si>
  <si>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</si>
  <si>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</si>
  <si>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</si>
  <si>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</si>
  <si>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</si>
  <si>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</si>
  <si>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</si>
  <si>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</si>
  <si>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</si>
  <si>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</si>
  <si>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</si>
  <si>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</si>
  <si>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</si>
  <si>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</si>
  <si>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</si>
  <si>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</si>
  <si>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</si>
  <si>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</si>
  <si>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</si>
  <si>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</si>
  <si>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</si>
  <si>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</si>
  <si>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</si>
  <si>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</si>
  <si>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</si>
  <si>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</si>
  <si>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</si>
  <si>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</si>
  <si>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</si>
  <si>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</si>
  <si>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</si>
  <si>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</si>
  <si>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</si>
  <si>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</si>
  <si>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</si>
  <si>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</si>
  <si>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</si>
  <si>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</si>
  <si>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</si>
  <si>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</si>
  <si>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</si>
  <si>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</si>
  <si>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</si>
  <si>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</si>
  <si>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</si>
  <si>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</si>
  <si>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</si>
  <si>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</si>
  <si>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</si>
  <si>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</si>
  <si>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</si>
  <si>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</si>
  <si>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</si>
  <si>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</si>
  <si>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</si>
  <si>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</si>
  <si>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</si>
  <si>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</si>
  <si>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</si>
  <si>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</si>
  <si>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</si>
  <si>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</si>
  <si>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</si>
  <si>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</si>
  <si>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</si>
  <si>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</si>
  <si>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</si>
  <si>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</si>
  <si>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</si>
  <si>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</si>
  <si>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</si>
  <si>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</si>
  <si>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</si>
  <si>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</si>
  <si>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</si>
  <si>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</si>
  <si>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</si>
  <si>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</si>
  <si>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</si>
  <si>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</si>
  <si>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</si>
  <si>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</si>
  <si>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</si>
  <si>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</si>
  <si>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</si>
  <si>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</si>
  <si>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</si>
  <si>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</si>
  <si>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</si>
  <si>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</si>
  <si>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</si>
  <si>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</si>
  <si>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</si>
  <si>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</si>
  <si>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</si>
  <si>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</si>
  <si>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</si>
  <si>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</si>
  <si>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</si>
  <si>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</si>
  <si>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</si>
  <si>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</si>
  <si>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</si>
  <si>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</si>
  <si>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</si>
  <si>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</si>
  <si>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</si>
  <si>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</si>
  <si>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</si>
  <si>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</si>
  <si>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</si>
  <si>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</si>
  <si>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</si>
  <si>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</si>
  <si>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</si>
  <si>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</si>
  <si>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</si>
  <si>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</si>
  <si>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</si>
  <si>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</si>
  <si>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</si>
  <si>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</si>
  <si>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</si>
  <si>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</si>
  <si>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</si>
  <si>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</si>
  <si>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</si>
  <si>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</si>
  <si>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</si>
  <si>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</si>
  <si>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</si>
  <si>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</si>
  <si>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</si>
  <si>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</si>
  <si>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</si>
  <si>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</si>
  <si>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</si>
  <si>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</si>
  <si>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</si>
  <si>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</si>
  <si>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</si>
  <si>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</si>
  <si>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</si>
  <si>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</si>
  <si>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</si>
  <si>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</si>
  <si>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</si>
  <si>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</si>
  <si>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</si>
  <si>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</si>
  <si>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</si>
  <si>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</si>
  <si>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</si>
  <si>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</si>
  <si>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</si>
  <si>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</si>
  <si>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</si>
  <si>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</si>
  <si>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</si>
  <si>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</si>
  <si>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</si>
  <si>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</si>
  <si>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</si>
  <si>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</si>
  <si>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</si>
  <si>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</si>
  <si>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</si>
  <si>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</si>
  <si>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</si>
  <si>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</si>
  <si>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</si>
  <si>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</si>
  <si>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</si>
  <si>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</si>
  <si>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</si>
  <si>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</si>
  <si>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</si>
  <si>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</si>
  <si>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</si>
  <si>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</si>
  <si>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</si>
  <si>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</si>
  <si>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</si>
  <si>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</si>
  <si>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</si>
  <si>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</si>
  <si>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</si>
  <si>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</si>
  <si>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</si>
  <si>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</si>
  <si>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</si>
  <si>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</si>
  <si>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</si>
  <si>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</si>
  <si>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</si>
  <si>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</si>
  <si>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</si>
  <si>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</si>
  <si>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</si>
  <si>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</si>
  <si>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</si>
  <si>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</si>
  <si>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</si>
  <si>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</si>
  <si>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</si>
  <si>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</si>
  <si>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</si>
  <si>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</si>
  <si>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</si>
  <si>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</si>
  <si>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</si>
  <si>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</si>
  <si>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</si>
  <si>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</si>
  <si>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</si>
  <si>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</si>
  <si>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</si>
  <si>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</si>
  <si>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</si>
  <si>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</si>
  <si>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</si>
  <si>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</si>
  <si>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</si>
  <si>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</si>
  <si>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</si>
  <si>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</si>
  <si>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</si>
  <si>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</si>
  <si>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</si>
  <si>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</si>
  <si>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</si>
  <si>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</si>
  <si>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</si>
  <si>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</si>
  <si>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</si>
  <si>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</si>
  <si>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</si>
  <si>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</si>
  <si>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</si>
  <si>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</si>
  <si>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</si>
  <si>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</si>
  <si>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</si>
  <si>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</si>
  <si>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</si>
  <si>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</si>
  <si>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</si>
  <si>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</si>
  <si>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</si>
  <si>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</si>
  <si>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</si>
  <si>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</si>
  <si>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</si>
  <si>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</si>
  <si>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</si>
  <si>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</si>
  <si>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</si>
  <si>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</si>
  <si>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</si>
  <si>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</si>
  <si>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</si>
  <si>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</si>
  <si>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</si>
  <si>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</si>
  <si>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</si>
  <si>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</si>
  <si>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</si>
  <si>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</si>
  <si>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</si>
  <si>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</si>
  <si>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</si>
  <si>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</si>
  <si>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</si>
  <si>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</si>
  <si>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</si>
  <si>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</si>
  <si>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</si>
  <si>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</si>
  <si>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</si>
  <si>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</si>
  <si>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</si>
  <si>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</si>
  <si>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</si>
  <si>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</si>
  <si>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</si>
  <si>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</si>
  <si>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</si>
  <si>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</si>
  <si>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</si>
  <si>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</si>
  <si>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</si>
  <si>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</si>
  <si>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</si>
  <si>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</si>
  <si>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</si>
  <si>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</si>
  <si>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</si>
  <si>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</si>
  <si>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</si>
  <si>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</si>
  <si>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</si>
  <si>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</si>
  <si>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</si>
  <si>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</si>
  <si>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</si>
  <si>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</si>
  <si>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</si>
  <si>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</si>
  <si>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</si>
  <si>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</si>
  <si>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</si>
  <si>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</si>
  <si>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</si>
  <si>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</si>
  <si>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</si>
  <si>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</si>
  <si>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</si>
  <si>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</si>
  <si>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</si>
  <si>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</si>
  <si>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</si>
  <si>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</si>
  <si>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</si>
  <si>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</si>
  <si>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</si>
  <si>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</si>
  <si>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</si>
  <si>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</si>
  <si>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</si>
  <si>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</si>
  <si>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</si>
  <si>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</si>
  <si>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</si>
  <si>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</si>
  <si>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</si>
  <si>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</si>
  <si>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</si>
  <si>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</si>
  <si>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</si>
  <si>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</si>
  <si>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</si>
  <si>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</si>
  <si>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</si>
  <si>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</si>
  <si>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</si>
  <si>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</si>
  <si>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</si>
  <si>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</si>
  <si>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</si>
  <si>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</si>
  <si>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</si>
  <si>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</si>
  <si>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</si>
  <si>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</si>
  <si>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</si>
  <si>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</si>
  <si>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</si>
  <si>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</si>
  <si>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</si>
  <si>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</si>
  <si>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</si>
  <si>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</si>
  <si>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</si>
  <si>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</si>
  <si>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</si>
  <si>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</si>
  <si>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</si>
  <si>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</si>
  <si>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</si>
  <si>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</si>
  <si>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</si>
  <si>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</si>
  <si>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</si>
  <si>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</si>
  <si>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</si>
  <si>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</si>
  <si>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</si>
  <si>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</si>
  <si>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</si>
  <si>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</si>
  <si>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</si>
  <si>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</si>
  <si>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</si>
  <si>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</si>
  <si>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</si>
  <si>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</si>
  <si>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</si>
  <si>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</si>
  <si>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</si>
  <si>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</si>
  <si>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</si>
  <si>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</si>
  <si>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</si>
  <si>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</si>
  <si>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</si>
  <si>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</si>
  <si>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</si>
  <si>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</si>
  <si>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</si>
  <si>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</si>
  <si>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</si>
  <si>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</si>
  <si>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</si>
  <si>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</si>
  <si>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</si>
  <si>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</si>
  <si>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</si>
  <si>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</si>
  <si>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</si>
  <si>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</si>
  <si>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</si>
  <si>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</si>
  <si>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</si>
  <si>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</si>
  <si>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</si>
  <si>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</si>
  <si>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</si>
  <si>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</si>
  <si>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</si>
  <si>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</si>
  <si>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</si>
  <si>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</si>
  <si>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</si>
  <si>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</si>
  <si>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</si>
  <si>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</si>
  <si>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</si>
  <si>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</si>
  <si>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</si>
  <si>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</si>
  <si>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</si>
  <si>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</si>
  <si>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</si>
  <si>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</si>
  <si>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</si>
  <si>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</si>
  <si>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</si>
  <si>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</si>
  <si>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</si>
  <si>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</si>
  <si>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</si>
  <si>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</si>
  <si>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</si>
  <si>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</si>
  <si>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</si>
  <si>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</si>
  <si>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</si>
  <si>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</si>
  <si>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</si>
  <si>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</si>
  <si>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</si>
  <si>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</si>
  <si>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</si>
  <si>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</si>
  <si>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</si>
  <si>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</si>
  <si>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</si>
  <si>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</si>
  <si>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</si>
  <si>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</si>
  <si>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</si>
  <si>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</si>
  <si>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</si>
  <si>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</si>
  <si>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</si>
  <si>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</si>
  <si>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</si>
  <si>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</si>
  <si>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</si>
  <si>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</si>
  <si>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</si>
  <si>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</si>
  <si>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</si>
  <si>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</si>
  <si>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</si>
  <si>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</si>
  <si>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</si>
  <si>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</si>
  <si>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</si>
  <si>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</si>
  <si>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</si>
  <si>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</si>
  <si>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</si>
  <si>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</si>
  <si>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</si>
  <si>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</si>
  <si>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</si>
  <si>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</si>
  <si>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</si>
  <si>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</si>
  <si>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</si>
  <si>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</si>
  <si>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</si>
  <si>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</si>
  <si>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</si>
  <si>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</si>
  <si>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</si>
  <si>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</si>
  <si>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</si>
  <si>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</si>
  <si>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</si>
  <si>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</si>
  <si>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</si>
  <si>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</si>
  <si>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</si>
  <si>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</si>
  <si>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</si>
  <si>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</si>
  <si>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</si>
  <si>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</si>
  <si>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</si>
  <si>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</si>
  <si>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</si>
  <si>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</si>
  <si>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</si>
  <si>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</si>
  <si>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</si>
  <si>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</si>
  <si>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</si>
  <si>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</si>
  <si>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</si>
  <si>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</si>
  <si>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</si>
  <si>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</si>
  <si>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</si>
  <si>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</si>
  <si>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</si>
  <si>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</si>
  <si>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</si>
  <si>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</si>
  <si>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</si>
  <si>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</si>
  <si>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</si>
  <si>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</si>
  <si>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</si>
  <si>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</si>
  <si>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</si>
  <si>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</si>
  <si>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</si>
  <si>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</si>
  <si>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</si>
  <si>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</si>
  <si>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</si>
  <si>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</si>
  <si>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</si>
  <si>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</si>
  <si>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</si>
  <si>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</si>
  <si>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</si>
  <si>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</si>
  <si>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</si>
  <si>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</si>
  <si>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</si>
  <si>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</si>
  <si>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</si>
  <si>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</si>
  <si>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</si>
  <si>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</si>
  <si>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</si>
  <si>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</si>
  <si>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</si>
  <si>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</si>
  <si>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</si>
  <si>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</si>
  <si>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</si>
  <si>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</si>
  <si>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</si>
  <si>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</si>
  <si>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</si>
  <si>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</si>
  <si>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</si>
  <si>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</si>
  <si>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</si>
  <si>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</si>
  <si>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</si>
  <si>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</si>
  <si>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</si>
  <si>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</si>
  <si>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</si>
  <si>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</si>
  <si>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</si>
  <si>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</si>
  <si>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</si>
  <si>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</si>
  <si>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</si>
  <si>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</si>
  <si>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</si>
  <si>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</si>
  <si>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</si>
  <si>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</si>
  <si>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</si>
  <si>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</si>
  <si>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</si>
  <si>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</si>
  <si>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</si>
  <si>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</si>
  <si>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</si>
  <si>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</si>
  <si>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</si>
  <si>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</si>
  <si>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</si>
  <si>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</si>
  <si>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</si>
  <si>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</si>
  <si>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</si>
  <si>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</si>
  <si>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</si>
  <si>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</si>
  <si>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</si>
  <si>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</si>
  <si>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</si>
  <si>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</si>
  <si>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</si>
  <si>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</si>
  <si>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</si>
  <si>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</si>
  <si>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</si>
  <si>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</si>
  <si>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</si>
  <si>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</si>
  <si>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</si>
  <si>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</si>
  <si>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</si>
  <si>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</si>
  <si>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</si>
  <si>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</si>
  <si>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</si>
  <si>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</si>
  <si>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</si>
  <si>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</si>
  <si>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</si>
  <si>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</si>
  <si>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</si>
  <si>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</si>
  <si>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</si>
  <si>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</si>
  <si>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</si>
  <si>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</si>
  <si>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</si>
  <si>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</si>
  <si>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</si>
  <si>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</si>
  <si>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</si>
  <si>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</si>
  <si>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</si>
  <si>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</si>
  <si>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</si>
  <si>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</si>
  <si>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</si>
  <si>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</si>
  <si>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</si>
  <si>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</si>
  <si>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</si>
  <si>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</si>
  <si>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</si>
  <si>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</si>
  <si>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</si>
  <si>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</si>
  <si>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</si>
  <si>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</si>
  <si>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</si>
  <si>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</si>
  <si>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</si>
  <si>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</si>
  <si>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</si>
  <si>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</si>
  <si>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</si>
  <si>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</si>
  <si>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</si>
  <si>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</si>
  <si>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</si>
  <si>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</si>
  <si>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</si>
  <si>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Profit of Rs.61.5/-</t>
  </si>
  <si>
    <t>Loss of Rs.40/-</t>
  </si>
  <si>
    <t>QE SECURITIES LLP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</si>
  <si>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</si>
  <si>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</si>
  <si>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</si>
  <si>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</si>
  <si>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</si>
  <si>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</si>
  <si>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</si>
  <si>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</si>
  <si>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</si>
  <si>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</si>
  <si>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</si>
  <si>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</si>
  <si>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</si>
  <si>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</si>
  <si>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</si>
  <si>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</si>
  <si>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</si>
  <si>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</si>
  <si>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</si>
  <si>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</si>
  <si>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</si>
  <si>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</si>
  <si>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</si>
  <si>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</si>
  <si>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</si>
  <si>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</si>
  <si>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</si>
  <si>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</si>
  <si>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</si>
  <si>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</si>
  <si>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</si>
  <si>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</si>
  <si>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</si>
  <si>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</si>
  <si>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</si>
  <si>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</si>
  <si>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</si>
  <si>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</si>
  <si>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</si>
  <si>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</si>
  <si>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</si>
  <si>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</si>
  <si>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</si>
  <si>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</si>
  <si>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</si>
  <si>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</si>
  <si>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</si>
  <si>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</si>
  <si>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</si>
  <si>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</si>
  <si>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</si>
  <si>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</si>
  <si>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</si>
  <si>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</si>
  <si>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30-40</t>
  </si>
  <si>
    <t>Loss of Rs.14/-</t>
  </si>
  <si>
    <t>Loss of Rs.22.5/-</t>
  </si>
  <si>
    <t>SIEMENS FEB FUT</t>
  </si>
  <si>
    <t>4468-4506</t>
  </si>
  <si>
    <t>BGRENERGY</t>
  </si>
  <si>
    <t>BGR Energy Systems Ltd</t>
  </si>
  <si>
    <t>NK SECURITIES RESEARCH PRIVATE LIMITED</t>
  </si>
  <si>
    <t>Profit of Rs.31/-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</si>
  <si>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</si>
  <si>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</si>
  <si>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</si>
  <si>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</si>
  <si>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</si>
  <si>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</si>
  <si>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</si>
  <si>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</si>
  <si>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</si>
  <si>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</si>
  <si>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</si>
  <si>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</si>
  <si>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</si>
  <si>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</si>
  <si>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ALSTONE</t>
  </si>
  <si>
    <t>MANSI SHARE AND STOCK ADVISORS PVT LTD</t>
  </si>
  <si>
    <t>SASIKALA RAGHUPATHY</t>
  </si>
  <si>
    <t>Profit of Rs.24/-</t>
  </si>
  <si>
    <t>BAJAJ-AUTO 8900 PE 29 FEB</t>
  </si>
  <si>
    <t>BAJAJ-AUTO 8700 CE 29 FEB</t>
  </si>
  <si>
    <t>Profit of Rs.11/-</t>
  </si>
  <si>
    <t>21850-21700</t>
  </si>
  <si>
    <t>Loss of Rs.39.5/-</t>
  </si>
  <si>
    <t>122-130</t>
  </si>
  <si>
    <t>NIFTY 21900 PE 22 FEB</t>
  </si>
  <si>
    <t>FINNIFTY 20650 CE 27 FEB</t>
  </si>
  <si>
    <t>170-200</t>
  </si>
  <si>
    <t>Loss of Rs.34.75/-</t>
  </si>
  <si>
    <t>Profit of Rs.20.5/-</t>
  </si>
  <si>
    <t>Loss of Rs.110/-</t>
  </si>
  <si>
    <t>VEERHEALTH</t>
  </si>
  <si>
    <t>JAINAM BROKING LIMITED</t>
  </si>
  <si>
    <t>TARMAT</t>
  </si>
  <si>
    <t>Tarmat Limited</t>
  </si>
  <si>
    <t>FINNIFTY 20800 CE 27 FEB</t>
  </si>
  <si>
    <t>130-170</t>
  </si>
  <si>
    <t>266-251.50</t>
  </si>
  <si>
    <t>BAJAJ-AUTO FEB FUT</t>
  </si>
  <si>
    <t>8450-8550</t>
  </si>
  <si>
    <t>COLPAL FEB FUT</t>
  </si>
  <si>
    <t>2590-2620</t>
  </si>
  <si>
    <t>240-220</t>
  </si>
  <si>
    <t>280-320</t>
  </si>
  <si>
    <t>ASTRAL 2100 CE 29 FEB</t>
  </si>
  <si>
    <t>ASTRAL 2160 CE 29 FEB</t>
  </si>
  <si>
    <t>FINNIFTY 20550 PE 27 FEB</t>
  </si>
  <si>
    <t>FINNIFTY 20850 CE 27 FEB</t>
  </si>
  <si>
    <t>2080-2100</t>
  </si>
  <si>
    <t>SAHASTRAA ADVISORS PRIVATE LIMITED</t>
  </si>
  <si>
    <t>TOPGAIN FINANCE PRIVATE LIMITED</t>
  </si>
  <si>
    <t>BRIDGESE</t>
  </si>
  <si>
    <t>HARSHAD AMRUTLAL PANCHAL</t>
  </si>
  <si>
    <t>CRESSAN</t>
  </si>
  <si>
    <t>MANSI SHARE &amp; STOCK ADVISORS PRIVATE LIMITED</t>
  </si>
  <si>
    <t>THINKINK</t>
  </si>
  <si>
    <t>NIKHIL RAJESH SINGH</t>
  </si>
  <si>
    <t>VINEY EQUITY MARKET LLP</t>
  </si>
  <si>
    <t>F3 ADVISORS PRIVATE LIMITED</t>
  </si>
  <si>
    <t>Profit of Rs.90/-</t>
  </si>
  <si>
    <t>22300-22400</t>
  </si>
  <si>
    <t>FINNIFTY 20700 CE 27 FEB</t>
  </si>
  <si>
    <t>100-130</t>
  </si>
  <si>
    <t>JSWSTEEL MAR FUT</t>
  </si>
  <si>
    <t>811-814</t>
  </si>
  <si>
    <t>831-847</t>
  </si>
  <si>
    <t>BAJAJ-AUTO MAR FUT</t>
  </si>
  <si>
    <t>8420-8500</t>
  </si>
  <si>
    <t>Profit of Rs.16.5/-</t>
  </si>
  <si>
    <t>Profit of Rs.200/-</t>
  </si>
  <si>
    <t>Loss of Rs.31.5/-</t>
  </si>
  <si>
    <t>BANKNIFTY 46800 CE 29 FEB</t>
  </si>
  <si>
    <t>470-550</t>
  </si>
  <si>
    <t>GALAGEX</t>
  </si>
  <si>
    <t>MANUBHAI AMRUTLAL SHAH</t>
  </si>
  <si>
    <t>GANONPRO</t>
  </si>
  <si>
    <t>RACONTEUR</t>
  </si>
  <si>
    <t>ANILKUMAR</t>
  </si>
  <si>
    <t>HEADSUP</t>
  </si>
  <si>
    <t>Heads UP Ventures Limited</t>
  </si>
  <si>
    <t>SABALE HARSHAWARDHAN HANMANT</t>
  </si>
  <si>
    <t>KELLTONTEC</t>
  </si>
  <si>
    <t>Kellton Tech Sol Ltd</t>
  </si>
  <si>
    <t>Profit of Rs.19/-</t>
  </si>
  <si>
    <t>Profit of Rs.6.8/-</t>
  </si>
  <si>
    <t>NIFTY 22300 CE 29 FEB</t>
  </si>
  <si>
    <t>NIFTY  21900 PE 29 FEB</t>
  </si>
  <si>
    <t>Profit of Rs.0.50/-</t>
  </si>
  <si>
    <t>Loss of Rs.23/-</t>
  </si>
  <si>
    <t>BFLAFL</t>
  </si>
  <si>
    <t>NACIO MULTI TRADERS LLP</t>
  </si>
  <si>
    <t>URVASHI UMESHBHAI PATEL</t>
  </si>
  <si>
    <t>ARUNABEN VINODCHANDRA DHANDHARA</t>
  </si>
  <si>
    <t>MAHACORP</t>
  </si>
  <si>
    <t>BHAVYA DHIMAN</t>
  </si>
  <si>
    <t>NATHUEC</t>
  </si>
  <si>
    <t>HAL CLYDE DENISON LIMITED</t>
  </si>
  <si>
    <t>PRADHIN</t>
  </si>
  <si>
    <t>ANNAYA MANAGEMENT CONSULTANCY PRIVATE LIMITED .</t>
  </si>
  <si>
    <t>TIJARIA</t>
  </si>
  <si>
    <t>GREEN PEAKS ENTERPRISES LLP</t>
  </si>
  <si>
    <t>SATYA PRAKASH MITTAL</t>
  </si>
  <si>
    <t>BTML</t>
  </si>
  <si>
    <t>Bodhi Tree Multimedia Ltd</t>
  </si>
  <si>
    <t>DEEM</t>
  </si>
  <si>
    <t>Deem Roll Tech Limited</t>
  </si>
  <si>
    <t>SW CAPITAL PRIVATE LIMITED</t>
  </si>
  <si>
    <t>HI GROWTH CORPORATE SERVICES PVT LTD</t>
  </si>
  <si>
    <t>Tijaria Polypipes Ltd</t>
  </si>
  <si>
    <t>UMANGDAIRY</t>
  </si>
  <si>
    <t>Umang Dairies Limited</t>
  </si>
  <si>
    <t>ZENITHDRUG</t>
  </si>
  <si>
    <t>Zenith Drugs Limited</t>
  </si>
  <si>
    <t>Loss of Rs.105/-</t>
  </si>
  <si>
    <t>NIFTY MAR FUT</t>
  </si>
  <si>
    <t>22000-21800</t>
  </si>
  <si>
    <t>Profit of Rs.95/-</t>
  </si>
  <si>
    <t>FINNIFTY 20500 CE 05 MAR</t>
  </si>
  <si>
    <t>200-240</t>
  </si>
  <si>
    <t>22000-21900</t>
  </si>
  <si>
    <t>90-120</t>
  </si>
  <si>
    <t>140-144</t>
  </si>
  <si>
    <t>190-230</t>
  </si>
  <si>
    <t>Profit of Rs.21.5/-</t>
  </si>
  <si>
    <t>AAYUSH</t>
  </si>
  <si>
    <t>AVANCE VENTURES PRIVATE LIMITED</t>
  </si>
  <si>
    <t>ARISE</t>
  </si>
  <si>
    <t>SANDEEP SALUJA</t>
  </si>
  <si>
    <t>NANDAN KANAN BARTER PVT LTD</t>
  </si>
  <si>
    <t>TRADESWIFT DEVELOPERS PRIVATE LIMITED</t>
  </si>
  <si>
    <t>NIRANJANA SPACE PRIVATE LIMITED</t>
  </si>
  <si>
    <t>FUTURISTIC PRIME DEVELOPERS PRIVATE LIMITED</t>
  </si>
  <si>
    <t>JAI VINAYAK SECURITIES</t>
  </si>
  <si>
    <t>BILLWIN</t>
  </si>
  <si>
    <t>TALIB ZAFAR</t>
  </si>
  <si>
    <t>BRANDBUCKT</t>
  </si>
  <si>
    <t>JR SEAMLESS PRIVATE LIMITED</t>
  </si>
  <si>
    <t>SANKET RAMESH FUKE</t>
  </si>
  <si>
    <t>MALLIKA RATHI</t>
  </si>
  <si>
    <t>RAJNISH RATHI</t>
  </si>
  <si>
    <t>CONFINT</t>
  </si>
  <si>
    <t>DPL</t>
  </si>
  <si>
    <t>SHAKUNTALA SURESH SHAH</t>
  </si>
  <si>
    <t>HARISH KUMAR</t>
  </si>
  <si>
    <t>PRITI DEVI</t>
  </si>
  <si>
    <t>GANVERSE</t>
  </si>
  <si>
    <t>ANCHAL BANSAL</t>
  </si>
  <si>
    <t>SRINIVASULU VEERA BOYINA</t>
  </si>
  <si>
    <t>GMPL</t>
  </si>
  <si>
    <t>CREDENT INVESTMENT PRIVATE LIMITED</t>
  </si>
  <si>
    <t>GOLKONDA</t>
  </si>
  <si>
    <t>GRID TRADING PRIVATE LIMITED</t>
  </si>
  <si>
    <t>MEHUL MAHENDRA SHAH</t>
  </si>
  <si>
    <t>UTPAL AGRAWAL</t>
  </si>
  <si>
    <t>GSLSEC</t>
  </si>
  <si>
    <t>DORNI VINIMOY PRIVATE LIMITED</t>
  </si>
  <si>
    <t>HEALTHYLIFE</t>
  </si>
  <si>
    <t>WEALTH FIRST PORTFOLIO MANAGERS PVT LTD.</t>
  </si>
  <si>
    <t>KAYPOWR</t>
  </si>
  <si>
    <t>MABLE RAJESH</t>
  </si>
  <si>
    <t>KGES</t>
  </si>
  <si>
    <t>AMIT JUGRAJ JAIN</t>
  </si>
  <si>
    <t>MIL</t>
  </si>
  <si>
    <t>MEHTA ATULKUMAR AMRITLAL HUF</t>
  </si>
  <si>
    <t>PANABYTE</t>
  </si>
  <si>
    <t>ASHISHBHAI JASHWANTBHAI DESAI HUF</t>
  </si>
  <si>
    <t>OASIS CAPITAL SERVICES PRIVATE LIMITED</t>
  </si>
  <si>
    <t>NITESH LAHARWANI</t>
  </si>
  <si>
    <t>SHREYA SHARMA</t>
  </si>
  <si>
    <t>GRISHMA VIRAL JHAVERI</t>
  </si>
  <si>
    <t>SHASHIJIT</t>
  </si>
  <si>
    <t>SONALIS</t>
  </si>
  <si>
    <t>ALKESHKUMAR JAYANTILAL PATEL</t>
  </si>
  <si>
    <t>SRECR</t>
  </si>
  <si>
    <t>SSLEL</t>
  </si>
  <si>
    <t>LEKHRAJ PARASMALJI KANUNGO</t>
  </si>
  <si>
    <t>VORA FINANCIAL SERVICES PVT LTD</t>
  </si>
  <si>
    <t>SYLPH</t>
  </si>
  <si>
    <t>SRESTHA FINVEST LIMITED</t>
  </si>
  <si>
    <t>MUNISH KUMAR</t>
  </si>
  <si>
    <t>TUSHARKUMAR ASHOKBHAI SOLANKI</t>
  </si>
  <si>
    <t>ROCK GRANIMARMO PRIVATE LIMITED</t>
  </si>
  <si>
    <t>TRANSFD</t>
  </si>
  <si>
    <t>PUJARI GEETA</t>
  </si>
  <si>
    <t>SHAVETA DAWAR</t>
  </si>
  <si>
    <t>UCIL</t>
  </si>
  <si>
    <t>VIKAS GOYAL</t>
  </si>
  <si>
    <t>SANJAY AGGARWAL</t>
  </si>
  <si>
    <t>ASHISH GOYAL</t>
  </si>
  <si>
    <t>RITA FINANCE AND LEASING LIMITED</t>
  </si>
  <si>
    <t>UHZAVERI</t>
  </si>
  <si>
    <t>VINABHEN ATULKUMAR SHAH</t>
  </si>
  <si>
    <t>VALLABHSQ</t>
  </si>
  <si>
    <t>PUNJABHAI KESHAVBHAI JADEJA</t>
  </si>
  <si>
    <t>ABHINAVGOSWAMI</t>
  </si>
  <si>
    <t>ACL</t>
  </si>
  <si>
    <t>Andhra Cements Limited</t>
  </si>
  <si>
    <t>AKG</t>
  </si>
  <si>
    <t>AKG Exim Limited</t>
  </si>
  <si>
    <t>SANDIP SUKHABHAI KHANT</t>
  </si>
  <si>
    <t>Aptus Value Hsg Fin I Ltd</t>
  </si>
  <si>
    <t>STEADVIEW CAPITAL MAURITIUS LIMITED</t>
  </si>
  <si>
    <t>BAJAJHCARE</t>
  </si>
  <si>
    <t>Bajaj Healthcare Limited</t>
  </si>
  <si>
    <t>ANITA JAIDEEP SAMPAT</t>
  </si>
  <si>
    <t>MALTI NARENDRA SAMPAT</t>
  </si>
  <si>
    <t>JAIDEEP NARENDRA SAMPAT HUF</t>
  </si>
  <si>
    <t>JAIDEEP NARENDRA SAMPAT</t>
  </si>
  <si>
    <t>CAPITALSFB</t>
  </si>
  <si>
    <t>Capital Small Fin Bank L</t>
  </si>
  <si>
    <t>BRONZE SECURITIES PVT LTD</t>
  </si>
  <si>
    <t>CLOUD</t>
  </si>
  <si>
    <t>Varanium Cloud Limited</t>
  </si>
  <si>
    <t>BIPINBHAI DEVABHAI RAVAL</t>
  </si>
  <si>
    <t>ESCONET</t>
  </si>
  <si>
    <t>Esconet Technologies Ltd</t>
  </si>
  <si>
    <t>SS CORPORATE SECURITIES LIMITED</t>
  </si>
  <si>
    <t>FCSSOFT</t>
  </si>
  <si>
    <t>FCS Software Solutions Li</t>
  </si>
  <si>
    <t>JUNIPER</t>
  </si>
  <si>
    <t>Juniper Hotels Limited</t>
  </si>
  <si>
    <t>NORGES BANK ON ACCOUNT OF THE GOVERNMENT PENSION FUND GLOBAL</t>
  </si>
  <si>
    <t>KAMDHENU</t>
  </si>
  <si>
    <t>Kamdhenu Ispat Limited</t>
  </si>
  <si>
    <t>DOVETAIL INDIA FUND</t>
  </si>
  <si>
    <t>NHIT</t>
  </si>
  <si>
    <t>National Highw Infra Trus</t>
  </si>
  <si>
    <t>NEO INFRA INCOME OPPORTUNITIES FUND</t>
  </si>
  <si>
    <t>PERFECT</t>
  </si>
  <si>
    <t>Perfect Infraengineer Ltd</t>
  </si>
  <si>
    <t>RCDL</t>
  </si>
  <si>
    <t>Rajgor Castor Derivati L</t>
  </si>
  <si>
    <t>ZAKI ABBAS NASSER</t>
  </si>
  <si>
    <t>SHANTHALA</t>
  </si>
  <si>
    <t>Shanthala FMCG Products L</t>
  </si>
  <si>
    <t>ASHIS DEY</t>
  </si>
  <si>
    <t>SATISH RAMJIBHAI DOBARIYA</t>
  </si>
  <si>
    <t>VOGUE COMMERCIAL CO.LTD</t>
  </si>
  <si>
    <t>VASWANI</t>
  </si>
  <si>
    <t>Vaswani Ind Ltd</t>
  </si>
  <si>
    <t>VETO</t>
  </si>
  <si>
    <t>Veto Switchgear Cable Ltd</t>
  </si>
  <si>
    <t>VIKASECO</t>
  </si>
  <si>
    <t>Vikas EcoTech Limited</t>
  </si>
  <si>
    <t>VISHWAS FINCAP SERVICES PRIVATE LIMITED</t>
  </si>
  <si>
    <t>SETU SECURITIES PRIVATE LIMITED</t>
  </si>
  <si>
    <t>STEADVIEW CAPITAL OPPORTUNITIES PCC</t>
  </si>
  <si>
    <t>BLBLIMITED</t>
  </si>
  <si>
    <t>BLB Limited</t>
  </si>
  <si>
    <t>PRATHIMA MALLINATH MADINENI</t>
  </si>
  <si>
    <t>DHRUV</t>
  </si>
  <si>
    <t>Dhruv Consultancy Ser Ltd</t>
  </si>
  <si>
    <t>MOHTA SARITA</t>
  </si>
  <si>
    <t>THREE DEE EXIM PRIVATE LIMITED</t>
  </si>
  <si>
    <t>NEO MARKETS SERVICES PRIVATE LIMITED</t>
  </si>
  <si>
    <t>NEOMILE GROWTH FUND - SERIES I</t>
  </si>
  <si>
    <t>TRANSWIND</t>
  </si>
  <si>
    <t>Transwind Infra Limited</t>
  </si>
  <si>
    <t>RASADA ENTERPRISES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</si>
</sst>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5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7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6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164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7" fillId="47" borderId="29" xfId="0" applyFont="1" applyFill="1" applyBorder="1" applyAlignment="1">
      <alignment horizontal="center" vertical="center"/>
    </xf>
    <xf numFmtId="16" fontId="36" fillId="47" borderId="22" xfId="0" applyNumberFormat="1" applyFont="1" applyFill="1" applyBorder="1" applyAlignment="1">
      <alignment horizontal="center" vertical="center"/>
    </xf>
    <xf numFmtId="0" fontId="36" fillId="47" borderId="0" xfId="0" applyFont="1" applyFill="1"/>
    <xf numFmtId="0" fontId="3" fillId="47" borderId="0" xfId="0" applyFont="1" applyFill="1" applyAlignment="1">
      <alignment horizontal="center"/>
    </xf>
    <xf numFmtId="0" fontId="3" fillId="47" borderId="0" xfId="0" applyFont="1" applyFill="1"/>
    <xf numFmtId="0" fontId="36" fillId="47" borderId="0" xfId="0" applyFont="1" applyFill="1" applyAlignment="1">
      <alignment horizontal="center" vertical="center"/>
    </xf>
    <xf numFmtId="166" fontId="36" fillId="47" borderId="0" xfId="0" applyNumberFormat="1" applyFont="1" applyFill="1" applyAlignment="1">
      <alignment horizontal="center" vertical="center"/>
    </xf>
    <xf numFmtId="0" fontId="0" fillId="47" borderId="0" xfId="0" applyFill="1"/>
    <xf numFmtId="2" fontId="37" fillId="47" borderId="29" xfId="0" applyNumberFormat="1" applyFont="1" applyFill="1" applyBorder="1" applyAlignment="1">
      <alignment horizontal="center" vertical="center"/>
    </xf>
    <xf numFmtId="167" fontId="36" fillId="47" borderId="29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0" fontId="36" fillId="44" borderId="27" xfId="0" applyFont="1" applyFill="1" applyBorder="1" applyAlignment="1">
      <alignment horizontal="center" vertical="center"/>
    </xf>
    <xf numFmtId="2" fontId="36" fillId="43" borderId="7" xfId="0" applyNumberFormat="1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36" fillId="11" borderId="40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7" fontId="36" fillId="6" borderId="46" xfId="0" applyNumberFormat="1" applyFont="1" applyFill="1" applyBorder="1" applyAlignment="1">
      <alignment horizontal="center" vertical="center"/>
    </xf>
    <xf numFmtId="167" fontId="36" fillId="6" borderId="25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5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167" fontId="36" fillId="44" borderId="7" xfId="0" applyNumberFormat="1" applyFont="1" applyFill="1" applyBorder="1" applyAlignment="1">
      <alignment horizontal="center" vertical="center"/>
    </xf>
    <xf numFmtId="167" fontId="36" fillId="44" borderId="28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2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46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16" fontId="36" fillId="45" borderId="46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7" fontId="36" fillId="46" borderId="46" xfId="0" applyNumberFormat="1" applyFont="1" applyFill="1" applyBorder="1" applyAlignment="1">
      <alignment horizontal="center" vertical="center"/>
    </xf>
    <xf numFmtId="167" fontId="36" fillId="46" borderId="42" xfId="0" applyNumberFormat="1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7" fontId="36" fillId="44" borderId="42" xfId="0" applyNumberFormat="1" applyFont="1" applyFill="1" applyBorder="1" applyAlignment="1">
      <alignment horizontal="center" vertical="center"/>
    </xf>
    <xf numFmtId="0" fontId="0" fillId="11" borderId="40" xfId="0" applyFill="1" applyBorder="1"/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7" fontId="36" fillId="44" borderId="46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0" fontId="37" fillId="6" borderId="46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6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52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6" t="s">
        <v>20</v>
      </c>
      <c r="F9" s="26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6"/>
      <c r="N9" s="27"/>
      <c r="O9" s="27"/>
      <c r="P9" s="27"/>
    </row>
    <row r="10" spans="1:16" ht="38.25">
      <c r="A10" s="377"/>
      <c r="B10" s="379"/>
      <c r="C10" s="379"/>
      <c r="D10" s="379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21921.35</v>
      </c>
      <c r="F11" s="238">
        <v>22012.116666666669</v>
      </c>
      <c r="G11" s="237">
        <v>21799.233333333337</v>
      </c>
      <c r="H11" s="237">
        <v>21677.116666666669</v>
      </c>
      <c r="I11" s="237">
        <v>21464.233333333337</v>
      </c>
      <c r="J11" s="237">
        <v>22134.233333333337</v>
      </c>
      <c r="K11" s="237">
        <v>22347.116666666669</v>
      </c>
      <c r="L11" s="237">
        <v>22469.233333333337</v>
      </c>
      <c r="M11" s="236">
        <v>22225</v>
      </c>
      <c r="N11" s="236">
        <v>21890</v>
      </c>
      <c r="O11" s="236">
        <v>15968700</v>
      </c>
      <c r="P11" s="239">
        <v>4.887140262666137E-2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45852.25</v>
      </c>
      <c r="F12" s="238">
        <v>46130.700000000004</v>
      </c>
      <c r="G12" s="237">
        <v>45494.30000000001</v>
      </c>
      <c r="H12" s="237">
        <v>45136.350000000006</v>
      </c>
      <c r="I12" s="237">
        <v>44499.950000000012</v>
      </c>
      <c r="J12" s="237">
        <v>46488.650000000009</v>
      </c>
      <c r="K12" s="237">
        <v>47125.05</v>
      </c>
      <c r="L12" s="237">
        <v>47483.000000000007</v>
      </c>
      <c r="M12" s="236">
        <v>46767.1</v>
      </c>
      <c r="N12" s="236">
        <v>45772.75</v>
      </c>
      <c r="O12" s="236">
        <v>3266925</v>
      </c>
      <c r="P12" s="239">
        <v>7.6897095769734381E-3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45377</v>
      </c>
      <c r="E13" s="253">
        <v>20442.150000000001</v>
      </c>
      <c r="F13" s="253">
        <v>20527.45</v>
      </c>
      <c r="G13" s="255">
        <v>20319.7</v>
      </c>
      <c r="H13" s="255">
        <v>20197.25</v>
      </c>
      <c r="I13" s="255">
        <v>19989.5</v>
      </c>
      <c r="J13" s="255">
        <v>20649.900000000001</v>
      </c>
      <c r="K13" s="255">
        <v>20857.650000000001</v>
      </c>
      <c r="L13" s="255">
        <v>20980.100000000002</v>
      </c>
      <c r="M13" s="256">
        <v>20735.2</v>
      </c>
      <c r="N13" s="256">
        <v>20405</v>
      </c>
      <c r="O13" s="256">
        <v>55400</v>
      </c>
      <c r="P13" s="257">
        <v>0.1980968858131488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45373</v>
      </c>
      <c r="E14" s="253">
        <v>10765.25</v>
      </c>
      <c r="F14" s="253">
        <v>10854.15</v>
      </c>
      <c r="G14" s="255">
        <v>10636.3</v>
      </c>
      <c r="H14" s="255">
        <v>10507.35</v>
      </c>
      <c r="I14" s="255">
        <v>10289.5</v>
      </c>
      <c r="J14" s="255">
        <v>10983.099999999999</v>
      </c>
      <c r="K14" s="255">
        <v>11200.95</v>
      </c>
      <c r="L14" s="255">
        <v>11329.899999999998</v>
      </c>
      <c r="M14" s="256">
        <v>11072</v>
      </c>
      <c r="N14" s="256">
        <v>10725.2</v>
      </c>
      <c r="O14" s="256">
        <v>900300</v>
      </c>
      <c r="P14" s="257">
        <v>0.20485797450567098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648.5</v>
      </c>
      <c r="F15" s="253">
        <v>656.5333333333333</v>
      </c>
      <c r="G15" s="255">
        <v>637.76666666666665</v>
      </c>
      <c r="H15" s="255">
        <v>627.0333333333333</v>
      </c>
      <c r="I15" s="255">
        <v>608.26666666666665</v>
      </c>
      <c r="J15" s="255">
        <v>667.26666666666665</v>
      </c>
      <c r="K15" s="255">
        <v>686.0333333333333</v>
      </c>
      <c r="L15" s="255">
        <v>696.76666666666665</v>
      </c>
      <c r="M15" s="256">
        <v>675.3</v>
      </c>
      <c r="N15" s="256">
        <v>645.79999999999995</v>
      </c>
      <c r="O15" s="256">
        <v>13631000</v>
      </c>
      <c r="P15" s="257">
        <v>-1.8293122074180771E-2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5424.95</v>
      </c>
      <c r="F16" s="253">
        <v>5445.2833333333338</v>
      </c>
      <c r="G16" s="255">
        <v>5350.0666666666675</v>
      </c>
      <c r="H16" s="255">
        <v>5275.1833333333334</v>
      </c>
      <c r="I16" s="255">
        <v>5179.9666666666672</v>
      </c>
      <c r="J16" s="255">
        <v>5520.1666666666679</v>
      </c>
      <c r="K16" s="255">
        <v>5615.3833333333332</v>
      </c>
      <c r="L16" s="255">
        <v>5690.2666666666682</v>
      </c>
      <c r="M16" s="256">
        <v>5540.5</v>
      </c>
      <c r="N16" s="256">
        <v>5370.4</v>
      </c>
      <c r="O16" s="256">
        <v>1619625</v>
      </c>
      <c r="P16" s="257">
        <v>-5.3542731921110302E-2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28608.95</v>
      </c>
      <c r="F17" s="253">
        <v>28702.55</v>
      </c>
      <c r="G17" s="255">
        <v>28355.1</v>
      </c>
      <c r="H17" s="255">
        <v>28101.25</v>
      </c>
      <c r="I17" s="255">
        <v>27753.8</v>
      </c>
      <c r="J17" s="255">
        <v>28956.399999999998</v>
      </c>
      <c r="K17" s="255">
        <v>29303.850000000002</v>
      </c>
      <c r="L17" s="255">
        <v>29557.699999999997</v>
      </c>
      <c r="M17" s="256">
        <v>29050</v>
      </c>
      <c r="N17" s="256">
        <v>28448.7</v>
      </c>
      <c r="O17" s="256">
        <v>197320</v>
      </c>
      <c r="P17" s="257">
        <v>-4.2389987888574888E-3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181.85</v>
      </c>
      <c r="F18" s="253">
        <v>184</v>
      </c>
      <c r="G18" s="255">
        <v>178.95</v>
      </c>
      <c r="H18" s="255">
        <v>176.04999999999998</v>
      </c>
      <c r="I18" s="255">
        <v>170.99999999999997</v>
      </c>
      <c r="J18" s="255">
        <v>186.9</v>
      </c>
      <c r="K18" s="255">
        <v>191.95000000000002</v>
      </c>
      <c r="L18" s="255">
        <v>194.85000000000002</v>
      </c>
      <c r="M18" s="256">
        <v>189.05</v>
      </c>
      <c r="N18" s="256">
        <v>181.1</v>
      </c>
      <c r="O18" s="256">
        <v>62742600</v>
      </c>
      <c r="P18" s="257">
        <v>-5.8961691099052402E-2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231.95</v>
      </c>
      <c r="F19" s="253">
        <v>232.19999999999996</v>
      </c>
      <c r="G19" s="255">
        <v>228.04999999999993</v>
      </c>
      <c r="H19" s="255">
        <v>224.14999999999998</v>
      </c>
      <c r="I19" s="255">
        <v>219.99999999999994</v>
      </c>
      <c r="J19" s="255">
        <v>236.09999999999991</v>
      </c>
      <c r="K19" s="255">
        <v>240.24999999999994</v>
      </c>
      <c r="L19" s="255">
        <v>244.14999999999989</v>
      </c>
      <c r="M19" s="256">
        <v>236.35</v>
      </c>
      <c r="N19" s="256">
        <v>228.3</v>
      </c>
      <c r="O19" s="256">
        <v>39358800</v>
      </c>
      <c r="P19" s="257">
        <v>-0.13249283667621775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2568.75</v>
      </c>
      <c r="F20" s="253">
        <v>2604.5833333333335</v>
      </c>
      <c r="G20" s="255">
        <v>2525.166666666667</v>
      </c>
      <c r="H20" s="255">
        <v>2481.5833333333335</v>
      </c>
      <c r="I20" s="255">
        <v>2402.166666666667</v>
      </c>
      <c r="J20" s="255">
        <v>2648.166666666667</v>
      </c>
      <c r="K20" s="255">
        <v>2727.5833333333339</v>
      </c>
      <c r="L20" s="255">
        <v>2771.166666666667</v>
      </c>
      <c r="M20" s="256">
        <v>2684</v>
      </c>
      <c r="N20" s="256">
        <v>2561</v>
      </c>
      <c r="O20" s="256">
        <v>4812600</v>
      </c>
      <c r="P20" s="257">
        <v>-3.7037037037037035E-2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3227.1</v>
      </c>
      <c r="F21" s="253">
        <v>3252.0833333333335</v>
      </c>
      <c r="G21" s="255">
        <v>3185.7666666666669</v>
      </c>
      <c r="H21" s="255">
        <v>3144.4333333333334</v>
      </c>
      <c r="I21" s="255">
        <v>3078.1166666666668</v>
      </c>
      <c r="J21" s="255">
        <v>3293.416666666667</v>
      </c>
      <c r="K21" s="255">
        <v>3359.7333333333336</v>
      </c>
      <c r="L21" s="255">
        <v>3401.0666666666671</v>
      </c>
      <c r="M21" s="256">
        <v>3318.4</v>
      </c>
      <c r="N21" s="256">
        <v>3210.75</v>
      </c>
      <c r="O21" s="256">
        <v>15442500</v>
      </c>
      <c r="P21" s="257">
        <v>-1.3567636969894411E-2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1298.95</v>
      </c>
      <c r="F22" s="253">
        <v>1308.4833333333333</v>
      </c>
      <c r="G22" s="255">
        <v>1284.5166666666667</v>
      </c>
      <c r="H22" s="255">
        <v>1270.0833333333333</v>
      </c>
      <c r="I22" s="255">
        <v>1246.1166666666666</v>
      </c>
      <c r="J22" s="255">
        <v>1322.9166666666667</v>
      </c>
      <c r="K22" s="255">
        <v>1346.8833333333334</v>
      </c>
      <c r="L22" s="255">
        <v>1361.3166666666668</v>
      </c>
      <c r="M22" s="256">
        <v>1332.45</v>
      </c>
      <c r="N22" s="256">
        <v>1294.05</v>
      </c>
      <c r="O22" s="256">
        <v>37904800</v>
      </c>
      <c r="P22" s="257">
        <v>-3.0547939599787209E-2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4977.6499999999996</v>
      </c>
      <c r="F23" s="253">
        <v>4998.75</v>
      </c>
      <c r="G23" s="255">
        <v>4929.6000000000004</v>
      </c>
      <c r="H23" s="255">
        <v>4881.55</v>
      </c>
      <c r="I23" s="255">
        <v>4812.4000000000005</v>
      </c>
      <c r="J23" s="255">
        <v>5046.8</v>
      </c>
      <c r="K23" s="255">
        <v>5115.95</v>
      </c>
      <c r="L23" s="255">
        <v>5164</v>
      </c>
      <c r="M23" s="256">
        <v>5067.8999999999996</v>
      </c>
      <c r="N23" s="256">
        <v>4950.7</v>
      </c>
      <c r="O23" s="256">
        <v>1337400</v>
      </c>
      <c r="P23" s="257">
        <v>-9.020408163265306E-2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587.85</v>
      </c>
      <c r="F24" s="253">
        <v>592.15</v>
      </c>
      <c r="G24" s="255">
        <v>579.19999999999993</v>
      </c>
      <c r="H24" s="255">
        <v>570.54999999999995</v>
      </c>
      <c r="I24" s="255">
        <v>557.59999999999991</v>
      </c>
      <c r="J24" s="255">
        <v>600.79999999999995</v>
      </c>
      <c r="K24" s="255">
        <v>613.75</v>
      </c>
      <c r="L24" s="255">
        <v>622.4</v>
      </c>
      <c r="M24" s="256">
        <v>605.1</v>
      </c>
      <c r="N24" s="256">
        <v>583.5</v>
      </c>
      <c r="O24" s="256">
        <v>50686200</v>
      </c>
      <c r="P24" s="257">
        <v>-3.2137210421392726E-2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6361.8</v>
      </c>
      <c r="F25" s="253">
        <v>6444.416666666667</v>
      </c>
      <c r="G25" s="255">
        <v>6268.5333333333338</v>
      </c>
      <c r="H25" s="255">
        <v>6175.2666666666664</v>
      </c>
      <c r="I25" s="255">
        <v>5999.3833333333332</v>
      </c>
      <c r="J25" s="255">
        <v>6537.6833333333343</v>
      </c>
      <c r="K25" s="255">
        <v>6713.5666666666675</v>
      </c>
      <c r="L25" s="255">
        <v>6806.8333333333348</v>
      </c>
      <c r="M25" s="256">
        <v>6620.3</v>
      </c>
      <c r="N25" s="256">
        <v>6351.15</v>
      </c>
      <c r="O25" s="256">
        <v>1822000</v>
      </c>
      <c r="P25" s="257">
        <v>-1.2333835822940934E-3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506.85</v>
      </c>
      <c r="F26" s="253">
        <v>510.90000000000003</v>
      </c>
      <c r="G26" s="255">
        <v>502.00000000000011</v>
      </c>
      <c r="H26" s="255">
        <v>497.15000000000009</v>
      </c>
      <c r="I26" s="255">
        <v>488.25000000000017</v>
      </c>
      <c r="J26" s="255">
        <v>515.75</v>
      </c>
      <c r="K26" s="255">
        <v>524.65000000000009</v>
      </c>
      <c r="L26" s="255">
        <v>529.5</v>
      </c>
      <c r="M26" s="256">
        <v>519.79999999999995</v>
      </c>
      <c r="N26" s="256">
        <v>506.05</v>
      </c>
      <c r="O26" s="256">
        <v>10737200</v>
      </c>
      <c r="P26" s="257">
        <v>2.8580501746586218E-3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168.95</v>
      </c>
      <c r="F27" s="253">
        <v>170.46666666666667</v>
      </c>
      <c r="G27" s="255">
        <v>166.43333333333334</v>
      </c>
      <c r="H27" s="255">
        <v>163.91666666666666</v>
      </c>
      <c r="I27" s="255">
        <v>159.88333333333333</v>
      </c>
      <c r="J27" s="255">
        <v>172.98333333333335</v>
      </c>
      <c r="K27" s="255">
        <v>177.01666666666671</v>
      </c>
      <c r="L27" s="255">
        <v>179.53333333333336</v>
      </c>
      <c r="M27" s="256">
        <v>174.5</v>
      </c>
      <c r="N27" s="256">
        <v>167.95</v>
      </c>
      <c r="O27" s="256">
        <v>111080000</v>
      </c>
      <c r="P27" s="257">
        <v>2.3448657115216289E-2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2787.1</v>
      </c>
      <c r="F28" s="253">
        <v>2808.0499999999997</v>
      </c>
      <c r="G28" s="255">
        <v>2759.0499999999993</v>
      </c>
      <c r="H28" s="255">
        <v>2730.9999999999995</v>
      </c>
      <c r="I28" s="255">
        <v>2681.9999999999991</v>
      </c>
      <c r="J28" s="255">
        <v>2836.0999999999995</v>
      </c>
      <c r="K28" s="255">
        <v>2885.1000000000004</v>
      </c>
      <c r="L28" s="255">
        <v>2913.1499999999996</v>
      </c>
      <c r="M28" s="256">
        <v>2857.05</v>
      </c>
      <c r="N28" s="256">
        <v>2780</v>
      </c>
      <c r="O28" s="256">
        <v>9084600</v>
      </c>
      <c r="P28" s="257">
        <v>1.9046978058958136E-2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2049.3000000000002</v>
      </c>
      <c r="F29" s="253">
        <v>2068.9333333333334</v>
      </c>
      <c r="G29" s="255">
        <v>2019.3666666666668</v>
      </c>
      <c r="H29" s="255">
        <v>1989.4333333333334</v>
      </c>
      <c r="I29" s="255">
        <v>1939.8666666666668</v>
      </c>
      <c r="J29" s="255">
        <v>2098.8666666666668</v>
      </c>
      <c r="K29" s="255">
        <v>2148.4333333333334</v>
      </c>
      <c r="L29" s="255">
        <v>2178.3666666666668</v>
      </c>
      <c r="M29" s="256">
        <v>2118.5</v>
      </c>
      <c r="N29" s="256">
        <v>2039</v>
      </c>
      <c r="O29" s="256">
        <v>3693855</v>
      </c>
      <c r="P29" s="257">
        <v>-8.6673889490790895E-3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6054</v>
      </c>
      <c r="F30" s="253">
        <v>6092.1333333333341</v>
      </c>
      <c r="G30" s="255">
        <v>5934.2666666666682</v>
      </c>
      <c r="H30" s="255">
        <v>5814.5333333333338</v>
      </c>
      <c r="I30" s="255">
        <v>5656.6666666666679</v>
      </c>
      <c r="J30" s="255">
        <v>6211.8666666666686</v>
      </c>
      <c r="K30" s="255">
        <v>6369.7333333333354</v>
      </c>
      <c r="L30" s="255">
        <v>6489.466666666669</v>
      </c>
      <c r="M30" s="256">
        <v>6250</v>
      </c>
      <c r="N30" s="256">
        <v>5972.4</v>
      </c>
      <c r="O30" s="256">
        <v>404550</v>
      </c>
      <c r="P30" s="257">
        <v>-2.4769481106490687E-2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571.45000000000005</v>
      </c>
      <c r="F31" s="253">
        <v>578.30000000000007</v>
      </c>
      <c r="G31" s="255">
        <v>561.85000000000014</v>
      </c>
      <c r="H31" s="255">
        <v>552.25000000000011</v>
      </c>
      <c r="I31" s="255">
        <v>535.80000000000018</v>
      </c>
      <c r="J31" s="255">
        <v>587.90000000000009</v>
      </c>
      <c r="K31" s="255">
        <v>604.35000000000014</v>
      </c>
      <c r="L31" s="255">
        <v>613.95000000000005</v>
      </c>
      <c r="M31" s="256">
        <v>594.75</v>
      </c>
      <c r="N31" s="256">
        <v>568.70000000000005</v>
      </c>
      <c r="O31" s="256">
        <v>24670000</v>
      </c>
      <c r="P31" s="257">
        <v>-5.2820450788274662E-3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1026.9000000000001</v>
      </c>
      <c r="F32" s="253">
        <v>1033.0166666666667</v>
      </c>
      <c r="G32" s="255">
        <v>1017.7333333333333</v>
      </c>
      <c r="H32" s="255">
        <v>1008.5666666666667</v>
      </c>
      <c r="I32" s="255">
        <v>993.28333333333342</v>
      </c>
      <c r="J32" s="255">
        <v>1042.1833333333334</v>
      </c>
      <c r="K32" s="255">
        <v>1057.4666666666667</v>
      </c>
      <c r="L32" s="255">
        <v>1066.6333333333332</v>
      </c>
      <c r="M32" s="256">
        <v>1048.3</v>
      </c>
      <c r="N32" s="256">
        <v>1023.85</v>
      </c>
      <c r="O32" s="256">
        <v>21214600</v>
      </c>
      <c r="P32" s="257">
        <v>-1.2493599590373784E-2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1071.4000000000001</v>
      </c>
      <c r="F33" s="253">
        <v>1073.55</v>
      </c>
      <c r="G33" s="255">
        <v>1061.6999999999998</v>
      </c>
      <c r="H33" s="255">
        <v>1051.9999999999998</v>
      </c>
      <c r="I33" s="255">
        <v>1040.1499999999996</v>
      </c>
      <c r="J33" s="255">
        <v>1083.25</v>
      </c>
      <c r="K33" s="255">
        <v>1095.0999999999999</v>
      </c>
      <c r="L33" s="255">
        <v>1104.8000000000002</v>
      </c>
      <c r="M33" s="256">
        <v>1085.4000000000001</v>
      </c>
      <c r="N33" s="256">
        <v>1063.8499999999999</v>
      </c>
      <c r="O33" s="256">
        <v>48750000</v>
      </c>
      <c r="P33" s="257">
        <v>1.386535202588199E-3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7991</v>
      </c>
      <c r="F34" s="253">
        <v>8120.7166666666672</v>
      </c>
      <c r="G34" s="255">
        <v>7841.4333333333343</v>
      </c>
      <c r="H34" s="255">
        <v>7691.8666666666668</v>
      </c>
      <c r="I34" s="255">
        <v>7412.5833333333339</v>
      </c>
      <c r="J34" s="255">
        <v>8270.2833333333347</v>
      </c>
      <c r="K34" s="255">
        <v>8549.5666666666675</v>
      </c>
      <c r="L34" s="255">
        <v>8699.133333333335</v>
      </c>
      <c r="M34" s="256">
        <v>8400</v>
      </c>
      <c r="N34" s="256">
        <v>7971.15</v>
      </c>
      <c r="O34" s="256">
        <v>2295500</v>
      </c>
      <c r="P34" s="257">
        <v>5.1173440183171152E-2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1580.75</v>
      </c>
      <c r="F35" s="253">
        <v>1588.3666666666668</v>
      </c>
      <c r="G35" s="255">
        <v>1570.7333333333336</v>
      </c>
      <c r="H35" s="255">
        <v>1560.7166666666667</v>
      </c>
      <c r="I35" s="255">
        <v>1543.0833333333335</v>
      </c>
      <c r="J35" s="255">
        <v>1598.3833333333337</v>
      </c>
      <c r="K35" s="255">
        <v>1616.0166666666669</v>
      </c>
      <c r="L35" s="255">
        <v>1626.0333333333338</v>
      </c>
      <c r="M35" s="256">
        <v>1606</v>
      </c>
      <c r="N35" s="256">
        <v>1578.35</v>
      </c>
      <c r="O35" s="256">
        <v>9498000</v>
      </c>
      <c r="P35" s="257">
        <v>-1.6566576931041622E-2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6485.3</v>
      </c>
      <c r="F36" s="253">
        <v>6515.5333333333328</v>
      </c>
      <c r="G36" s="255">
        <v>6431.7666666666655</v>
      </c>
      <c r="H36" s="255">
        <v>6378.2333333333327</v>
      </c>
      <c r="I36" s="255">
        <v>6294.4666666666653</v>
      </c>
      <c r="J36" s="255">
        <v>6569.0666666666657</v>
      </c>
      <c r="K36" s="255">
        <v>6652.8333333333321</v>
      </c>
      <c r="L36" s="255">
        <v>6706.3666666666659</v>
      </c>
      <c r="M36" s="256">
        <v>6599.3</v>
      </c>
      <c r="N36" s="256">
        <v>6462</v>
      </c>
      <c r="O36" s="256">
        <v>9943500</v>
      </c>
      <c r="P36" s="257">
        <v>4.1708680905674214E-2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2224.5</v>
      </c>
      <c r="F37" s="253">
        <v>2243</v>
      </c>
      <c r="G37" s="255">
        <v>2195</v>
      </c>
      <c r="H37" s="255">
        <v>2165.5</v>
      </c>
      <c r="I37" s="255">
        <v>2117.5</v>
      </c>
      <c r="J37" s="255">
        <v>2272.5</v>
      </c>
      <c r="K37" s="255">
        <v>2320.5</v>
      </c>
      <c r="L37" s="255">
        <v>2350</v>
      </c>
      <c r="M37" s="256">
        <v>2291</v>
      </c>
      <c r="N37" s="256">
        <v>2213.5</v>
      </c>
      <c r="O37" s="256">
        <v>2607000</v>
      </c>
      <c r="P37" s="257">
        <v>-4.1256016502406604E-3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370.7</v>
      </c>
      <c r="F38" s="253">
        <v>374.81666666666661</v>
      </c>
      <c r="G38" s="255">
        <v>363.98333333333323</v>
      </c>
      <c r="H38" s="255">
        <v>357.26666666666665</v>
      </c>
      <c r="I38" s="255">
        <v>346.43333333333328</v>
      </c>
      <c r="J38" s="255">
        <v>381.53333333333319</v>
      </c>
      <c r="K38" s="255">
        <v>392.36666666666656</v>
      </c>
      <c r="L38" s="255">
        <v>399.08333333333314</v>
      </c>
      <c r="M38" s="256">
        <v>385.65</v>
      </c>
      <c r="N38" s="256">
        <v>368.1</v>
      </c>
      <c r="O38" s="256">
        <v>11062400</v>
      </c>
      <c r="P38" s="257">
        <v>-2.3722112397627788E-2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196.3</v>
      </c>
      <c r="F39" s="253">
        <v>198</v>
      </c>
      <c r="G39" s="255">
        <v>193.8</v>
      </c>
      <c r="H39" s="255">
        <v>191.3</v>
      </c>
      <c r="I39" s="255">
        <v>187.10000000000002</v>
      </c>
      <c r="J39" s="255">
        <v>200.5</v>
      </c>
      <c r="K39" s="255">
        <v>204.7</v>
      </c>
      <c r="L39" s="255">
        <v>207.2</v>
      </c>
      <c r="M39" s="256">
        <v>202.2</v>
      </c>
      <c r="N39" s="256">
        <v>195.5</v>
      </c>
      <c r="O39" s="256">
        <v>105677500</v>
      </c>
      <c r="P39" s="257">
        <v>-9.1418391505121779E-3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261.55</v>
      </c>
      <c r="F40" s="253">
        <v>264.45</v>
      </c>
      <c r="G40" s="255">
        <v>257.75</v>
      </c>
      <c r="H40" s="255">
        <v>253.95</v>
      </c>
      <c r="I40" s="255">
        <v>247.25</v>
      </c>
      <c r="J40" s="255">
        <v>268.25</v>
      </c>
      <c r="K40" s="255">
        <v>274.94999999999993</v>
      </c>
      <c r="L40" s="255">
        <v>278.75</v>
      </c>
      <c r="M40" s="256">
        <v>271.14999999999998</v>
      </c>
      <c r="N40" s="256">
        <v>260.64999999999998</v>
      </c>
      <c r="O40" s="256">
        <v>141166350</v>
      </c>
      <c r="P40" s="257">
        <v>-8.9124363397404312E-3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1393.25</v>
      </c>
      <c r="F41" s="253">
        <v>1407.1666666666667</v>
      </c>
      <c r="G41" s="255">
        <v>1368.6333333333334</v>
      </c>
      <c r="H41" s="255">
        <v>1344.0166666666667</v>
      </c>
      <c r="I41" s="255">
        <v>1305.4833333333333</v>
      </c>
      <c r="J41" s="255">
        <v>1431.7833333333335</v>
      </c>
      <c r="K41" s="255">
        <v>1470.3166666666668</v>
      </c>
      <c r="L41" s="255">
        <v>1494.9333333333336</v>
      </c>
      <c r="M41" s="256">
        <v>1445.7</v>
      </c>
      <c r="N41" s="256">
        <v>1382.55</v>
      </c>
      <c r="O41" s="256">
        <v>3284250</v>
      </c>
      <c r="P41" s="257">
        <v>0.1117034780401117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205.5</v>
      </c>
      <c r="F42" s="253">
        <v>205.21666666666667</v>
      </c>
      <c r="G42" s="255">
        <v>201.78333333333333</v>
      </c>
      <c r="H42" s="255">
        <v>198.06666666666666</v>
      </c>
      <c r="I42" s="255">
        <v>194.63333333333333</v>
      </c>
      <c r="J42" s="255">
        <v>208.93333333333334</v>
      </c>
      <c r="K42" s="255">
        <v>212.36666666666667</v>
      </c>
      <c r="L42" s="255">
        <v>216.08333333333334</v>
      </c>
      <c r="M42" s="256">
        <v>208.65</v>
      </c>
      <c r="N42" s="256">
        <v>201.5</v>
      </c>
      <c r="O42" s="256">
        <v>128882700</v>
      </c>
      <c r="P42" s="257">
        <v>2.178137285914411E-2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558.79999999999995</v>
      </c>
      <c r="F43" s="253">
        <v>559.30000000000007</v>
      </c>
      <c r="G43" s="255">
        <v>554.65000000000009</v>
      </c>
      <c r="H43" s="255">
        <v>550.5</v>
      </c>
      <c r="I43" s="255">
        <v>545.85</v>
      </c>
      <c r="J43" s="255">
        <v>563.45000000000016</v>
      </c>
      <c r="K43" s="255">
        <v>568.1</v>
      </c>
      <c r="L43" s="255">
        <v>572.25000000000023</v>
      </c>
      <c r="M43" s="256">
        <v>563.95000000000005</v>
      </c>
      <c r="N43" s="256">
        <v>555.15</v>
      </c>
      <c r="O43" s="256">
        <v>14768160</v>
      </c>
      <c r="P43" s="257">
        <v>-5.7614555256064688E-2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1149.95</v>
      </c>
      <c r="F44" s="253">
        <v>1157.6666666666667</v>
      </c>
      <c r="G44" s="255">
        <v>1132.9833333333336</v>
      </c>
      <c r="H44" s="255">
        <v>1116.0166666666669</v>
      </c>
      <c r="I44" s="255">
        <v>1091.3333333333337</v>
      </c>
      <c r="J44" s="255">
        <v>1174.6333333333334</v>
      </c>
      <c r="K44" s="255">
        <v>1199.3166666666664</v>
      </c>
      <c r="L44" s="255">
        <v>1216.2833333333333</v>
      </c>
      <c r="M44" s="256">
        <v>1182.3499999999999</v>
      </c>
      <c r="N44" s="256">
        <v>1140.7</v>
      </c>
      <c r="O44" s="256">
        <v>8523000</v>
      </c>
      <c r="P44" s="257">
        <v>2.1164021164021165E-3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1129.95</v>
      </c>
      <c r="F45" s="253">
        <v>1135.7</v>
      </c>
      <c r="G45" s="255">
        <v>1118.9000000000001</v>
      </c>
      <c r="H45" s="255">
        <v>1107.8500000000001</v>
      </c>
      <c r="I45" s="255">
        <v>1091.0500000000002</v>
      </c>
      <c r="J45" s="255">
        <v>1146.75</v>
      </c>
      <c r="K45" s="255">
        <v>1163.5499999999997</v>
      </c>
      <c r="L45" s="255">
        <v>1174.5999999999999</v>
      </c>
      <c r="M45" s="256">
        <v>1152.5</v>
      </c>
      <c r="N45" s="256">
        <v>1124.6500000000001</v>
      </c>
      <c r="O45" s="256">
        <v>37126000</v>
      </c>
      <c r="P45" s="257">
        <v>1.7893886906467326E-2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224.05</v>
      </c>
      <c r="F46" s="253">
        <v>224.78333333333333</v>
      </c>
      <c r="G46" s="255">
        <v>219.66666666666666</v>
      </c>
      <c r="H46" s="255">
        <v>215.28333333333333</v>
      </c>
      <c r="I46" s="255">
        <v>210.16666666666666</v>
      </c>
      <c r="J46" s="255">
        <v>229.16666666666666</v>
      </c>
      <c r="K46" s="255">
        <v>234.28333333333333</v>
      </c>
      <c r="L46" s="255">
        <v>238.66666666666666</v>
      </c>
      <c r="M46" s="256">
        <v>229.9</v>
      </c>
      <c r="N46" s="256">
        <v>220.4</v>
      </c>
      <c r="O46" s="256">
        <v>99618750</v>
      </c>
      <c r="P46" s="257">
        <v>-3.9240506329113925E-2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270.7</v>
      </c>
      <c r="F47" s="253">
        <v>273.88333333333327</v>
      </c>
      <c r="G47" s="255">
        <v>266.11666666666656</v>
      </c>
      <c r="H47" s="255">
        <v>261.5333333333333</v>
      </c>
      <c r="I47" s="255">
        <v>253.76666666666659</v>
      </c>
      <c r="J47" s="255">
        <v>278.46666666666653</v>
      </c>
      <c r="K47" s="255">
        <v>286.23333333333329</v>
      </c>
      <c r="L47" s="255">
        <v>290.81666666666649</v>
      </c>
      <c r="M47" s="256">
        <v>281.64999999999998</v>
      </c>
      <c r="N47" s="256">
        <v>269.3</v>
      </c>
      <c r="O47" s="256">
        <v>41672500</v>
      </c>
      <c r="P47" s="257">
        <v>-1.6926161830620429E-2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28319.95</v>
      </c>
      <c r="F48" s="253">
        <v>28578.600000000002</v>
      </c>
      <c r="G48" s="255">
        <v>27955.300000000003</v>
      </c>
      <c r="H48" s="255">
        <v>27590.65</v>
      </c>
      <c r="I48" s="255">
        <v>26967.350000000002</v>
      </c>
      <c r="J48" s="255">
        <v>28943.250000000004</v>
      </c>
      <c r="K48" s="255">
        <v>29566.55</v>
      </c>
      <c r="L48" s="255">
        <v>29931.200000000004</v>
      </c>
      <c r="M48" s="256">
        <v>29201.9</v>
      </c>
      <c r="N48" s="256">
        <v>28213.95</v>
      </c>
      <c r="O48" s="256">
        <v>243350</v>
      </c>
      <c r="P48" s="257">
        <v>-8.7209302325581398E-2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607.70000000000005</v>
      </c>
      <c r="F49" s="253">
        <v>612.86666666666667</v>
      </c>
      <c r="G49" s="255">
        <v>600.18333333333339</v>
      </c>
      <c r="H49" s="255">
        <v>592.66666666666674</v>
      </c>
      <c r="I49" s="255">
        <v>579.98333333333346</v>
      </c>
      <c r="J49" s="255">
        <v>620.38333333333333</v>
      </c>
      <c r="K49" s="255">
        <v>633.06666666666649</v>
      </c>
      <c r="L49" s="255">
        <v>640.58333333333326</v>
      </c>
      <c r="M49" s="256">
        <v>625.54999999999995</v>
      </c>
      <c r="N49" s="256">
        <v>605.35</v>
      </c>
      <c r="O49" s="256">
        <v>38012400</v>
      </c>
      <c r="P49" s="257">
        <v>1.4703055929271574E-2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4885.6499999999996</v>
      </c>
      <c r="F50" s="253">
        <v>4891.5</v>
      </c>
      <c r="G50" s="255">
        <v>4860.45</v>
      </c>
      <c r="H50" s="255">
        <v>4835.25</v>
      </c>
      <c r="I50" s="255">
        <v>4804.2</v>
      </c>
      <c r="J50" s="255">
        <v>4916.7</v>
      </c>
      <c r="K50" s="255">
        <v>4947.7499999999991</v>
      </c>
      <c r="L50" s="255">
        <v>4972.95</v>
      </c>
      <c r="M50" s="256">
        <v>4922.55</v>
      </c>
      <c r="N50" s="256">
        <v>4866.3</v>
      </c>
      <c r="O50" s="256">
        <v>2495200</v>
      </c>
      <c r="P50" s="257">
        <v>3.8622465400708077E-3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766.1</v>
      </c>
      <c r="F51" s="253">
        <v>777.85</v>
      </c>
      <c r="G51" s="255">
        <v>749.7</v>
      </c>
      <c r="H51" s="255">
        <v>733.30000000000007</v>
      </c>
      <c r="I51" s="255">
        <v>705.15000000000009</v>
      </c>
      <c r="J51" s="255">
        <v>794.25</v>
      </c>
      <c r="K51" s="255">
        <v>822.39999999999986</v>
      </c>
      <c r="L51" s="255">
        <v>838.8</v>
      </c>
      <c r="M51" s="256">
        <v>806</v>
      </c>
      <c r="N51" s="256">
        <v>761.45</v>
      </c>
      <c r="O51" s="256">
        <v>8068000</v>
      </c>
      <c r="P51" s="257">
        <v>7.2409488139825217E-3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549.4</v>
      </c>
      <c r="F52" s="253">
        <v>556.36666666666667</v>
      </c>
      <c r="G52" s="255">
        <v>539.73333333333335</v>
      </c>
      <c r="H52" s="255">
        <v>530.06666666666672</v>
      </c>
      <c r="I52" s="255">
        <v>513.43333333333339</v>
      </c>
      <c r="J52" s="255">
        <v>566.0333333333333</v>
      </c>
      <c r="K52" s="255">
        <v>582.66666666666674</v>
      </c>
      <c r="L52" s="255">
        <v>592.33333333333326</v>
      </c>
      <c r="M52" s="256">
        <v>573</v>
      </c>
      <c r="N52" s="256">
        <v>546.70000000000005</v>
      </c>
      <c r="O52" s="256">
        <v>39951900</v>
      </c>
      <c r="P52" s="257">
        <v>-0.15547057816334683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765.45</v>
      </c>
      <c r="F53" s="253">
        <v>773.11666666666679</v>
      </c>
      <c r="G53" s="255">
        <v>752.78333333333353</v>
      </c>
      <c r="H53" s="255">
        <v>740.11666666666679</v>
      </c>
      <c r="I53" s="255">
        <v>719.78333333333353</v>
      </c>
      <c r="J53" s="255">
        <v>785.78333333333353</v>
      </c>
      <c r="K53" s="255">
        <v>806.11666666666679</v>
      </c>
      <c r="L53" s="255">
        <v>818.78333333333353</v>
      </c>
      <c r="M53" s="256">
        <v>793.45</v>
      </c>
      <c r="N53" s="256">
        <v>760.45</v>
      </c>
      <c r="O53" s="256">
        <v>4302675</v>
      </c>
      <c r="P53" s="257">
        <v>2.0435967302452314E-3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343.75</v>
      </c>
      <c r="F54" s="253">
        <v>347.33333333333331</v>
      </c>
      <c r="G54" s="255">
        <v>337.96666666666664</v>
      </c>
      <c r="H54" s="255">
        <v>332.18333333333334</v>
      </c>
      <c r="I54" s="255">
        <v>322.81666666666666</v>
      </c>
      <c r="J54" s="255">
        <v>353.11666666666662</v>
      </c>
      <c r="K54" s="255">
        <v>362.48333333333329</v>
      </c>
      <c r="L54" s="255">
        <v>368.26666666666659</v>
      </c>
      <c r="M54" s="256">
        <v>356.7</v>
      </c>
      <c r="N54" s="256">
        <v>341.55</v>
      </c>
      <c r="O54" s="256">
        <v>9329000</v>
      </c>
      <c r="P54" s="257">
        <v>2.0408163265306124E-3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1069.4000000000001</v>
      </c>
      <c r="F55" s="253">
        <v>1078.45</v>
      </c>
      <c r="G55" s="255">
        <v>1054.95</v>
      </c>
      <c r="H55" s="255">
        <v>1040.5</v>
      </c>
      <c r="I55" s="255">
        <v>1017</v>
      </c>
      <c r="J55" s="255">
        <v>1092.9000000000001</v>
      </c>
      <c r="K55" s="255">
        <v>1116.4000000000001</v>
      </c>
      <c r="L55" s="255">
        <v>1130.8500000000001</v>
      </c>
      <c r="M55" s="256">
        <v>1101.95</v>
      </c>
      <c r="N55" s="256">
        <v>1064</v>
      </c>
      <c r="O55" s="256">
        <v>14967500</v>
      </c>
      <c r="P55" s="257">
        <v>-2.4282920469361147E-2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1473.7</v>
      </c>
      <c r="F56" s="253">
        <v>1476.2166666666665</v>
      </c>
      <c r="G56" s="255">
        <v>1466.133333333333</v>
      </c>
      <c r="H56" s="255">
        <v>1458.5666666666666</v>
      </c>
      <c r="I56" s="255">
        <v>1448.4833333333331</v>
      </c>
      <c r="J56" s="255">
        <v>1483.7833333333328</v>
      </c>
      <c r="K56" s="255">
        <v>1493.8666666666663</v>
      </c>
      <c r="L56" s="255">
        <v>1501.4333333333327</v>
      </c>
      <c r="M56" s="256">
        <v>1486.3</v>
      </c>
      <c r="N56" s="256">
        <v>1468.65</v>
      </c>
      <c r="O56" s="256">
        <v>9546550</v>
      </c>
      <c r="P56" s="257">
        <v>-4.1381110893544806E-2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432.65</v>
      </c>
      <c r="F57" s="253">
        <v>434.83333333333331</v>
      </c>
      <c r="G57" s="255">
        <v>427.46666666666664</v>
      </c>
      <c r="H57" s="255">
        <v>422.2833333333333</v>
      </c>
      <c r="I57" s="255">
        <v>414.91666666666663</v>
      </c>
      <c r="J57" s="255">
        <v>440.01666666666665</v>
      </c>
      <c r="K57" s="255">
        <v>447.38333333333333</v>
      </c>
      <c r="L57" s="255">
        <v>452.56666666666666</v>
      </c>
      <c r="M57" s="256">
        <v>442.2</v>
      </c>
      <c r="N57" s="256">
        <v>429.65</v>
      </c>
      <c r="O57" s="256">
        <v>67074000</v>
      </c>
      <c r="P57" s="257">
        <v>2.4440310475335174E-2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6457.55</v>
      </c>
      <c r="F58" s="253">
        <v>6490.2666666666673</v>
      </c>
      <c r="G58" s="255">
        <v>6392.633333333335</v>
      </c>
      <c r="H58" s="255">
        <v>6327.7166666666681</v>
      </c>
      <c r="I58" s="255">
        <v>6230.0833333333358</v>
      </c>
      <c r="J58" s="255">
        <v>6555.1833333333343</v>
      </c>
      <c r="K58" s="255">
        <v>6652.8166666666675</v>
      </c>
      <c r="L58" s="255">
        <v>6717.7333333333336</v>
      </c>
      <c r="M58" s="256">
        <v>6587.9</v>
      </c>
      <c r="N58" s="256">
        <v>6425.35</v>
      </c>
      <c r="O58" s="256">
        <v>1354050</v>
      </c>
      <c r="P58" s="257">
        <v>-5.5851898336994041E-2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2495.65</v>
      </c>
      <c r="F59" s="253">
        <v>2507.4333333333329</v>
      </c>
      <c r="G59" s="255">
        <v>2470.3666666666659</v>
      </c>
      <c r="H59" s="255">
        <v>2445.083333333333</v>
      </c>
      <c r="I59" s="255">
        <v>2408.016666666666</v>
      </c>
      <c r="J59" s="255">
        <v>2532.7166666666658</v>
      </c>
      <c r="K59" s="255">
        <v>2569.7833333333324</v>
      </c>
      <c r="L59" s="255">
        <v>2595.0666666666657</v>
      </c>
      <c r="M59" s="256">
        <v>2544.5</v>
      </c>
      <c r="N59" s="256">
        <v>2482.15</v>
      </c>
      <c r="O59" s="256">
        <v>3709300</v>
      </c>
      <c r="P59" s="257">
        <v>-1.6015073009891664E-3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955.8</v>
      </c>
      <c r="F60" s="253">
        <v>964.19999999999993</v>
      </c>
      <c r="G60" s="255">
        <v>942.64999999999986</v>
      </c>
      <c r="H60" s="255">
        <v>929.49999999999989</v>
      </c>
      <c r="I60" s="255">
        <v>907.94999999999982</v>
      </c>
      <c r="J60" s="255">
        <v>977.34999999999991</v>
      </c>
      <c r="K60" s="255">
        <v>998.89999999999986</v>
      </c>
      <c r="L60" s="255">
        <v>1012.05</v>
      </c>
      <c r="M60" s="256">
        <v>985.75</v>
      </c>
      <c r="N60" s="256">
        <v>951.05</v>
      </c>
      <c r="O60" s="256">
        <v>17826000</v>
      </c>
      <c r="P60" s="257">
        <v>-4.3565683646112604E-3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1044.8499999999999</v>
      </c>
      <c r="F61" s="253">
        <v>1046.9333333333334</v>
      </c>
      <c r="G61" s="255">
        <v>1037.9166666666667</v>
      </c>
      <c r="H61" s="255">
        <v>1030.9833333333333</v>
      </c>
      <c r="I61" s="255">
        <v>1021.9666666666667</v>
      </c>
      <c r="J61" s="255">
        <v>1053.8666666666668</v>
      </c>
      <c r="K61" s="255">
        <v>1062.8833333333332</v>
      </c>
      <c r="L61" s="255">
        <v>1069.8166666666668</v>
      </c>
      <c r="M61" s="256">
        <v>1055.95</v>
      </c>
      <c r="N61" s="256">
        <v>1040</v>
      </c>
      <c r="O61" s="256">
        <v>1678600</v>
      </c>
      <c r="P61" s="257">
        <v>-7.5915221579961459E-2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291.7</v>
      </c>
      <c r="F62" s="253">
        <v>292.26666666666671</v>
      </c>
      <c r="G62" s="255">
        <v>288.53333333333342</v>
      </c>
      <c r="H62" s="255">
        <v>285.36666666666673</v>
      </c>
      <c r="I62" s="255">
        <v>281.63333333333344</v>
      </c>
      <c r="J62" s="255">
        <v>295.43333333333339</v>
      </c>
      <c r="K62" s="255">
        <v>299.16666666666663</v>
      </c>
      <c r="L62" s="255">
        <v>302.33333333333337</v>
      </c>
      <c r="M62" s="256">
        <v>296</v>
      </c>
      <c r="N62" s="256">
        <v>289.10000000000002</v>
      </c>
      <c r="O62" s="256">
        <v>17861400</v>
      </c>
      <c r="P62" s="257">
        <v>-3.2846003898635477E-2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133.4</v>
      </c>
      <c r="F63" s="253">
        <v>134.9</v>
      </c>
      <c r="G63" s="255">
        <v>131.15</v>
      </c>
      <c r="H63" s="255">
        <v>128.9</v>
      </c>
      <c r="I63" s="255">
        <v>125.15</v>
      </c>
      <c r="J63" s="255">
        <v>137.15</v>
      </c>
      <c r="K63" s="255">
        <v>140.9</v>
      </c>
      <c r="L63" s="255">
        <v>143.15</v>
      </c>
      <c r="M63" s="256">
        <v>138.65</v>
      </c>
      <c r="N63" s="256">
        <v>132.65</v>
      </c>
      <c r="O63" s="256">
        <v>45120000</v>
      </c>
      <c r="P63" s="257">
        <v>6.1647058823529409E-2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2712.55</v>
      </c>
      <c r="F64" s="253">
        <v>2728.3666666666668</v>
      </c>
      <c r="G64" s="255">
        <v>2683.4833333333336</v>
      </c>
      <c r="H64" s="255">
        <v>2654.416666666667</v>
      </c>
      <c r="I64" s="255">
        <v>2609.5333333333338</v>
      </c>
      <c r="J64" s="255">
        <v>2757.4333333333334</v>
      </c>
      <c r="K64" s="255">
        <v>2802.3166666666666</v>
      </c>
      <c r="L64" s="255">
        <v>2831.3833333333332</v>
      </c>
      <c r="M64" s="256">
        <v>2773.25</v>
      </c>
      <c r="N64" s="256">
        <v>2699.3</v>
      </c>
      <c r="O64" s="256">
        <v>4089000</v>
      </c>
      <c r="P64" s="257">
        <v>-2.384874310678221E-2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536.04999999999995</v>
      </c>
      <c r="F65" s="253">
        <v>536.56666666666672</v>
      </c>
      <c r="G65" s="255">
        <v>531.43333333333339</v>
      </c>
      <c r="H65" s="255">
        <v>526.81666666666672</v>
      </c>
      <c r="I65" s="255">
        <v>521.68333333333339</v>
      </c>
      <c r="J65" s="255">
        <v>541.18333333333339</v>
      </c>
      <c r="K65" s="255">
        <v>546.31666666666683</v>
      </c>
      <c r="L65" s="255">
        <v>550.93333333333339</v>
      </c>
      <c r="M65" s="256">
        <v>541.70000000000005</v>
      </c>
      <c r="N65" s="256">
        <v>531.95000000000005</v>
      </c>
      <c r="O65" s="256">
        <v>23012500</v>
      </c>
      <c r="P65" s="257">
        <v>2.0138246339737658E-3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2012.5</v>
      </c>
      <c r="F66" s="253">
        <v>2032.8</v>
      </c>
      <c r="G66" s="255">
        <v>1981.6</v>
      </c>
      <c r="H66" s="255">
        <v>1950.7</v>
      </c>
      <c r="I66" s="255">
        <v>1899.5</v>
      </c>
      <c r="J66" s="255">
        <v>2063.6999999999998</v>
      </c>
      <c r="K66" s="255">
        <v>2114.9</v>
      </c>
      <c r="L66" s="255">
        <v>2145.7999999999997</v>
      </c>
      <c r="M66" s="256">
        <v>2084</v>
      </c>
      <c r="N66" s="256">
        <v>2001.9</v>
      </c>
      <c r="O66" s="256">
        <v>3208000</v>
      </c>
      <c r="P66" s="257">
        <v>1.1588490342924715E-2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2183.35</v>
      </c>
      <c r="F67" s="253">
        <v>2210.2333333333331</v>
      </c>
      <c r="G67" s="255">
        <v>2148.2666666666664</v>
      </c>
      <c r="H67" s="255">
        <v>2113.1833333333334</v>
      </c>
      <c r="I67" s="255">
        <v>2051.2166666666667</v>
      </c>
      <c r="J67" s="255">
        <v>2245.3166666666662</v>
      </c>
      <c r="K67" s="255">
        <v>2307.2833333333324</v>
      </c>
      <c r="L67" s="255">
        <v>2342.3666666666659</v>
      </c>
      <c r="M67" s="256">
        <v>2272.1999999999998</v>
      </c>
      <c r="N67" s="256">
        <v>2175.15</v>
      </c>
      <c r="O67" s="256">
        <v>2934900</v>
      </c>
      <c r="P67" s="257">
        <v>-1.6487383130592139E-2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138.69999999999999</v>
      </c>
      <c r="F68" s="253">
        <v>140.86666666666667</v>
      </c>
      <c r="G68" s="255">
        <v>133.73333333333335</v>
      </c>
      <c r="H68" s="255">
        <v>128.76666666666668</v>
      </c>
      <c r="I68" s="255">
        <v>121.63333333333335</v>
      </c>
      <c r="J68" s="255">
        <v>145.83333333333334</v>
      </c>
      <c r="K68" s="255">
        <v>152.96666666666667</v>
      </c>
      <c r="L68" s="255">
        <v>157.93333333333334</v>
      </c>
      <c r="M68" s="256">
        <v>148</v>
      </c>
      <c r="N68" s="256">
        <v>135.9</v>
      </c>
      <c r="O68" s="256">
        <v>8502000</v>
      </c>
      <c r="P68" s="257">
        <v>-0.17902665121668598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3510.95</v>
      </c>
      <c r="F69" s="253">
        <v>3521.65</v>
      </c>
      <c r="G69" s="255">
        <v>3490.3500000000004</v>
      </c>
      <c r="H69" s="255">
        <v>3469.7500000000005</v>
      </c>
      <c r="I69" s="255">
        <v>3438.4500000000007</v>
      </c>
      <c r="J69" s="255">
        <v>3542.25</v>
      </c>
      <c r="K69" s="255">
        <v>3573.55</v>
      </c>
      <c r="L69" s="255">
        <v>3594.1499999999996</v>
      </c>
      <c r="M69" s="256">
        <v>3552.95</v>
      </c>
      <c r="N69" s="256">
        <v>3501.05</v>
      </c>
      <c r="O69" s="256">
        <v>4187400</v>
      </c>
      <c r="P69" s="257">
        <v>-1.1146271194445756E-2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6550.55</v>
      </c>
      <c r="F70" s="253">
        <v>6638.1833333333343</v>
      </c>
      <c r="G70" s="255">
        <v>6443.466666666669</v>
      </c>
      <c r="H70" s="255">
        <v>6336.383333333335</v>
      </c>
      <c r="I70" s="255">
        <v>6141.6666666666697</v>
      </c>
      <c r="J70" s="255">
        <v>6745.2666666666682</v>
      </c>
      <c r="K70" s="255">
        <v>6939.9833333333336</v>
      </c>
      <c r="L70" s="255">
        <v>7047.0666666666675</v>
      </c>
      <c r="M70" s="256">
        <v>6832.9</v>
      </c>
      <c r="N70" s="256">
        <v>6531.1</v>
      </c>
      <c r="O70" s="256">
        <v>1407700</v>
      </c>
      <c r="P70" s="257">
        <v>-6.5210173318281425E-2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896.55</v>
      </c>
      <c r="F71" s="253">
        <v>902.48333333333323</v>
      </c>
      <c r="G71" s="255">
        <v>886.86666666666645</v>
      </c>
      <c r="H71" s="255">
        <v>877.18333333333317</v>
      </c>
      <c r="I71" s="255">
        <v>861.56666666666638</v>
      </c>
      <c r="J71" s="255">
        <v>912.16666666666652</v>
      </c>
      <c r="K71" s="255">
        <v>927.7833333333333</v>
      </c>
      <c r="L71" s="255">
        <v>937.46666666666658</v>
      </c>
      <c r="M71" s="256">
        <v>918.1</v>
      </c>
      <c r="N71" s="256">
        <v>892.8</v>
      </c>
      <c r="O71" s="256">
        <v>34674750</v>
      </c>
      <c r="P71" s="257">
        <v>-1.6658088063263302E-2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6403.15</v>
      </c>
      <c r="F72" s="253">
        <v>6424.083333333333</v>
      </c>
      <c r="G72" s="255">
        <v>6360.0666666666657</v>
      </c>
      <c r="H72" s="255">
        <v>6316.9833333333327</v>
      </c>
      <c r="I72" s="255">
        <v>6252.9666666666653</v>
      </c>
      <c r="J72" s="255">
        <v>6467.1666666666661</v>
      </c>
      <c r="K72" s="255">
        <v>6531.1833333333343</v>
      </c>
      <c r="L72" s="255">
        <v>6574.2666666666664</v>
      </c>
      <c r="M72" s="256">
        <v>6488.1</v>
      </c>
      <c r="N72" s="256">
        <v>6381</v>
      </c>
      <c r="O72" s="256">
        <v>2195375</v>
      </c>
      <c r="P72" s="257">
        <v>-2.2703244115519449E-2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3849.05</v>
      </c>
      <c r="F73" s="253">
        <v>3896.7333333333336</v>
      </c>
      <c r="G73" s="255">
        <v>3781.7166666666672</v>
      </c>
      <c r="H73" s="255">
        <v>3714.3833333333337</v>
      </c>
      <c r="I73" s="255">
        <v>3599.3666666666672</v>
      </c>
      <c r="J73" s="255">
        <v>3964.0666666666671</v>
      </c>
      <c r="K73" s="255">
        <v>4079.0833333333335</v>
      </c>
      <c r="L73" s="255">
        <v>4146.416666666667</v>
      </c>
      <c r="M73" s="256">
        <v>4011.75</v>
      </c>
      <c r="N73" s="256">
        <v>3829.4</v>
      </c>
      <c r="O73" s="256">
        <v>3887100</v>
      </c>
      <c r="P73" s="257">
        <v>6.3068744931975848E-4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2823.3</v>
      </c>
      <c r="F74" s="253">
        <v>2836.2333333333336</v>
      </c>
      <c r="G74" s="255">
        <v>2800.0666666666671</v>
      </c>
      <c r="H74" s="255">
        <v>2776.8333333333335</v>
      </c>
      <c r="I74" s="255">
        <v>2740.666666666667</v>
      </c>
      <c r="J74" s="255">
        <v>2859.4666666666672</v>
      </c>
      <c r="K74" s="255">
        <v>2895.6333333333332</v>
      </c>
      <c r="L74" s="255">
        <v>2918.8666666666672</v>
      </c>
      <c r="M74" s="256">
        <v>2872.4</v>
      </c>
      <c r="N74" s="256">
        <v>2813</v>
      </c>
      <c r="O74" s="256">
        <v>2290475</v>
      </c>
      <c r="P74" s="257">
        <v>-7.9770191139100652E-2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317.45</v>
      </c>
      <c r="F75" s="253">
        <v>320.45</v>
      </c>
      <c r="G75" s="255">
        <v>312.79999999999995</v>
      </c>
      <c r="H75" s="255">
        <v>308.14999999999998</v>
      </c>
      <c r="I75" s="255">
        <v>300.49999999999994</v>
      </c>
      <c r="J75" s="255">
        <v>325.09999999999997</v>
      </c>
      <c r="K75" s="255">
        <v>332.74999999999994</v>
      </c>
      <c r="L75" s="255">
        <v>337.4</v>
      </c>
      <c r="M75" s="256">
        <v>328.1</v>
      </c>
      <c r="N75" s="256">
        <v>315.8</v>
      </c>
      <c r="O75" s="256">
        <v>19029600</v>
      </c>
      <c r="P75" s="257">
        <v>-1.9658753709198812E-2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150.25</v>
      </c>
      <c r="F76" s="253">
        <v>151.53333333333333</v>
      </c>
      <c r="G76" s="255">
        <v>148.36666666666667</v>
      </c>
      <c r="H76" s="255">
        <v>146.48333333333335</v>
      </c>
      <c r="I76" s="255">
        <v>143.31666666666669</v>
      </c>
      <c r="J76" s="255">
        <v>153.41666666666666</v>
      </c>
      <c r="K76" s="255">
        <v>156.58333333333334</v>
      </c>
      <c r="L76" s="255">
        <v>158.46666666666664</v>
      </c>
      <c r="M76" s="256">
        <v>154.69999999999999</v>
      </c>
      <c r="N76" s="256">
        <v>149.65</v>
      </c>
      <c r="O76" s="256">
        <v>101415000</v>
      </c>
      <c r="P76" s="257">
        <v>3.4161015652883292E-2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178.75</v>
      </c>
      <c r="F77" s="253">
        <v>179.1</v>
      </c>
      <c r="G77" s="255">
        <v>176.25</v>
      </c>
      <c r="H77" s="255">
        <v>173.75</v>
      </c>
      <c r="I77" s="255">
        <v>170.9</v>
      </c>
      <c r="J77" s="255">
        <v>181.6</v>
      </c>
      <c r="K77" s="255">
        <v>184.44999999999996</v>
      </c>
      <c r="L77" s="255">
        <v>186.95</v>
      </c>
      <c r="M77" s="256">
        <v>181.95</v>
      </c>
      <c r="N77" s="256">
        <v>176.6</v>
      </c>
      <c r="O77" s="256">
        <v>131622750</v>
      </c>
      <c r="P77" s="257">
        <v>-4.4630404463040445E-2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907.95</v>
      </c>
      <c r="F78" s="253">
        <v>912.76666666666677</v>
      </c>
      <c r="G78" s="255">
        <v>895.68333333333351</v>
      </c>
      <c r="H78" s="255">
        <v>883.41666666666674</v>
      </c>
      <c r="I78" s="255">
        <v>866.33333333333348</v>
      </c>
      <c r="J78" s="255">
        <v>925.03333333333353</v>
      </c>
      <c r="K78" s="255">
        <v>942.11666666666679</v>
      </c>
      <c r="L78" s="255">
        <v>954.38333333333355</v>
      </c>
      <c r="M78" s="256">
        <v>929.85</v>
      </c>
      <c r="N78" s="256">
        <v>900.5</v>
      </c>
      <c r="O78" s="256">
        <v>15336650</v>
      </c>
      <c r="P78" s="257">
        <v>-5.5962156372724024E-2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84.3</v>
      </c>
      <c r="F79" s="253">
        <v>85.249999999999986</v>
      </c>
      <c r="G79" s="255">
        <v>82.899999999999977</v>
      </c>
      <c r="H79" s="255">
        <v>81.499999999999986</v>
      </c>
      <c r="I79" s="255">
        <v>79.149999999999977</v>
      </c>
      <c r="J79" s="255">
        <v>86.649999999999977</v>
      </c>
      <c r="K79" s="255">
        <v>88.999999999999972</v>
      </c>
      <c r="L79" s="255">
        <v>90.399999999999977</v>
      </c>
      <c r="M79" s="256">
        <v>87.6</v>
      </c>
      <c r="N79" s="256">
        <v>83.85</v>
      </c>
      <c r="O79" s="256">
        <v>245677500</v>
      </c>
      <c r="P79" s="257">
        <v>-8.6253858725258755E-3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646</v>
      </c>
      <c r="F80" s="253">
        <v>653.9666666666667</v>
      </c>
      <c r="G80" s="255">
        <v>633.98333333333335</v>
      </c>
      <c r="H80" s="255">
        <v>621.9666666666667</v>
      </c>
      <c r="I80" s="255">
        <v>601.98333333333335</v>
      </c>
      <c r="J80" s="255">
        <v>665.98333333333335</v>
      </c>
      <c r="K80" s="255">
        <v>685.9666666666667</v>
      </c>
      <c r="L80" s="255">
        <v>697.98333333333335</v>
      </c>
      <c r="M80" s="256">
        <v>673.95</v>
      </c>
      <c r="N80" s="256">
        <v>641.95000000000005</v>
      </c>
      <c r="O80" s="256">
        <v>7619300</v>
      </c>
      <c r="P80" s="257">
        <v>-2.9796391325939413E-2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1234.3499999999999</v>
      </c>
      <c r="F81" s="253">
        <v>1246.4666666666665</v>
      </c>
      <c r="G81" s="255">
        <v>1217.9333333333329</v>
      </c>
      <c r="H81" s="255">
        <v>1201.5166666666664</v>
      </c>
      <c r="I81" s="255">
        <v>1172.9833333333329</v>
      </c>
      <c r="J81" s="255">
        <v>1262.883333333333</v>
      </c>
      <c r="K81" s="255">
        <v>1291.4166666666663</v>
      </c>
      <c r="L81" s="255">
        <v>1307.833333333333</v>
      </c>
      <c r="M81" s="256">
        <v>1275</v>
      </c>
      <c r="N81" s="256">
        <v>1230.05</v>
      </c>
      <c r="O81" s="256">
        <v>6078500</v>
      </c>
      <c r="P81" s="257">
        <v>-4.3358514321687129E-2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2357.35</v>
      </c>
      <c r="F82" s="253">
        <v>2402.1333333333332</v>
      </c>
      <c r="G82" s="255">
        <v>2298.8666666666663</v>
      </c>
      <c r="H82" s="255">
        <v>2240.3833333333332</v>
      </c>
      <c r="I82" s="255">
        <v>2137.1166666666663</v>
      </c>
      <c r="J82" s="255">
        <v>2460.6166666666663</v>
      </c>
      <c r="K82" s="255">
        <v>2563.8833333333328</v>
      </c>
      <c r="L82" s="255">
        <v>2622.3666666666663</v>
      </c>
      <c r="M82" s="256">
        <v>2505.4</v>
      </c>
      <c r="N82" s="256">
        <v>2343.65</v>
      </c>
      <c r="O82" s="256">
        <v>4765200</v>
      </c>
      <c r="P82" s="257">
        <v>-2.7152831652443754E-2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459</v>
      </c>
      <c r="F83" s="253">
        <v>461.9666666666667</v>
      </c>
      <c r="G83" s="255">
        <v>454.23333333333341</v>
      </c>
      <c r="H83" s="255">
        <v>449.4666666666667</v>
      </c>
      <c r="I83" s="255">
        <v>441.73333333333341</v>
      </c>
      <c r="J83" s="255">
        <v>466.73333333333341</v>
      </c>
      <c r="K83" s="255">
        <v>474.46666666666675</v>
      </c>
      <c r="L83" s="255">
        <v>479.23333333333341</v>
      </c>
      <c r="M83" s="256">
        <v>469.7</v>
      </c>
      <c r="N83" s="256">
        <v>457.2</v>
      </c>
      <c r="O83" s="256">
        <v>10608000</v>
      </c>
      <c r="P83" s="257">
        <v>-2.1582733812949641E-2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2180.8000000000002</v>
      </c>
      <c r="F84" s="253">
        <v>2188.7666666666669</v>
      </c>
      <c r="G84" s="255">
        <v>2163.5833333333339</v>
      </c>
      <c r="H84" s="255">
        <v>2146.3666666666672</v>
      </c>
      <c r="I84" s="255">
        <v>2121.1833333333343</v>
      </c>
      <c r="J84" s="255">
        <v>2205.9833333333336</v>
      </c>
      <c r="K84" s="255">
        <v>2231.166666666667</v>
      </c>
      <c r="L84" s="255">
        <v>2248.3833333333332</v>
      </c>
      <c r="M84" s="256">
        <v>2213.9499999999998</v>
      </c>
      <c r="N84" s="256">
        <v>2171.5500000000002</v>
      </c>
      <c r="O84" s="256">
        <v>8307432</v>
      </c>
      <c r="P84" s="257">
        <v>-1.7710095882684716E-2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548.04999999999995</v>
      </c>
      <c r="F85" s="253">
        <v>554.43333333333328</v>
      </c>
      <c r="G85" s="255">
        <v>539.16666666666652</v>
      </c>
      <c r="H85" s="255">
        <v>530.28333333333319</v>
      </c>
      <c r="I85" s="255">
        <v>515.01666666666642</v>
      </c>
      <c r="J85" s="255">
        <v>563.31666666666661</v>
      </c>
      <c r="K85" s="255">
        <v>578.58333333333326</v>
      </c>
      <c r="L85" s="255">
        <v>587.4666666666667</v>
      </c>
      <c r="M85" s="256">
        <v>569.70000000000005</v>
      </c>
      <c r="N85" s="256">
        <v>545.54999999999995</v>
      </c>
      <c r="O85" s="256">
        <v>8960000</v>
      </c>
      <c r="P85" s="257">
        <v>-3.4352687592617538E-2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3077.85</v>
      </c>
      <c r="F86" s="253">
        <v>3099.6333333333337</v>
      </c>
      <c r="G86" s="255">
        <v>3037.2666666666673</v>
      </c>
      <c r="H86" s="255">
        <v>2996.6833333333338</v>
      </c>
      <c r="I86" s="255">
        <v>2934.3166666666675</v>
      </c>
      <c r="J86" s="255">
        <v>3140.2166666666672</v>
      </c>
      <c r="K86" s="255">
        <v>3202.583333333333</v>
      </c>
      <c r="L86" s="255">
        <v>3243.166666666667</v>
      </c>
      <c r="M86" s="256">
        <v>3162</v>
      </c>
      <c r="N86" s="256">
        <v>3059.05</v>
      </c>
      <c r="O86" s="256">
        <v>9115200</v>
      </c>
      <c r="P86" s="257">
        <v>-7.7721899288093529E-3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1527.8</v>
      </c>
      <c r="F87" s="253">
        <v>1513.6000000000001</v>
      </c>
      <c r="G87" s="255">
        <v>1483.1500000000003</v>
      </c>
      <c r="H87" s="255">
        <v>1438.5000000000002</v>
      </c>
      <c r="I87" s="255">
        <v>1408.0500000000004</v>
      </c>
      <c r="J87" s="255">
        <v>1558.2500000000002</v>
      </c>
      <c r="K87" s="255">
        <v>1588.7</v>
      </c>
      <c r="L87" s="255">
        <v>1633.3500000000001</v>
      </c>
      <c r="M87" s="256">
        <v>1544.05</v>
      </c>
      <c r="N87" s="256">
        <v>1468.95</v>
      </c>
      <c r="O87" s="256">
        <v>5502500</v>
      </c>
      <c r="P87" s="257">
        <v>0.16578389830508475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1652.25</v>
      </c>
      <c r="F88" s="253">
        <v>1656.9666666666665</v>
      </c>
      <c r="G88" s="255">
        <v>1640.7333333333329</v>
      </c>
      <c r="H88" s="255">
        <v>1629.2166666666665</v>
      </c>
      <c r="I88" s="255">
        <v>1612.9833333333329</v>
      </c>
      <c r="J88" s="255">
        <v>1668.4833333333329</v>
      </c>
      <c r="K88" s="255">
        <v>1684.7166666666665</v>
      </c>
      <c r="L88" s="255">
        <v>1696.2333333333329</v>
      </c>
      <c r="M88" s="256">
        <v>1673.2</v>
      </c>
      <c r="N88" s="256">
        <v>1645.45</v>
      </c>
      <c r="O88" s="256">
        <v>13818000</v>
      </c>
      <c r="P88" s="257">
        <v>1.1840688912809472E-2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3835.25</v>
      </c>
      <c r="F89" s="253">
        <v>3861.1666666666665</v>
      </c>
      <c r="G89" s="255">
        <v>3801.833333333333</v>
      </c>
      <c r="H89" s="255">
        <v>3768.4166666666665</v>
      </c>
      <c r="I89" s="255">
        <v>3709.083333333333</v>
      </c>
      <c r="J89" s="255">
        <v>3894.583333333333</v>
      </c>
      <c r="K89" s="255">
        <v>3953.9166666666661</v>
      </c>
      <c r="L89" s="255">
        <v>3987.333333333333</v>
      </c>
      <c r="M89" s="256">
        <v>3920.5</v>
      </c>
      <c r="N89" s="256">
        <v>3827.75</v>
      </c>
      <c r="O89" s="256">
        <v>3184800</v>
      </c>
      <c r="P89" s="257">
        <v>-6.0780323807838627E-2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1407.05</v>
      </c>
      <c r="F90" s="253">
        <v>1410.3500000000001</v>
      </c>
      <c r="G90" s="255">
        <v>1397.7000000000003</v>
      </c>
      <c r="H90" s="255">
        <v>1388.3500000000001</v>
      </c>
      <c r="I90" s="255">
        <v>1375.7000000000003</v>
      </c>
      <c r="J90" s="255">
        <v>1419.7000000000003</v>
      </c>
      <c r="K90" s="255">
        <v>1432.3500000000004</v>
      </c>
      <c r="L90" s="255">
        <v>1441.7000000000003</v>
      </c>
      <c r="M90" s="256">
        <v>1423</v>
      </c>
      <c r="N90" s="256">
        <v>1401</v>
      </c>
      <c r="O90" s="256">
        <v>234136100</v>
      </c>
      <c r="P90" s="257">
        <v>3.5928313113834285E-3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580.85</v>
      </c>
      <c r="F91" s="253">
        <v>583.25</v>
      </c>
      <c r="G91" s="255">
        <v>576.5</v>
      </c>
      <c r="H91" s="255">
        <v>572.15</v>
      </c>
      <c r="I91" s="255">
        <v>565.4</v>
      </c>
      <c r="J91" s="255">
        <v>587.6</v>
      </c>
      <c r="K91" s="255">
        <v>594.35</v>
      </c>
      <c r="L91" s="255">
        <v>598.70000000000005</v>
      </c>
      <c r="M91" s="256">
        <v>590</v>
      </c>
      <c r="N91" s="256">
        <v>578.9</v>
      </c>
      <c r="O91" s="256">
        <v>33632500</v>
      </c>
      <c r="P91" s="257">
        <v>-3.5519384246553737E-2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4360.8999999999996</v>
      </c>
      <c r="F92" s="253">
        <v>4387.666666666667</v>
      </c>
      <c r="G92" s="255">
        <v>4322.2833333333338</v>
      </c>
      <c r="H92" s="255">
        <v>4283.666666666667</v>
      </c>
      <c r="I92" s="255">
        <v>4218.2833333333338</v>
      </c>
      <c r="J92" s="255">
        <v>4426.2833333333338</v>
      </c>
      <c r="K92" s="255">
        <v>4491.666666666667</v>
      </c>
      <c r="L92" s="255">
        <v>4530.2833333333338</v>
      </c>
      <c r="M92" s="256">
        <v>4453.05</v>
      </c>
      <c r="N92" s="256">
        <v>4349.05</v>
      </c>
      <c r="O92" s="256">
        <v>4279200</v>
      </c>
      <c r="P92" s="257">
        <v>2.2435667694072108E-2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503.45</v>
      </c>
      <c r="F93" s="253">
        <v>505.98333333333335</v>
      </c>
      <c r="G93" s="255">
        <v>498.4666666666667</v>
      </c>
      <c r="H93" s="255">
        <v>493.48333333333335</v>
      </c>
      <c r="I93" s="255">
        <v>485.9666666666667</v>
      </c>
      <c r="J93" s="255">
        <v>510.9666666666667</v>
      </c>
      <c r="K93" s="255">
        <v>518.48333333333335</v>
      </c>
      <c r="L93" s="255">
        <v>523.4666666666667</v>
      </c>
      <c r="M93" s="256">
        <v>513.5</v>
      </c>
      <c r="N93" s="256">
        <v>501</v>
      </c>
      <c r="O93" s="256">
        <v>50324400</v>
      </c>
      <c r="P93" s="257">
        <v>-1.5528715799852107E-2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253.85</v>
      </c>
      <c r="F94" s="253">
        <v>255.69999999999996</v>
      </c>
      <c r="G94" s="255">
        <v>250.59999999999991</v>
      </c>
      <c r="H94" s="255">
        <v>247.34999999999994</v>
      </c>
      <c r="I94" s="255">
        <v>242.24999999999989</v>
      </c>
      <c r="J94" s="255">
        <v>258.94999999999993</v>
      </c>
      <c r="K94" s="255">
        <v>264.05</v>
      </c>
      <c r="L94" s="255">
        <v>267.29999999999995</v>
      </c>
      <c r="M94" s="256">
        <v>260.8</v>
      </c>
      <c r="N94" s="256">
        <v>252.45</v>
      </c>
      <c r="O94" s="256">
        <v>32282300</v>
      </c>
      <c r="P94" s="257">
        <v>-5.2261963089988567E-3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507.1</v>
      </c>
      <c r="F95" s="253">
        <v>514.1</v>
      </c>
      <c r="G95" s="255">
        <v>498.15000000000009</v>
      </c>
      <c r="H95" s="255">
        <v>489.20000000000005</v>
      </c>
      <c r="I95" s="255">
        <v>473.25000000000011</v>
      </c>
      <c r="J95" s="255">
        <v>523.05000000000007</v>
      </c>
      <c r="K95" s="255">
        <v>539.00000000000011</v>
      </c>
      <c r="L95" s="255">
        <v>547.95000000000005</v>
      </c>
      <c r="M95" s="256">
        <v>530.04999999999995</v>
      </c>
      <c r="N95" s="256">
        <v>505.15</v>
      </c>
      <c r="O95" s="256">
        <v>39290400</v>
      </c>
      <c r="P95" s="257">
        <v>2.3419368450664602E-2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2422.0500000000002</v>
      </c>
      <c r="F96" s="253">
        <v>2415.9166666666665</v>
      </c>
      <c r="G96" s="255">
        <v>2406.833333333333</v>
      </c>
      <c r="H96" s="255">
        <v>2391.6166666666663</v>
      </c>
      <c r="I96" s="255">
        <v>2382.5333333333328</v>
      </c>
      <c r="J96" s="255">
        <v>2431.1333333333332</v>
      </c>
      <c r="K96" s="255">
        <v>2440.2166666666662</v>
      </c>
      <c r="L96" s="255">
        <v>2455.4333333333334</v>
      </c>
      <c r="M96" s="256">
        <v>2425</v>
      </c>
      <c r="N96" s="256">
        <v>2400.6999999999998</v>
      </c>
      <c r="O96" s="256">
        <v>12623400</v>
      </c>
      <c r="P96" s="257">
        <v>2.140984561607923E-2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1046.25</v>
      </c>
      <c r="F97" s="253">
        <v>1051.2166666666665</v>
      </c>
      <c r="G97" s="255">
        <v>1037.4833333333329</v>
      </c>
      <c r="H97" s="255">
        <v>1028.7166666666665</v>
      </c>
      <c r="I97" s="255">
        <v>1014.9833333333329</v>
      </c>
      <c r="J97" s="255">
        <v>1059.9833333333329</v>
      </c>
      <c r="K97" s="255">
        <v>1073.7166666666665</v>
      </c>
      <c r="L97" s="255">
        <v>1082.4833333333329</v>
      </c>
      <c r="M97" s="256">
        <v>1064.95</v>
      </c>
      <c r="N97" s="256">
        <v>1042.45</v>
      </c>
      <c r="O97" s="256">
        <v>81507300</v>
      </c>
      <c r="P97" s="257">
        <v>-6.5948878954373274E-3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1720.4</v>
      </c>
      <c r="F98" s="253">
        <v>1715.0333333333335</v>
      </c>
      <c r="G98" s="255">
        <v>1695.366666666667</v>
      </c>
      <c r="H98" s="255">
        <v>1670.3333333333335</v>
      </c>
      <c r="I98" s="255">
        <v>1650.666666666667</v>
      </c>
      <c r="J98" s="255">
        <v>1740.0666666666671</v>
      </c>
      <c r="K98" s="255">
        <v>1759.7333333333336</v>
      </c>
      <c r="L98" s="255">
        <v>1784.7666666666671</v>
      </c>
      <c r="M98" s="256">
        <v>1734.7</v>
      </c>
      <c r="N98" s="256">
        <v>1690</v>
      </c>
      <c r="O98" s="256">
        <v>3338000</v>
      </c>
      <c r="P98" s="257">
        <v>-6.0380014074595353E-2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523.35</v>
      </c>
      <c r="F99" s="253">
        <v>524.54999999999995</v>
      </c>
      <c r="G99" s="255">
        <v>519.09999999999991</v>
      </c>
      <c r="H99" s="255">
        <v>514.84999999999991</v>
      </c>
      <c r="I99" s="255">
        <v>509.39999999999986</v>
      </c>
      <c r="J99" s="255">
        <v>528.79999999999995</v>
      </c>
      <c r="K99" s="255">
        <v>534.25</v>
      </c>
      <c r="L99" s="255">
        <v>538.5</v>
      </c>
      <c r="M99" s="256">
        <v>530</v>
      </c>
      <c r="N99" s="256">
        <v>520.29999999999995</v>
      </c>
      <c r="O99" s="256">
        <v>12739500</v>
      </c>
      <c r="P99" s="257">
        <v>1.0710460549803642E-2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13.65</v>
      </c>
      <c r="F100" s="253">
        <v>14.4</v>
      </c>
      <c r="G100" s="255">
        <v>12.8</v>
      </c>
      <c r="H100" s="255">
        <v>11.950000000000001</v>
      </c>
      <c r="I100" s="255">
        <v>10.350000000000001</v>
      </c>
      <c r="J100" s="255">
        <v>15.25</v>
      </c>
      <c r="K100" s="255">
        <v>16.849999999999998</v>
      </c>
      <c r="L100" s="255">
        <v>17.7</v>
      </c>
      <c r="M100" s="256">
        <v>16</v>
      </c>
      <c r="N100" s="256">
        <v>13.55</v>
      </c>
      <c r="O100" s="256">
        <v>2227760000</v>
      </c>
      <c r="P100" s="257">
        <v>-4.8226126187709342E-2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115.1</v>
      </c>
      <c r="F101" s="253">
        <v>116.18333333333334</v>
      </c>
      <c r="G101" s="255">
        <v>113.36666666666667</v>
      </c>
      <c r="H101" s="255">
        <v>111.63333333333334</v>
      </c>
      <c r="I101" s="255">
        <v>108.81666666666668</v>
      </c>
      <c r="J101" s="255">
        <v>117.91666666666667</v>
      </c>
      <c r="K101" s="255">
        <v>120.73333333333333</v>
      </c>
      <c r="L101" s="255">
        <v>122.46666666666667</v>
      </c>
      <c r="M101" s="256">
        <v>119</v>
      </c>
      <c r="N101" s="256">
        <v>114.45</v>
      </c>
      <c r="O101" s="256">
        <v>71085000</v>
      </c>
      <c r="P101" s="257">
        <v>9.4433399602385677E-3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80.7</v>
      </c>
      <c r="F102" s="253">
        <v>81.55</v>
      </c>
      <c r="G102" s="255">
        <v>79.399999999999991</v>
      </c>
      <c r="H102" s="255">
        <v>78.099999999999994</v>
      </c>
      <c r="I102" s="255">
        <v>75.949999999999989</v>
      </c>
      <c r="J102" s="255">
        <v>82.85</v>
      </c>
      <c r="K102" s="255">
        <v>85</v>
      </c>
      <c r="L102" s="255">
        <v>86.3</v>
      </c>
      <c r="M102" s="256">
        <v>83.7</v>
      </c>
      <c r="N102" s="256">
        <v>80.25</v>
      </c>
      <c r="O102" s="256">
        <v>364957500</v>
      </c>
      <c r="P102" s="257">
        <v>3.5979647016244065E-2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140.55000000000001</v>
      </c>
      <c r="F103" s="253">
        <v>141.96666666666667</v>
      </c>
      <c r="G103" s="255">
        <v>138.23333333333335</v>
      </c>
      <c r="H103" s="255">
        <v>135.91666666666669</v>
      </c>
      <c r="I103" s="255">
        <v>132.18333333333337</v>
      </c>
      <c r="J103" s="255">
        <v>144.28333333333333</v>
      </c>
      <c r="K103" s="255">
        <v>148.01666666666662</v>
      </c>
      <c r="L103" s="255">
        <v>150.33333333333331</v>
      </c>
      <c r="M103" s="256">
        <v>145.69999999999999</v>
      </c>
      <c r="N103" s="256">
        <v>139.65</v>
      </c>
      <c r="O103" s="256">
        <v>64717500</v>
      </c>
      <c r="P103" s="257">
        <v>-1.6357936734112281E-2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414.8</v>
      </c>
      <c r="F104" s="253">
        <v>418.0333333333333</v>
      </c>
      <c r="G104" s="255">
        <v>409.86666666666662</v>
      </c>
      <c r="H104" s="255">
        <v>404.93333333333334</v>
      </c>
      <c r="I104" s="255">
        <v>396.76666666666665</v>
      </c>
      <c r="J104" s="255">
        <v>422.96666666666658</v>
      </c>
      <c r="K104" s="255">
        <v>431.13333333333333</v>
      </c>
      <c r="L104" s="255">
        <v>436.06666666666655</v>
      </c>
      <c r="M104" s="256">
        <v>426.2</v>
      </c>
      <c r="N104" s="256">
        <v>413.1</v>
      </c>
      <c r="O104" s="256">
        <v>14433375</v>
      </c>
      <c r="P104" s="257">
        <v>2.4197482681237194E-2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570.35</v>
      </c>
      <c r="F105" s="253">
        <v>575.9</v>
      </c>
      <c r="G105" s="255">
        <v>561.94999999999993</v>
      </c>
      <c r="H105" s="255">
        <v>553.54999999999995</v>
      </c>
      <c r="I105" s="255">
        <v>539.59999999999991</v>
      </c>
      <c r="J105" s="255">
        <v>584.29999999999995</v>
      </c>
      <c r="K105" s="255">
        <v>598.25</v>
      </c>
      <c r="L105" s="255">
        <v>606.65</v>
      </c>
      <c r="M105" s="256">
        <v>589.85</v>
      </c>
      <c r="N105" s="256">
        <v>567.5</v>
      </c>
      <c r="O105" s="256">
        <v>17110000</v>
      </c>
      <c r="P105" s="257">
        <v>-7.0613796849538293E-2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223.6</v>
      </c>
      <c r="F106" s="253">
        <v>226.86666666666665</v>
      </c>
      <c r="G106" s="255">
        <v>218.2833333333333</v>
      </c>
      <c r="H106" s="255">
        <v>212.96666666666667</v>
      </c>
      <c r="I106" s="255">
        <v>204.38333333333333</v>
      </c>
      <c r="J106" s="255">
        <v>232.18333333333328</v>
      </c>
      <c r="K106" s="255">
        <v>240.76666666666659</v>
      </c>
      <c r="L106" s="255">
        <v>246.08333333333326</v>
      </c>
      <c r="M106" s="256">
        <v>235.45</v>
      </c>
      <c r="N106" s="256">
        <v>221.55</v>
      </c>
      <c r="O106" s="256">
        <v>21094600</v>
      </c>
      <c r="P106" s="257">
        <v>8.4569527242478858E-3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2649.65</v>
      </c>
      <c r="F107" s="253">
        <v>2669.7333333333331</v>
      </c>
      <c r="G107" s="255">
        <v>2615.7166666666662</v>
      </c>
      <c r="H107" s="255">
        <v>2581.7833333333333</v>
      </c>
      <c r="I107" s="255">
        <v>2527.7666666666664</v>
      </c>
      <c r="J107" s="255">
        <v>2703.6666666666661</v>
      </c>
      <c r="K107" s="255">
        <v>2757.6833333333334</v>
      </c>
      <c r="L107" s="255">
        <v>2791.6166666666659</v>
      </c>
      <c r="M107" s="256">
        <v>2723.75</v>
      </c>
      <c r="N107" s="256">
        <v>2635.8</v>
      </c>
      <c r="O107" s="256">
        <v>869100</v>
      </c>
      <c r="P107" s="257">
        <v>-5.5120678408349638E-2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3118.85</v>
      </c>
      <c r="F108" s="253">
        <v>3140.1166666666668</v>
      </c>
      <c r="G108" s="255">
        <v>3085.2333333333336</v>
      </c>
      <c r="H108" s="255">
        <v>3051.6166666666668</v>
      </c>
      <c r="I108" s="255">
        <v>2996.7333333333336</v>
      </c>
      <c r="J108" s="255">
        <v>3173.7333333333336</v>
      </c>
      <c r="K108" s="255">
        <v>3228.6166666666668</v>
      </c>
      <c r="L108" s="255">
        <v>3262.2333333333336</v>
      </c>
      <c r="M108" s="256">
        <v>3195</v>
      </c>
      <c r="N108" s="256">
        <v>3106.5</v>
      </c>
      <c r="O108" s="256">
        <v>5586900</v>
      </c>
      <c r="P108" s="257">
        <v>-7.4085918345592151E-3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1448.95</v>
      </c>
      <c r="F109" s="253">
        <v>1464.3833333333332</v>
      </c>
      <c r="G109" s="255">
        <v>1426.9666666666665</v>
      </c>
      <c r="H109" s="255">
        <v>1404.9833333333333</v>
      </c>
      <c r="I109" s="255">
        <v>1367.5666666666666</v>
      </c>
      <c r="J109" s="255">
        <v>1486.3666666666663</v>
      </c>
      <c r="K109" s="255">
        <v>1523.7833333333333</v>
      </c>
      <c r="L109" s="255">
        <v>1545.7666666666662</v>
      </c>
      <c r="M109" s="256">
        <v>1501.8</v>
      </c>
      <c r="N109" s="256">
        <v>1442.4</v>
      </c>
      <c r="O109" s="256">
        <v>28976500</v>
      </c>
      <c r="P109" s="257">
        <v>-2.4099289070972406E-3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244</v>
      </c>
      <c r="F110" s="253">
        <v>242.51666666666665</v>
      </c>
      <c r="G110" s="255">
        <v>235.48333333333329</v>
      </c>
      <c r="H110" s="255">
        <v>226.96666666666664</v>
      </c>
      <c r="I110" s="255">
        <v>219.93333333333328</v>
      </c>
      <c r="J110" s="255">
        <v>251.0333333333333</v>
      </c>
      <c r="K110" s="255">
        <v>258.06666666666666</v>
      </c>
      <c r="L110" s="255">
        <v>266.58333333333331</v>
      </c>
      <c r="M110" s="256">
        <v>249.55</v>
      </c>
      <c r="N110" s="256">
        <v>234</v>
      </c>
      <c r="O110" s="256">
        <v>95856200</v>
      </c>
      <c r="P110" s="257">
        <v>-0.10838077166350411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1670.5</v>
      </c>
      <c r="F111" s="253">
        <v>1672.8166666666666</v>
      </c>
      <c r="G111" s="255">
        <v>1659.7333333333331</v>
      </c>
      <c r="H111" s="255">
        <v>1648.9666666666665</v>
      </c>
      <c r="I111" s="255">
        <v>1635.883333333333</v>
      </c>
      <c r="J111" s="255">
        <v>1683.5833333333333</v>
      </c>
      <c r="K111" s="255">
        <v>1696.6666666666667</v>
      </c>
      <c r="L111" s="255">
        <v>1707.4333333333334</v>
      </c>
      <c r="M111" s="256">
        <v>1685.9</v>
      </c>
      <c r="N111" s="256">
        <v>1662.05</v>
      </c>
      <c r="O111" s="256">
        <v>25387600</v>
      </c>
      <c r="P111" s="257">
        <v>-2.835226109282215E-4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167.55</v>
      </c>
      <c r="F112" s="253">
        <v>169.35</v>
      </c>
      <c r="G112" s="255">
        <v>165</v>
      </c>
      <c r="H112" s="255">
        <v>162.45000000000002</v>
      </c>
      <c r="I112" s="255">
        <v>158.10000000000002</v>
      </c>
      <c r="J112" s="255">
        <v>171.89999999999998</v>
      </c>
      <c r="K112" s="255">
        <v>176.24999999999994</v>
      </c>
      <c r="L112" s="255">
        <v>178.79999999999995</v>
      </c>
      <c r="M112" s="256">
        <v>173.7</v>
      </c>
      <c r="N112" s="256">
        <v>166.8</v>
      </c>
      <c r="O112" s="256">
        <v>189481500</v>
      </c>
      <c r="P112" s="257">
        <v>3.4659000159718893E-2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1186.9000000000001</v>
      </c>
      <c r="F113" s="253">
        <v>1190.1666666666667</v>
      </c>
      <c r="G113" s="255">
        <v>1171.7333333333336</v>
      </c>
      <c r="H113" s="255">
        <v>1156.5666666666668</v>
      </c>
      <c r="I113" s="255">
        <v>1138.1333333333337</v>
      </c>
      <c r="J113" s="255">
        <v>1205.3333333333335</v>
      </c>
      <c r="K113" s="255">
        <v>1223.7666666666664</v>
      </c>
      <c r="L113" s="255">
        <v>1238.9333333333334</v>
      </c>
      <c r="M113" s="256">
        <v>1208.5999999999999</v>
      </c>
      <c r="N113" s="256">
        <v>1175</v>
      </c>
      <c r="O113" s="256">
        <v>3398200</v>
      </c>
      <c r="P113" s="257">
        <v>-9.2833593614436924E-2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922.55</v>
      </c>
      <c r="F114" s="253">
        <v>932.5333333333333</v>
      </c>
      <c r="G114" s="255">
        <v>907.16666666666663</v>
      </c>
      <c r="H114" s="255">
        <v>891.7833333333333</v>
      </c>
      <c r="I114" s="255">
        <v>866.41666666666663</v>
      </c>
      <c r="J114" s="255">
        <v>947.91666666666663</v>
      </c>
      <c r="K114" s="255">
        <v>973.28333333333342</v>
      </c>
      <c r="L114" s="255">
        <v>988.66666666666663</v>
      </c>
      <c r="M114" s="256">
        <v>957.9</v>
      </c>
      <c r="N114" s="256">
        <v>917.15</v>
      </c>
      <c r="O114" s="256">
        <v>16978500</v>
      </c>
      <c r="P114" s="257">
        <v>-1.8363939899833055E-2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407.4</v>
      </c>
      <c r="F115" s="253">
        <v>408.43333333333334</v>
      </c>
      <c r="G115" s="255">
        <v>405.26666666666665</v>
      </c>
      <c r="H115" s="255">
        <v>403.13333333333333</v>
      </c>
      <c r="I115" s="255">
        <v>399.96666666666664</v>
      </c>
      <c r="J115" s="255">
        <v>410.56666666666666</v>
      </c>
      <c r="K115" s="255">
        <v>413.73333333333329</v>
      </c>
      <c r="L115" s="255">
        <v>415.86666666666667</v>
      </c>
      <c r="M115" s="256">
        <v>411.6</v>
      </c>
      <c r="N115" s="256">
        <v>406.3</v>
      </c>
      <c r="O115" s="256">
        <v>121409600</v>
      </c>
      <c r="P115" s="257">
        <v>1.2381092151081345E-2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754.2</v>
      </c>
      <c r="F116" s="253">
        <v>762.5</v>
      </c>
      <c r="G116" s="255">
        <v>743.7</v>
      </c>
      <c r="H116" s="255">
        <v>733.2</v>
      </c>
      <c r="I116" s="255">
        <v>714.40000000000009</v>
      </c>
      <c r="J116" s="255">
        <v>773</v>
      </c>
      <c r="K116" s="255">
        <v>791.8</v>
      </c>
      <c r="L116" s="255">
        <v>802.3</v>
      </c>
      <c r="M116" s="256">
        <v>781.3</v>
      </c>
      <c r="N116" s="256">
        <v>752</v>
      </c>
      <c r="O116" s="256">
        <v>23826250</v>
      </c>
      <c r="P116" s="257">
        <v>-1.2485752771733499E-2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4416.6499999999996</v>
      </c>
      <c r="F117" s="253">
        <v>4440.2166666666662</v>
      </c>
      <c r="G117" s="255">
        <v>4360.4833333333327</v>
      </c>
      <c r="H117" s="255">
        <v>4304.3166666666666</v>
      </c>
      <c r="I117" s="255">
        <v>4224.583333333333</v>
      </c>
      <c r="J117" s="255">
        <v>4496.3833333333323</v>
      </c>
      <c r="K117" s="255">
        <v>4576.1166666666659</v>
      </c>
      <c r="L117" s="255">
        <v>4632.2833333333319</v>
      </c>
      <c r="M117" s="256">
        <v>4519.95</v>
      </c>
      <c r="N117" s="256">
        <v>4384.05</v>
      </c>
      <c r="O117" s="256">
        <v>743000</v>
      </c>
      <c r="P117" s="257">
        <v>-8.1865925239419213E-2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797.35</v>
      </c>
      <c r="F118" s="253">
        <v>803.69999999999993</v>
      </c>
      <c r="G118" s="255">
        <v>787.64999999999986</v>
      </c>
      <c r="H118" s="255">
        <v>777.94999999999993</v>
      </c>
      <c r="I118" s="255">
        <v>761.89999999999986</v>
      </c>
      <c r="J118" s="255">
        <v>813.39999999999986</v>
      </c>
      <c r="K118" s="255">
        <v>829.44999999999982</v>
      </c>
      <c r="L118" s="255">
        <v>839.14999999999986</v>
      </c>
      <c r="M118" s="256">
        <v>819.75</v>
      </c>
      <c r="N118" s="256">
        <v>794</v>
      </c>
      <c r="O118" s="256">
        <v>17436600</v>
      </c>
      <c r="P118" s="257">
        <v>-8.7870764744253874E-3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469.25</v>
      </c>
      <c r="F119" s="253">
        <v>473.91666666666669</v>
      </c>
      <c r="G119" s="255">
        <v>462.83333333333337</v>
      </c>
      <c r="H119" s="255">
        <v>456.41666666666669</v>
      </c>
      <c r="I119" s="255">
        <v>445.33333333333337</v>
      </c>
      <c r="J119" s="255">
        <v>480.33333333333337</v>
      </c>
      <c r="K119" s="255">
        <v>491.41666666666674</v>
      </c>
      <c r="L119" s="255">
        <v>497.83333333333337</v>
      </c>
      <c r="M119" s="256">
        <v>485</v>
      </c>
      <c r="N119" s="256">
        <v>467.5</v>
      </c>
      <c r="O119" s="256">
        <v>18255000</v>
      </c>
      <c r="P119" s="257">
        <v>6.1664953751284688E-4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1683.4</v>
      </c>
      <c r="F120" s="253">
        <v>1689.95</v>
      </c>
      <c r="G120" s="255">
        <v>1670.95</v>
      </c>
      <c r="H120" s="255">
        <v>1658.5</v>
      </c>
      <c r="I120" s="255">
        <v>1639.5</v>
      </c>
      <c r="J120" s="255">
        <v>1702.4</v>
      </c>
      <c r="K120" s="255">
        <v>1721.4</v>
      </c>
      <c r="L120" s="255">
        <v>1733.8500000000001</v>
      </c>
      <c r="M120" s="256">
        <v>1708.95</v>
      </c>
      <c r="N120" s="256">
        <v>1677.5</v>
      </c>
      <c r="O120" s="256">
        <v>39222800</v>
      </c>
      <c r="P120" s="257">
        <v>6.1462373535266478E-3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164.55</v>
      </c>
      <c r="F121" s="253">
        <v>166.25</v>
      </c>
      <c r="G121" s="255">
        <v>161.94999999999999</v>
      </c>
      <c r="H121" s="255">
        <v>159.35</v>
      </c>
      <c r="I121" s="255">
        <v>155.04999999999998</v>
      </c>
      <c r="J121" s="255">
        <v>168.85</v>
      </c>
      <c r="K121" s="255">
        <v>173.15</v>
      </c>
      <c r="L121" s="255">
        <v>175.75</v>
      </c>
      <c r="M121" s="256">
        <v>170.55</v>
      </c>
      <c r="N121" s="256">
        <v>163.65</v>
      </c>
      <c r="O121" s="256">
        <v>40760370</v>
      </c>
      <c r="P121" s="257">
        <v>-2.7292576419213972E-3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2309.5</v>
      </c>
      <c r="F122" s="253">
        <v>2326.35</v>
      </c>
      <c r="G122" s="255">
        <v>2274.6</v>
      </c>
      <c r="H122" s="255">
        <v>2239.6999999999998</v>
      </c>
      <c r="I122" s="255">
        <v>2187.9499999999998</v>
      </c>
      <c r="J122" s="255">
        <v>2361.25</v>
      </c>
      <c r="K122" s="255">
        <v>2413</v>
      </c>
      <c r="L122" s="255">
        <v>2447.9</v>
      </c>
      <c r="M122" s="256">
        <v>2378.1</v>
      </c>
      <c r="N122" s="256">
        <v>2291.4499999999998</v>
      </c>
      <c r="O122" s="256">
        <v>1286700</v>
      </c>
      <c r="P122" s="257">
        <v>-6.9897483690587142E-4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404.15</v>
      </c>
      <c r="F123" s="253">
        <v>403.2</v>
      </c>
      <c r="G123" s="255">
        <v>398</v>
      </c>
      <c r="H123" s="255">
        <v>391.85</v>
      </c>
      <c r="I123" s="255">
        <v>386.65000000000003</v>
      </c>
      <c r="J123" s="255">
        <v>409.34999999999997</v>
      </c>
      <c r="K123" s="255">
        <v>414.5499999999999</v>
      </c>
      <c r="L123" s="255">
        <v>420.69999999999993</v>
      </c>
      <c r="M123" s="256">
        <v>408.4</v>
      </c>
      <c r="N123" s="256">
        <v>397.05</v>
      </c>
      <c r="O123" s="256">
        <v>11874500</v>
      </c>
      <c r="P123" s="257">
        <v>-0.11414077362079898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639.29999999999995</v>
      </c>
      <c r="F124" s="253">
        <v>643.68333333333328</v>
      </c>
      <c r="G124" s="255">
        <v>631.81666666666661</v>
      </c>
      <c r="H124" s="255">
        <v>624.33333333333337</v>
      </c>
      <c r="I124" s="255">
        <v>612.4666666666667</v>
      </c>
      <c r="J124" s="255">
        <v>651.16666666666652</v>
      </c>
      <c r="K124" s="255">
        <v>663.03333333333308</v>
      </c>
      <c r="L124" s="255">
        <v>670.51666666666642</v>
      </c>
      <c r="M124" s="256">
        <v>655.55</v>
      </c>
      <c r="N124" s="256">
        <v>636.20000000000005</v>
      </c>
      <c r="O124" s="256">
        <v>17288000</v>
      </c>
      <c r="P124" s="257">
        <v>-1.156737998843262E-4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3465</v>
      </c>
      <c r="F125" s="253">
        <v>3472.85</v>
      </c>
      <c r="G125" s="255">
        <v>3441.1499999999996</v>
      </c>
      <c r="H125" s="255">
        <v>3417.2999999999997</v>
      </c>
      <c r="I125" s="255">
        <v>3385.5999999999995</v>
      </c>
      <c r="J125" s="255">
        <v>3496.7</v>
      </c>
      <c r="K125" s="255">
        <v>3528.3999999999996</v>
      </c>
      <c r="L125" s="255">
        <v>3552.25</v>
      </c>
      <c r="M125" s="256">
        <v>3504.55</v>
      </c>
      <c r="N125" s="256">
        <v>3449</v>
      </c>
      <c r="O125" s="256">
        <v>16031100</v>
      </c>
      <c r="P125" s="257">
        <v>-4.3227934189196742E-3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5401.6</v>
      </c>
      <c r="F126" s="253">
        <v>5408.5166666666664</v>
      </c>
      <c r="G126" s="255">
        <v>5357.333333333333</v>
      </c>
      <c r="H126" s="255">
        <v>5313.0666666666666</v>
      </c>
      <c r="I126" s="255">
        <v>5261.8833333333332</v>
      </c>
      <c r="J126" s="255">
        <v>5452.7833333333328</v>
      </c>
      <c r="K126" s="255">
        <v>5503.9666666666672</v>
      </c>
      <c r="L126" s="255">
        <v>5548.2333333333327</v>
      </c>
      <c r="M126" s="256">
        <v>5459.7</v>
      </c>
      <c r="N126" s="256">
        <v>5364.25</v>
      </c>
      <c r="O126" s="256">
        <v>2568750</v>
      </c>
      <c r="P126" s="257">
        <v>6.9844443056162928E-2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5303</v>
      </c>
      <c r="F127" s="253">
        <v>5342.9000000000005</v>
      </c>
      <c r="G127" s="255">
        <v>5247.6000000000013</v>
      </c>
      <c r="H127" s="255">
        <v>5192.2000000000007</v>
      </c>
      <c r="I127" s="255">
        <v>5096.9000000000015</v>
      </c>
      <c r="J127" s="255">
        <v>5398.3000000000011</v>
      </c>
      <c r="K127" s="255">
        <v>5493.6</v>
      </c>
      <c r="L127" s="255">
        <v>5549.0000000000009</v>
      </c>
      <c r="M127" s="256">
        <v>5438.2</v>
      </c>
      <c r="N127" s="256">
        <v>5287.5</v>
      </c>
      <c r="O127" s="256">
        <v>748600</v>
      </c>
      <c r="P127" s="257">
        <v>-5.4559232129325584E-2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1610.95</v>
      </c>
      <c r="F128" s="253">
        <v>1616.8166666666668</v>
      </c>
      <c r="G128" s="255">
        <v>1595.2833333333338</v>
      </c>
      <c r="H128" s="255">
        <v>1579.616666666667</v>
      </c>
      <c r="I128" s="255">
        <v>1558.0833333333339</v>
      </c>
      <c r="J128" s="255">
        <v>1632.4833333333336</v>
      </c>
      <c r="K128" s="255">
        <v>1654.0166666666669</v>
      </c>
      <c r="L128" s="255">
        <v>1669.6833333333334</v>
      </c>
      <c r="M128" s="256">
        <v>1638.35</v>
      </c>
      <c r="N128" s="256">
        <v>1601.15</v>
      </c>
      <c r="O128" s="256">
        <v>7870150</v>
      </c>
      <c r="P128" s="257">
        <v>3.1758413193670607E-2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1902.5</v>
      </c>
      <c r="F129" s="253">
        <v>1917.45</v>
      </c>
      <c r="G129" s="255">
        <v>1883.0500000000002</v>
      </c>
      <c r="H129" s="255">
        <v>1863.6000000000001</v>
      </c>
      <c r="I129" s="255">
        <v>1829.2000000000003</v>
      </c>
      <c r="J129" s="255">
        <v>1936.9</v>
      </c>
      <c r="K129" s="255">
        <v>1971.3000000000002</v>
      </c>
      <c r="L129" s="255">
        <v>1990.75</v>
      </c>
      <c r="M129" s="256">
        <v>1951.85</v>
      </c>
      <c r="N129" s="256">
        <v>1898</v>
      </c>
      <c r="O129" s="256">
        <v>12293750</v>
      </c>
      <c r="P129" s="257">
        <v>1.2256997890656178E-3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280.75</v>
      </c>
      <c r="F130" s="253">
        <v>283.43333333333334</v>
      </c>
      <c r="G130" s="255">
        <v>276.31666666666666</v>
      </c>
      <c r="H130" s="255">
        <v>271.88333333333333</v>
      </c>
      <c r="I130" s="255">
        <v>264.76666666666665</v>
      </c>
      <c r="J130" s="255">
        <v>287.86666666666667</v>
      </c>
      <c r="K130" s="255">
        <v>294.98333333333335</v>
      </c>
      <c r="L130" s="255">
        <v>299.41666666666669</v>
      </c>
      <c r="M130" s="256">
        <v>290.55</v>
      </c>
      <c r="N130" s="256">
        <v>279</v>
      </c>
      <c r="O130" s="256">
        <v>28012000</v>
      </c>
      <c r="P130" s="257">
        <v>-4.6497378991081764E-2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171.9</v>
      </c>
      <c r="F131" s="253">
        <v>174.25</v>
      </c>
      <c r="G131" s="255">
        <v>168.05</v>
      </c>
      <c r="H131" s="255">
        <v>164.20000000000002</v>
      </c>
      <c r="I131" s="255">
        <v>158.00000000000003</v>
      </c>
      <c r="J131" s="255">
        <v>178.1</v>
      </c>
      <c r="K131" s="255">
        <v>184.29999999999998</v>
      </c>
      <c r="L131" s="255">
        <v>188.14999999999998</v>
      </c>
      <c r="M131" s="256">
        <v>180.45</v>
      </c>
      <c r="N131" s="256">
        <v>170.4</v>
      </c>
      <c r="O131" s="256">
        <v>57996000</v>
      </c>
      <c r="P131" s="257">
        <v>-1.3874719445011223E-2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521.6</v>
      </c>
      <c r="F132" s="253">
        <v>522.2833333333333</v>
      </c>
      <c r="G132" s="255">
        <v>519.21666666666658</v>
      </c>
      <c r="H132" s="255">
        <v>516.83333333333326</v>
      </c>
      <c r="I132" s="255">
        <v>513.76666666666654</v>
      </c>
      <c r="J132" s="255">
        <v>524.66666666666663</v>
      </c>
      <c r="K132" s="255">
        <v>527.73333333333323</v>
      </c>
      <c r="L132" s="255">
        <v>530.11666666666667</v>
      </c>
      <c r="M132" s="256">
        <v>525.35</v>
      </c>
      <c r="N132" s="256">
        <v>519.9</v>
      </c>
      <c r="O132" s="256">
        <v>12573600</v>
      </c>
      <c r="P132" s="257">
        <v>-9.6408317580340269E-3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11143.75</v>
      </c>
      <c r="F133" s="253">
        <v>11256</v>
      </c>
      <c r="G133" s="255">
        <v>11013.9</v>
      </c>
      <c r="H133" s="255">
        <v>10884.05</v>
      </c>
      <c r="I133" s="255">
        <v>10641.949999999999</v>
      </c>
      <c r="J133" s="255">
        <v>11385.85</v>
      </c>
      <c r="K133" s="255">
        <v>11627.949999999999</v>
      </c>
      <c r="L133" s="255">
        <v>11757.800000000001</v>
      </c>
      <c r="M133" s="256">
        <v>11498.1</v>
      </c>
      <c r="N133" s="256">
        <v>11126.15</v>
      </c>
      <c r="O133" s="256">
        <v>2842400</v>
      </c>
      <c r="P133" s="257">
        <v>0.13261077462543833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1135</v>
      </c>
      <c r="F134" s="253">
        <v>1143.4166666666667</v>
      </c>
      <c r="G134" s="255">
        <v>1121.6333333333334</v>
      </c>
      <c r="H134" s="255">
        <v>1108.2666666666667</v>
      </c>
      <c r="I134" s="255">
        <v>1086.4833333333333</v>
      </c>
      <c r="J134" s="255">
        <v>1156.7833333333335</v>
      </c>
      <c r="K134" s="255">
        <v>1178.5666666666668</v>
      </c>
      <c r="L134" s="255">
        <v>1191.9333333333336</v>
      </c>
      <c r="M134" s="256">
        <v>1165.2</v>
      </c>
      <c r="N134" s="256">
        <v>1130.05</v>
      </c>
      <c r="O134" s="256">
        <v>6671700</v>
      </c>
      <c r="P134" s="257">
        <v>-2.4462640736949846E-2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3656.05</v>
      </c>
      <c r="F135" s="253">
        <v>3684.4833333333336</v>
      </c>
      <c r="G135" s="255">
        <v>3613.0166666666673</v>
      </c>
      <c r="H135" s="255">
        <v>3569.9833333333336</v>
      </c>
      <c r="I135" s="255">
        <v>3498.5166666666673</v>
      </c>
      <c r="J135" s="255">
        <v>3727.5166666666673</v>
      </c>
      <c r="K135" s="255">
        <v>3798.9833333333336</v>
      </c>
      <c r="L135" s="255">
        <v>3842.0166666666673</v>
      </c>
      <c r="M135" s="256">
        <v>3755.95</v>
      </c>
      <c r="N135" s="256">
        <v>3641.45</v>
      </c>
      <c r="O135" s="256">
        <v>2347600</v>
      </c>
      <c r="P135" s="257">
        <v>-4.4603613869444898E-2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1605.35</v>
      </c>
      <c r="F136" s="253">
        <v>1613.4666666666665</v>
      </c>
      <c r="G136" s="255">
        <v>1585.083333333333</v>
      </c>
      <c r="H136" s="255">
        <v>1564.8166666666666</v>
      </c>
      <c r="I136" s="255">
        <v>1536.4333333333332</v>
      </c>
      <c r="J136" s="255">
        <v>1633.7333333333329</v>
      </c>
      <c r="K136" s="255">
        <v>1662.1166666666666</v>
      </c>
      <c r="L136" s="255">
        <v>1682.3833333333328</v>
      </c>
      <c r="M136" s="256">
        <v>1641.85</v>
      </c>
      <c r="N136" s="256">
        <v>1593.2</v>
      </c>
      <c r="O136" s="256">
        <v>1231200</v>
      </c>
      <c r="P136" s="257">
        <v>-3.9925140361821584E-2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962.45</v>
      </c>
      <c r="F137" s="253">
        <v>959.43333333333339</v>
      </c>
      <c r="G137" s="255">
        <v>941.61666666666679</v>
      </c>
      <c r="H137" s="255">
        <v>920.78333333333342</v>
      </c>
      <c r="I137" s="255">
        <v>902.96666666666681</v>
      </c>
      <c r="J137" s="255">
        <v>980.26666666666677</v>
      </c>
      <c r="K137" s="255">
        <v>998.08333333333337</v>
      </c>
      <c r="L137" s="255">
        <v>1018.9166666666667</v>
      </c>
      <c r="M137" s="256">
        <v>977.25</v>
      </c>
      <c r="N137" s="256">
        <v>938.6</v>
      </c>
      <c r="O137" s="256">
        <v>10202400</v>
      </c>
      <c r="P137" s="257">
        <v>-1.7412743662839972E-2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1469.3</v>
      </c>
      <c r="F138" s="253">
        <v>1486.1666666666667</v>
      </c>
      <c r="G138" s="255">
        <v>1447.9333333333334</v>
      </c>
      <c r="H138" s="255">
        <v>1426.5666666666666</v>
      </c>
      <c r="I138" s="255">
        <v>1388.3333333333333</v>
      </c>
      <c r="J138" s="255">
        <v>1507.5333333333335</v>
      </c>
      <c r="K138" s="255">
        <v>1545.7666666666667</v>
      </c>
      <c r="L138" s="255">
        <v>1567.1333333333337</v>
      </c>
      <c r="M138" s="256">
        <v>1524.4</v>
      </c>
      <c r="N138" s="256">
        <v>1464.8</v>
      </c>
      <c r="O138" s="256">
        <v>2216000</v>
      </c>
      <c r="P138" s="257">
        <v>-4.6799724707501718E-2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118.75</v>
      </c>
      <c r="F139" s="253">
        <v>117.43333333333334</v>
      </c>
      <c r="G139" s="255">
        <v>115.31666666666668</v>
      </c>
      <c r="H139" s="255">
        <v>111.88333333333334</v>
      </c>
      <c r="I139" s="255">
        <v>109.76666666666668</v>
      </c>
      <c r="J139" s="255">
        <v>120.86666666666667</v>
      </c>
      <c r="K139" s="255">
        <v>122.98333333333335</v>
      </c>
      <c r="L139" s="255">
        <v>126.41666666666667</v>
      </c>
      <c r="M139" s="256">
        <v>119.55</v>
      </c>
      <c r="N139" s="256">
        <v>114</v>
      </c>
      <c r="O139" s="256">
        <v>118129800</v>
      </c>
      <c r="P139" s="257">
        <v>8.8945611623797369E-2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2644.95</v>
      </c>
      <c r="F140" s="253">
        <v>2667.8666666666668</v>
      </c>
      <c r="G140" s="255">
        <v>2598.4833333333336</v>
      </c>
      <c r="H140" s="255">
        <v>2552.0166666666669</v>
      </c>
      <c r="I140" s="255">
        <v>2482.6333333333337</v>
      </c>
      <c r="J140" s="255">
        <v>2714.3333333333335</v>
      </c>
      <c r="K140" s="255">
        <v>2783.7166666666667</v>
      </c>
      <c r="L140" s="255">
        <v>2830.1833333333334</v>
      </c>
      <c r="M140" s="256">
        <v>2737.25</v>
      </c>
      <c r="N140" s="256">
        <v>2621.4</v>
      </c>
      <c r="O140" s="256">
        <v>3335750</v>
      </c>
      <c r="P140" s="257">
        <v>-5.7571284282495534E-2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145691.35</v>
      </c>
      <c r="F141" s="253">
        <v>146270.44999999998</v>
      </c>
      <c r="G141" s="255">
        <v>144790.89999999997</v>
      </c>
      <c r="H141" s="255">
        <v>143890.44999999998</v>
      </c>
      <c r="I141" s="255">
        <v>142410.89999999997</v>
      </c>
      <c r="J141" s="255">
        <v>147170.89999999997</v>
      </c>
      <c r="K141" s="255">
        <v>148650.44999999995</v>
      </c>
      <c r="L141" s="255">
        <v>149550.89999999997</v>
      </c>
      <c r="M141" s="256">
        <v>147750</v>
      </c>
      <c r="N141" s="256">
        <v>145370</v>
      </c>
      <c r="O141" s="256">
        <v>37925</v>
      </c>
      <c r="P141" s="257">
        <v>-2.6315789473684209E-2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1270.6500000000001</v>
      </c>
      <c r="F142" s="253">
        <v>1280.2166666666667</v>
      </c>
      <c r="G142" s="255">
        <v>1253.4333333333334</v>
      </c>
      <c r="H142" s="255">
        <v>1236.2166666666667</v>
      </c>
      <c r="I142" s="255">
        <v>1209.4333333333334</v>
      </c>
      <c r="J142" s="255">
        <v>1297.4333333333334</v>
      </c>
      <c r="K142" s="255">
        <v>1324.2166666666667</v>
      </c>
      <c r="L142" s="255">
        <v>1341.4333333333334</v>
      </c>
      <c r="M142" s="256">
        <v>1307</v>
      </c>
      <c r="N142" s="256">
        <v>1263</v>
      </c>
      <c r="O142" s="256">
        <v>7253950</v>
      </c>
      <c r="P142" s="257">
        <v>8.7189292543021039E-3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152.15</v>
      </c>
      <c r="F143" s="253">
        <v>154.03333333333333</v>
      </c>
      <c r="G143" s="255">
        <v>149.51666666666665</v>
      </c>
      <c r="H143" s="255">
        <v>146.88333333333333</v>
      </c>
      <c r="I143" s="255">
        <v>142.36666666666665</v>
      </c>
      <c r="J143" s="255">
        <v>156.66666666666666</v>
      </c>
      <c r="K143" s="255">
        <v>161.18333333333337</v>
      </c>
      <c r="L143" s="255">
        <v>163.81666666666666</v>
      </c>
      <c r="M143" s="256">
        <v>158.55000000000001</v>
      </c>
      <c r="N143" s="256">
        <v>151.4</v>
      </c>
      <c r="O143" s="256">
        <v>68250000</v>
      </c>
      <c r="P143" s="257">
        <v>-6.6187788609543358E-2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5310.05</v>
      </c>
      <c r="F144" s="253">
        <v>5338.666666666667</v>
      </c>
      <c r="G144" s="255">
        <v>5262.8833333333341</v>
      </c>
      <c r="H144" s="255">
        <v>5215.7166666666672</v>
      </c>
      <c r="I144" s="255">
        <v>5139.9333333333343</v>
      </c>
      <c r="J144" s="255">
        <v>5385.8333333333339</v>
      </c>
      <c r="K144" s="255">
        <v>5461.6166666666668</v>
      </c>
      <c r="L144" s="255">
        <v>5508.7833333333338</v>
      </c>
      <c r="M144" s="256">
        <v>5414.45</v>
      </c>
      <c r="N144" s="256">
        <v>5291.5</v>
      </c>
      <c r="O144" s="256">
        <v>1065150</v>
      </c>
      <c r="P144" s="257">
        <v>-4.3765149474818209E-2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3010.65</v>
      </c>
      <c r="F145" s="253">
        <v>3042.7166666666672</v>
      </c>
      <c r="G145" s="255">
        <v>2964.4833333333345</v>
      </c>
      <c r="H145" s="255">
        <v>2918.3166666666675</v>
      </c>
      <c r="I145" s="255">
        <v>2840.0833333333348</v>
      </c>
      <c r="J145" s="255">
        <v>3088.8833333333341</v>
      </c>
      <c r="K145" s="255">
        <v>3167.1166666666668</v>
      </c>
      <c r="L145" s="255">
        <v>3213.2833333333338</v>
      </c>
      <c r="M145" s="256">
        <v>3120.95</v>
      </c>
      <c r="N145" s="256">
        <v>2996.55</v>
      </c>
      <c r="O145" s="256">
        <v>1881300</v>
      </c>
      <c r="P145" s="257">
        <v>2.6266262989935358E-2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2568.0500000000002</v>
      </c>
      <c r="F146" s="253">
        <v>2574.9500000000003</v>
      </c>
      <c r="G146" s="255">
        <v>2553.0000000000005</v>
      </c>
      <c r="H146" s="255">
        <v>2537.9500000000003</v>
      </c>
      <c r="I146" s="255">
        <v>2516.0000000000005</v>
      </c>
      <c r="J146" s="255">
        <v>2590.0000000000005</v>
      </c>
      <c r="K146" s="255">
        <v>2611.9500000000003</v>
      </c>
      <c r="L146" s="255">
        <v>2627.0000000000005</v>
      </c>
      <c r="M146" s="256">
        <v>2596.9</v>
      </c>
      <c r="N146" s="256">
        <v>2559.9</v>
      </c>
      <c r="O146" s="256">
        <v>5161200</v>
      </c>
      <c r="P146" s="257">
        <v>8.5984522785898538E-3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222.75</v>
      </c>
      <c r="F147" s="253">
        <v>224.65</v>
      </c>
      <c r="G147" s="255">
        <v>220</v>
      </c>
      <c r="H147" s="255">
        <v>217.25</v>
      </c>
      <c r="I147" s="255">
        <v>212.6</v>
      </c>
      <c r="J147" s="255">
        <v>227.4</v>
      </c>
      <c r="K147" s="255">
        <v>232.05000000000004</v>
      </c>
      <c r="L147" s="255">
        <v>234.8</v>
      </c>
      <c r="M147" s="256">
        <v>229.3</v>
      </c>
      <c r="N147" s="256">
        <v>221.9</v>
      </c>
      <c r="O147" s="256">
        <v>96111000</v>
      </c>
      <c r="P147" s="257">
        <v>-1.797783806152007E-2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332.45</v>
      </c>
      <c r="F148" s="253">
        <v>333.25</v>
      </c>
      <c r="G148" s="255">
        <v>330.9</v>
      </c>
      <c r="H148" s="255">
        <v>329.34999999999997</v>
      </c>
      <c r="I148" s="255">
        <v>326.99999999999994</v>
      </c>
      <c r="J148" s="255">
        <v>334.8</v>
      </c>
      <c r="K148" s="255">
        <v>337.15000000000003</v>
      </c>
      <c r="L148" s="255">
        <v>338.70000000000005</v>
      </c>
      <c r="M148" s="256">
        <v>335.6</v>
      </c>
      <c r="N148" s="256">
        <v>331.7</v>
      </c>
      <c r="O148" s="256">
        <v>99294000</v>
      </c>
      <c r="P148" s="257">
        <v>3.6060852688912542E-2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1331.3</v>
      </c>
      <c r="F149" s="253">
        <v>1347.2333333333333</v>
      </c>
      <c r="G149" s="255">
        <v>1312.0166666666667</v>
      </c>
      <c r="H149" s="255">
        <v>1292.7333333333333</v>
      </c>
      <c r="I149" s="255">
        <v>1257.5166666666667</v>
      </c>
      <c r="J149" s="255">
        <v>1366.5166666666667</v>
      </c>
      <c r="K149" s="255">
        <v>1401.7333333333333</v>
      </c>
      <c r="L149" s="255">
        <v>1421.0166666666667</v>
      </c>
      <c r="M149" s="256">
        <v>1382.45</v>
      </c>
      <c r="N149" s="256">
        <v>1327.95</v>
      </c>
      <c r="O149" s="256">
        <v>6932800</v>
      </c>
      <c r="P149" s="257">
        <v>-3.8259856282773355E-2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7648.35</v>
      </c>
      <c r="F150" s="253">
        <v>7731.3166666666666</v>
      </c>
      <c r="G150" s="255">
        <v>7544.7333333333336</v>
      </c>
      <c r="H150" s="255">
        <v>7441.1166666666668</v>
      </c>
      <c r="I150" s="255">
        <v>7254.5333333333338</v>
      </c>
      <c r="J150" s="255">
        <v>7834.9333333333334</v>
      </c>
      <c r="K150" s="255">
        <v>8021.5166666666673</v>
      </c>
      <c r="L150" s="255">
        <v>8125.1333333333332</v>
      </c>
      <c r="M150" s="256">
        <v>7917.9</v>
      </c>
      <c r="N150" s="256">
        <v>7627.7</v>
      </c>
      <c r="O150" s="256">
        <v>976000</v>
      </c>
      <c r="P150" s="257">
        <v>-3.9180941130143726E-2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264.64999999999998</v>
      </c>
      <c r="F151" s="253">
        <v>266.01666666666665</v>
      </c>
      <c r="G151" s="255">
        <v>262.5333333333333</v>
      </c>
      <c r="H151" s="255">
        <v>260.41666666666663</v>
      </c>
      <c r="I151" s="255">
        <v>256.93333333333328</v>
      </c>
      <c r="J151" s="255">
        <v>268.13333333333333</v>
      </c>
      <c r="K151" s="255">
        <v>271.61666666666667</v>
      </c>
      <c r="L151" s="255">
        <v>273.73333333333335</v>
      </c>
      <c r="M151" s="256">
        <v>269.5</v>
      </c>
      <c r="N151" s="256">
        <v>263.89999999999998</v>
      </c>
      <c r="O151" s="256">
        <v>117555900</v>
      </c>
      <c r="P151" s="257">
        <v>5.0433466354754368E-2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34338</v>
      </c>
      <c r="F152" s="253">
        <v>34678.950000000004</v>
      </c>
      <c r="G152" s="255">
        <v>33658.200000000012</v>
      </c>
      <c r="H152" s="255">
        <v>32978.400000000009</v>
      </c>
      <c r="I152" s="255">
        <v>31957.650000000016</v>
      </c>
      <c r="J152" s="255">
        <v>35358.750000000007</v>
      </c>
      <c r="K152" s="255">
        <v>36379.499999999993</v>
      </c>
      <c r="L152" s="255">
        <v>37059.300000000003</v>
      </c>
      <c r="M152" s="256">
        <v>35699.699999999997</v>
      </c>
      <c r="N152" s="256">
        <v>33999.15</v>
      </c>
      <c r="O152" s="256">
        <v>177495</v>
      </c>
      <c r="P152" s="257">
        <v>4.8745900912877782E-2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897.15</v>
      </c>
      <c r="F153" s="253">
        <v>905.61666666666667</v>
      </c>
      <c r="G153" s="255">
        <v>884.2833333333333</v>
      </c>
      <c r="H153" s="255">
        <v>871.41666666666663</v>
      </c>
      <c r="I153" s="255">
        <v>850.08333333333326</v>
      </c>
      <c r="J153" s="255">
        <v>918.48333333333335</v>
      </c>
      <c r="K153" s="255">
        <v>939.81666666666661</v>
      </c>
      <c r="L153" s="255">
        <v>952.68333333333339</v>
      </c>
      <c r="M153" s="256">
        <v>926.95</v>
      </c>
      <c r="N153" s="256">
        <v>892.75</v>
      </c>
      <c r="O153" s="256">
        <v>11019750</v>
      </c>
      <c r="P153" s="257">
        <v>-3.4879138202837626E-2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8399.35</v>
      </c>
      <c r="F154" s="253">
        <v>8432.8666666666668</v>
      </c>
      <c r="G154" s="255">
        <v>8326.4833333333336</v>
      </c>
      <c r="H154" s="255">
        <v>8253.6166666666668</v>
      </c>
      <c r="I154" s="255">
        <v>8147.2333333333336</v>
      </c>
      <c r="J154" s="255">
        <v>8505.7333333333336</v>
      </c>
      <c r="K154" s="255">
        <v>8612.1166666666686</v>
      </c>
      <c r="L154" s="255">
        <v>8684.9833333333336</v>
      </c>
      <c r="M154" s="256">
        <v>8539.25</v>
      </c>
      <c r="N154" s="256">
        <v>8360</v>
      </c>
      <c r="O154" s="256">
        <v>1647200</v>
      </c>
      <c r="P154" s="257">
        <v>-4.5544095491945762E-2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273.3</v>
      </c>
      <c r="F155" s="253">
        <v>277.06666666666666</v>
      </c>
      <c r="G155" s="255">
        <v>268.73333333333335</v>
      </c>
      <c r="H155" s="255">
        <v>264.16666666666669</v>
      </c>
      <c r="I155" s="255">
        <v>255.83333333333337</v>
      </c>
      <c r="J155" s="255">
        <v>281.63333333333333</v>
      </c>
      <c r="K155" s="255">
        <v>289.9666666666667</v>
      </c>
      <c r="L155" s="255">
        <v>294.5333333333333</v>
      </c>
      <c r="M155" s="256">
        <v>285.39999999999998</v>
      </c>
      <c r="N155" s="256">
        <v>272.5</v>
      </c>
      <c r="O155" s="256">
        <v>38805000</v>
      </c>
      <c r="P155" s="257">
        <v>-2.3257570037000679E-2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389.1</v>
      </c>
      <c r="F156" s="253">
        <v>392.76666666666671</v>
      </c>
      <c r="G156" s="255">
        <v>383.68333333333339</v>
      </c>
      <c r="H156" s="255">
        <v>378.26666666666671</v>
      </c>
      <c r="I156" s="255">
        <v>369.18333333333339</v>
      </c>
      <c r="J156" s="255">
        <v>398.18333333333339</v>
      </c>
      <c r="K156" s="255">
        <v>407.26666666666677</v>
      </c>
      <c r="L156" s="255">
        <v>412.68333333333339</v>
      </c>
      <c r="M156" s="256">
        <v>401.85</v>
      </c>
      <c r="N156" s="256">
        <v>387.35</v>
      </c>
      <c r="O156" s="256">
        <v>78871750</v>
      </c>
      <c r="P156" s="257">
        <v>-2.5051492072615797E-2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2690.7</v>
      </c>
      <c r="F157" s="253">
        <v>2698.833333333333</v>
      </c>
      <c r="G157" s="255">
        <v>2672.0666666666662</v>
      </c>
      <c r="H157" s="255">
        <v>2653.4333333333329</v>
      </c>
      <c r="I157" s="255">
        <v>2626.6666666666661</v>
      </c>
      <c r="J157" s="255">
        <v>2717.4666666666662</v>
      </c>
      <c r="K157" s="255">
        <v>2744.2333333333327</v>
      </c>
      <c r="L157" s="255">
        <v>2762.8666666666663</v>
      </c>
      <c r="M157" s="256">
        <v>2725.6</v>
      </c>
      <c r="N157" s="256">
        <v>2680.2</v>
      </c>
      <c r="O157" s="256">
        <v>3016250</v>
      </c>
      <c r="P157" s="257">
        <v>1.2674164848077891E-2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3628.25</v>
      </c>
      <c r="F158" s="253">
        <v>3641.1166666666668</v>
      </c>
      <c r="G158" s="255">
        <v>3593.2333333333336</v>
      </c>
      <c r="H158" s="255">
        <v>3558.2166666666667</v>
      </c>
      <c r="I158" s="255">
        <v>3510.3333333333335</v>
      </c>
      <c r="J158" s="255">
        <v>3676.1333333333337</v>
      </c>
      <c r="K158" s="255">
        <v>3724.0166666666669</v>
      </c>
      <c r="L158" s="255">
        <v>3759.0333333333338</v>
      </c>
      <c r="M158" s="256">
        <v>3689</v>
      </c>
      <c r="N158" s="256">
        <v>3606.1</v>
      </c>
      <c r="O158" s="256">
        <v>2245500</v>
      </c>
      <c r="P158" s="257">
        <v>-2.4967433782023447E-2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120.4</v>
      </c>
      <c r="F159" s="253">
        <v>121.81666666666668</v>
      </c>
      <c r="G159" s="255">
        <v>118.48333333333335</v>
      </c>
      <c r="H159" s="255">
        <v>116.56666666666668</v>
      </c>
      <c r="I159" s="255">
        <v>113.23333333333335</v>
      </c>
      <c r="J159" s="255">
        <v>123.73333333333335</v>
      </c>
      <c r="K159" s="255">
        <v>127.06666666666669</v>
      </c>
      <c r="L159" s="255">
        <v>128.98333333333335</v>
      </c>
      <c r="M159" s="256">
        <v>125.15</v>
      </c>
      <c r="N159" s="256">
        <v>119.9</v>
      </c>
      <c r="O159" s="256">
        <v>249856000</v>
      </c>
      <c r="P159" s="257">
        <v>-2.5035899356933258E-2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4707.8999999999996</v>
      </c>
      <c r="F160" s="253">
        <v>4726.4833333333336</v>
      </c>
      <c r="G160" s="255">
        <v>4656.9666666666672</v>
      </c>
      <c r="H160" s="255">
        <v>4606.0333333333338</v>
      </c>
      <c r="I160" s="255">
        <v>4536.5166666666673</v>
      </c>
      <c r="J160" s="255">
        <v>4777.416666666667</v>
      </c>
      <c r="K160" s="255">
        <v>4846.9333333333334</v>
      </c>
      <c r="L160" s="255">
        <v>4897.8666666666668</v>
      </c>
      <c r="M160" s="256">
        <v>4796</v>
      </c>
      <c r="N160" s="256">
        <v>4675.55</v>
      </c>
      <c r="O160" s="256">
        <v>2367900</v>
      </c>
      <c r="P160" s="257">
        <v>-4.8692298421116068E-2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279.89999999999998</v>
      </c>
      <c r="F161" s="253">
        <v>284.43333333333334</v>
      </c>
      <c r="G161" s="255">
        <v>274.26666666666665</v>
      </c>
      <c r="H161" s="255">
        <v>268.63333333333333</v>
      </c>
      <c r="I161" s="255">
        <v>258.46666666666664</v>
      </c>
      <c r="J161" s="255">
        <v>290.06666666666666</v>
      </c>
      <c r="K161" s="255">
        <v>300.23333333333329</v>
      </c>
      <c r="L161" s="255">
        <v>305.86666666666667</v>
      </c>
      <c r="M161" s="256">
        <v>294.60000000000002</v>
      </c>
      <c r="N161" s="256">
        <v>278.8</v>
      </c>
      <c r="O161" s="256">
        <v>59288400</v>
      </c>
      <c r="P161" s="257">
        <v>-5.0230680507497114E-2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1362.5</v>
      </c>
      <c r="F162" s="253">
        <v>1376.55</v>
      </c>
      <c r="G162" s="255">
        <v>1344.1</v>
      </c>
      <c r="H162" s="255">
        <v>1325.7</v>
      </c>
      <c r="I162" s="255">
        <v>1293.25</v>
      </c>
      <c r="J162" s="255">
        <v>1394.9499999999998</v>
      </c>
      <c r="K162" s="255">
        <v>1427.4</v>
      </c>
      <c r="L162" s="255">
        <v>1445.7999999999997</v>
      </c>
      <c r="M162" s="256">
        <v>1409</v>
      </c>
      <c r="N162" s="256">
        <v>1358.15</v>
      </c>
      <c r="O162" s="256">
        <v>6630030</v>
      </c>
      <c r="P162" s="257">
        <v>-1.1037527593818985E-3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837.7</v>
      </c>
      <c r="F163" s="253">
        <v>847.69999999999993</v>
      </c>
      <c r="G163" s="255">
        <v>823.49999999999989</v>
      </c>
      <c r="H163" s="255">
        <v>809.3</v>
      </c>
      <c r="I163" s="255">
        <v>785.09999999999991</v>
      </c>
      <c r="J163" s="255">
        <v>861.89999999999986</v>
      </c>
      <c r="K163" s="255">
        <v>886.09999999999991</v>
      </c>
      <c r="L163" s="255">
        <v>900.29999999999984</v>
      </c>
      <c r="M163" s="256">
        <v>871.9</v>
      </c>
      <c r="N163" s="256">
        <v>833.5</v>
      </c>
      <c r="O163" s="256">
        <v>3467150</v>
      </c>
      <c r="P163" s="257">
        <v>-1.8054886856042368E-2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255.9</v>
      </c>
      <c r="F164" s="253">
        <v>259.75</v>
      </c>
      <c r="G164" s="255">
        <v>250.55</v>
      </c>
      <c r="H164" s="255">
        <v>245.20000000000002</v>
      </c>
      <c r="I164" s="255">
        <v>236.00000000000003</v>
      </c>
      <c r="J164" s="255">
        <v>265.10000000000002</v>
      </c>
      <c r="K164" s="255">
        <v>274.30000000000007</v>
      </c>
      <c r="L164" s="255">
        <v>279.64999999999998</v>
      </c>
      <c r="M164" s="256">
        <v>268.95</v>
      </c>
      <c r="N164" s="256">
        <v>254.4</v>
      </c>
      <c r="O164" s="256">
        <v>62677500</v>
      </c>
      <c r="P164" s="257">
        <v>-2.2286783141640468E-3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427.1</v>
      </c>
      <c r="F165" s="253">
        <v>432.59999999999997</v>
      </c>
      <c r="G165" s="255">
        <v>419.74999999999994</v>
      </c>
      <c r="H165" s="255">
        <v>412.4</v>
      </c>
      <c r="I165" s="255">
        <v>399.54999999999995</v>
      </c>
      <c r="J165" s="255">
        <v>439.94999999999993</v>
      </c>
      <c r="K165" s="255">
        <v>452.79999999999995</v>
      </c>
      <c r="L165" s="255">
        <v>460.14999999999992</v>
      </c>
      <c r="M165" s="256">
        <v>445.45</v>
      </c>
      <c r="N165" s="256">
        <v>425.25</v>
      </c>
      <c r="O165" s="256">
        <v>43424000</v>
      </c>
      <c r="P165" s="257">
        <v>-7.3637702503681884E-4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2912.05</v>
      </c>
      <c r="F166" s="253">
        <v>2931.9500000000003</v>
      </c>
      <c r="G166" s="255">
        <v>2879.1000000000004</v>
      </c>
      <c r="H166" s="255">
        <v>2846.15</v>
      </c>
      <c r="I166" s="255">
        <v>2793.3</v>
      </c>
      <c r="J166" s="255">
        <v>2964.9000000000005</v>
      </c>
      <c r="K166" s="255">
        <v>3017.75</v>
      </c>
      <c r="L166" s="255">
        <v>3050.7000000000007</v>
      </c>
      <c r="M166" s="256">
        <v>2984.8</v>
      </c>
      <c r="N166" s="256">
        <v>2899</v>
      </c>
      <c r="O166" s="256">
        <v>39803750</v>
      </c>
      <c r="P166" s="257">
        <v>1.6490883089023953E-2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121.9</v>
      </c>
      <c r="F167" s="253">
        <v>123.40000000000002</v>
      </c>
      <c r="G167" s="255">
        <v>119.60000000000004</v>
      </c>
      <c r="H167" s="255">
        <v>117.30000000000001</v>
      </c>
      <c r="I167" s="255">
        <v>113.50000000000003</v>
      </c>
      <c r="J167" s="255">
        <v>125.70000000000005</v>
      </c>
      <c r="K167" s="255">
        <v>129.50000000000003</v>
      </c>
      <c r="L167" s="255">
        <v>131.80000000000007</v>
      </c>
      <c r="M167" s="256">
        <v>127.2</v>
      </c>
      <c r="N167" s="256">
        <v>121.1</v>
      </c>
      <c r="O167" s="256">
        <v>138552000</v>
      </c>
      <c r="P167" s="257">
        <v>-5.9056829294795173E-2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730.45</v>
      </c>
      <c r="F168" s="253">
        <v>731.13333333333333</v>
      </c>
      <c r="G168" s="255">
        <v>727.51666666666665</v>
      </c>
      <c r="H168" s="255">
        <v>724.58333333333337</v>
      </c>
      <c r="I168" s="255">
        <v>720.9666666666667</v>
      </c>
      <c r="J168" s="255">
        <v>734.06666666666661</v>
      </c>
      <c r="K168" s="255">
        <v>737.68333333333317</v>
      </c>
      <c r="L168" s="255">
        <v>740.61666666666656</v>
      </c>
      <c r="M168" s="256">
        <v>734.75</v>
      </c>
      <c r="N168" s="256">
        <v>728.2</v>
      </c>
      <c r="O168" s="256">
        <v>23160800</v>
      </c>
      <c r="P168" s="257">
        <v>1.8791568427349827E-2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1540.65</v>
      </c>
      <c r="F169" s="253">
        <v>1544.7166666666665</v>
      </c>
      <c r="G169" s="255">
        <v>1532.2833333333328</v>
      </c>
      <c r="H169" s="255">
        <v>1523.9166666666663</v>
      </c>
      <c r="I169" s="255">
        <v>1511.4833333333327</v>
      </c>
      <c r="J169" s="255">
        <v>1553.083333333333</v>
      </c>
      <c r="K169" s="255">
        <v>1565.5166666666669</v>
      </c>
      <c r="L169" s="255">
        <v>1573.8833333333332</v>
      </c>
      <c r="M169" s="256">
        <v>1557.15</v>
      </c>
      <c r="N169" s="256">
        <v>1536.35</v>
      </c>
      <c r="O169" s="256">
        <v>7262250</v>
      </c>
      <c r="P169" s="257">
        <v>-4.3276356091295327E-2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740.45</v>
      </c>
      <c r="F170" s="253">
        <v>744.93333333333339</v>
      </c>
      <c r="G170" s="255">
        <v>734.41666666666674</v>
      </c>
      <c r="H170" s="255">
        <v>728.38333333333333</v>
      </c>
      <c r="I170" s="255">
        <v>717.86666666666667</v>
      </c>
      <c r="J170" s="255">
        <v>750.96666666666681</v>
      </c>
      <c r="K170" s="255">
        <v>761.48333333333346</v>
      </c>
      <c r="L170" s="255">
        <v>767.51666666666688</v>
      </c>
      <c r="M170" s="256">
        <v>755.45</v>
      </c>
      <c r="N170" s="256">
        <v>738.9</v>
      </c>
      <c r="O170" s="256">
        <v>107895000</v>
      </c>
      <c r="P170" s="257">
        <v>1.8117480537862704E-2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25567.15</v>
      </c>
      <c r="F171" s="253">
        <v>25715.55</v>
      </c>
      <c r="G171" s="255">
        <v>25261.85</v>
      </c>
      <c r="H171" s="255">
        <v>24956.55</v>
      </c>
      <c r="I171" s="255">
        <v>24502.85</v>
      </c>
      <c r="J171" s="255">
        <v>26020.85</v>
      </c>
      <c r="K171" s="255">
        <v>26474.550000000003</v>
      </c>
      <c r="L171" s="255">
        <v>26779.85</v>
      </c>
      <c r="M171" s="256">
        <v>26169.25</v>
      </c>
      <c r="N171" s="256">
        <v>25410.25</v>
      </c>
      <c r="O171" s="256">
        <v>246225</v>
      </c>
      <c r="P171" s="257">
        <v>-1.7360071834780007E-2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4582.25</v>
      </c>
      <c r="F172" s="253">
        <v>4590</v>
      </c>
      <c r="G172" s="255">
        <v>4527.25</v>
      </c>
      <c r="H172" s="255">
        <v>4472.25</v>
      </c>
      <c r="I172" s="255">
        <v>4409.5</v>
      </c>
      <c r="J172" s="255">
        <v>4645</v>
      </c>
      <c r="K172" s="255">
        <v>4707.75</v>
      </c>
      <c r="L172" s="255">
        <v>4762.75</v>
      </c>
      <c r="M172" s="256">
        <v>4652.75</v>
      </c>
      <c r="N172" s="256">
        <v>4535</v>
      </c>
      <c r="O172" s="256">
        <v>1126200</v>
      </c>
      <c r="P172" s="257">
        <v>-2.6452282157676348E-2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2364.65</v>
      </c>
      <c r="F173" s="253">
        <v>2373.8666666666668</v>
      </c>
      <c r="G173" s="255">
        <v>2344.9333333333334</v>
      </c>
      <c r="H173" s="255">
        <v>2325.2166666666667</v>
      </c>
      <c r="I173" s="255">
        <v>2296.2833333333333</v>
      </c>
      <c r="J173" s="255">
        <v>2393.5833333333335</v>
      </c>
      <c r="K173" s="255">
        <v>2422.5166666666669</v>
      </c>
      <c r="L173" s="255">
        <v>2442.2333333333336</v>
      </c>
      <c r="M173" s="256">
        <v>2402.8000000000002</v>
      </c>
      <c r="N173" s="256">
        <v>2354.15</v>
      </c>
      <c r="O173" s="256">
        <v>3918375</v>
      </c>
      <c r="P173" s="257">
        <v>-5.6012286566085465E-2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2343.0500000000002</v>
      </c>
      <c r="F174" s="253">
        <v>2359.1166666666668</v>
      </c>
      <c r="G174" s="255">
        <v>2286.5333333333338</v>
      </c>
      <c r="H174" s="255">
        <v>2230.0166666666669</v>
      </c>
      <c r="I174" s="255">
        <v>2157.4333333333338</v>
      </c>
      <c r="J174" s="255">
        <v>2415.6333333333337</v>
      </c>
      <c r="K174" s="255">
        <v>2488.2166666666667</v>
      </c>
      <c r="L174" s="255">
        <v>2544.7333333333336</v>
      </c>
      <c r="M174" s="256">
        <v>2431.6999999999998</v>
      </c>
      <c r="N174" s="256">
        <v>2302.6</v>
      </c>
      <c r="O174" s="256">
        <v>7095600</v>
      </c>
      <c r="P174" s="257">
        <v>-7.3124853044909482E-2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1573.35</v>
      </c>
      <c r="F175" s="253">
        <v>1574.1000000000001</v>
      </c>
      <c r="G175" s="255">
        <v>1563.2500000000002</v>
      </c>
      <c r="H175" s="255">
        <v>1553.15</v>
      </c>
      <c r="I175" s="255">
        <v>1542.3000000000002</v>
      </c>
      <c r="J175" s="255">
        <v>1584.2000000000003</v>
      </c>
      <c r="K175" s="255">
        <v>1595.0500000000002</v>
      </c>
      <c r="L175" s="255">
        <v>1605.1500000000003</v>
      </c>
      <c r="M175" s="256">
        <v>1584.95</v>
      </c>
      <c r="N175" s="256">
        <v>1564</v>
      </c>
      <c r="O175" s="256">
        <v>21086100</v>
      </c>
      <c r="P175" s="257">
        <v>3.295384404361841E-2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605.79999999999995</v>
      </c>
      <c r="F176" s="253">
        <v>610.66666666666663</v>
      </c>
      <c r="G176" s="255">
        <v>598.13333333333321</v>
      </c>
      <c r="H176" s="255">
        <v>590.46666666666658</v>
      </c>
      <c r="I176" s="255">
        <v>577.93333333333317</v>
      </c>
      <c r="J176" s="255">
        <v>618.33333333333326</v>
      </c>
      <c r="K176" s="255">
        <v>630.86666666666679</v>
      </c>
      <c r="L176" s="255">
        <v>638.5333333333333</v>
      </c>
      <c r="M176" s="256">
        <v>623.20000000000005</v>
      </c>
      <c r="N176" s="256">
        <v>603</v>
      </c>
      <c r="O176" s="256">
        <v>6804000</v>
      </c>
      <c r="P176" s="257">
        <v>2.4309392265193372E-3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705.45</v>
      </c>
      <c r="F177" s="253">
        <v>711.58333333333337</v>
      </c>
      <c r="G177" s="255">
        <v>693.4666666666667</v>
      </c>
      <c r="H177" s="255">
        <v>681.48333333333335</v>
      </c>
      <c r="I177" s="255">
        <v>663.36666666666667</v>
      </c>
      <c r="J177" s="255">
        <v>723.56666666666672</v>
      </c>
      <c r="K177" s="255">
        <v>741.68333333333328</v>
      </c>
      <c r="L177" s="255">
        <v>753.66666666666674</v>
      </c>
      <c r="M177" s="256">
        <v>729.7</v>
      </c>
      <c r="N177" s="256">
        <v>699.6</v>
      </c>
      <c r="O177" s="256">
        <v>5343000</v>
      </c>
      <c r="P177" s="257">
        <v>-3.1011969532100107E-2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943.85</v>
      </c>
      <c r="F178" s="253">
        <v>948.23333333333323</v>
      </c>
      <c r="G178" s="255">
        <v>932.71666666666647</v>
      </c>
      <c r="H178" s="255">
        <v>921.58333333333326</v>
      </c>
      <c r="I178" s="255">
        <v>906.06666666666649</v>
      </c>
      <c r="J178" s="255">
        <v>959.36666666666645</v>
      </c>
      <c r="K178" s="255">
        <v>974.8833333333331</v>
      </c>
      <c r="L178" s="255">
        <v>986.01666666666642</v>
      </c>
      <c r="M178" s="256">
        <v>963.75</v>
      </c>
      <c r="N178" s="256">
        <v>937.1</v>
      </c>
      <c r="O178" s="256">
        <v>15894450</v>
      </c>
      <c r="P178" s="257">
        <v>5.4438647060969826E-2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1910.9</v>
      </c>
      <c r="F179" s="253">
        <v>1914.6333333333332</v>
      </c>
      <c r="G179" s="255">
        <v>1896.2666666666664</v>
      </c>
      <c r="H179" s="255">
        <v>1881.6333333333332</v>
      </c>
      <c r="I179" s="255">
        <v>1863.2666666666664</v>
      </c>
      <c r="J179" s="255">
        <v>1929.2666666666664</v>
      </c>
      <c r="K179" s="255">
        <v>1947.6333333333332</v>
      </c>
      <c r="L179" s="255">
        <v>1962.2666666666664</v>
      </c>
      <c r="M179" s="256">
        <v>1933</v>
      </c>
      <c r="N179" s="256">
        <v>1900</v>
      </c>
      <c r="O179" s="256">
        <v>7367500</v>
      </c>
      <c r="P179" s="257">
        <v>2.3192833830983958E-2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1170.4000000000001</v>
      </c>
      <c r="F180" s="253">
        <v>1179.3000000000002</v>
      </c>
      <c r="G180" s="255">
        <v>1155.6500000000003</v>
      </c>
      <c r="H180" s="255">
        <v>1140.9000000000001</v>
      </c>
      <c r="I180" s="255">
        <v>1117.2500000000002</v>
      </c>
      <c r="J180" s="255">
        <v>1194.0500000000004</v>
      </c>
      <c r="K180" s="255">
        <v>1217.7</v>
      </c>
      <c r="L180" s="255">
        <v>1232.4500000000005</v>
      </c>
      <c r="M180" s="256">
        <v>1202.95</v>
      </c>
      <c r="N180" s="256">
        <v>1164.55</v>
      </c>
      <c r="O180" s="256">
        <v>12505500</v>
      </c>
      <c r="P180" s="257">
        <v>-1.0750391570553894E-2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955.15</v>
      </c>
      <c r="F181" s="253">
        <v>958.5</v>
      </c>
      <c r="G181" s="255">
        <v>944.05</v>
      </c>
      <c r="H181" s="255">
        <v>932.94999999999993</v>
      </c>
      <c r="I181" s="255">
        <v>918.49999999999989</v>
      </c>
      <c r="J181" s="255">
        <v>969.6</v>
      </c>
      <c r="K181" s="255">
        <v>984.05000000000007</v>
      </c>
      <c r="L181" s="255">
        <v>995.15000000000009</v>
      </c>
      <c r="M181" s="256">
        <v>972.95</v>
      </c>
      <c r="N181" s="256">
        <v>947.4</v>
      </c>
      <c r="O181" s="256">
        <v>69178050</v>
      </c>
      <c r="P181" s="257">
        <v>-4.6416154314561274E-2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365.3</v>
      </c>
      <c r="F182" s="253">
        <v>369.10000000000008</v>
      </c>
      <c r="G182" s="255">
        <v>360.35000000000014</v>
      </c>
      <c r="H182" s="255">
        <v>355.40000000000003</v>
      </c>
      <c r="I182" s="255">
        <v>346.65000000000009</v>
      </c>
      <c r="J182" s="255">
        <v>374.05000000000018</v>
      </c>
      <c r="K182" s="255">
        <v>382.80000000000007</v>
      </c>
      <c r="L182" s="255">
        <v>387.75000000000023</v>
      </c>
      <c r="M182" s="256">
        <v>377.85</v>
      </c>
      <c r="N182" s="256">
        <v>364.15</v>
      </c>
      <c r="O182" s="256">
        <v>90639000</v>
      </c>
      <c r="P182" s="257">
        <v>-1.9818241541662104E-2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140.44999999999999</v>
      </c>
      <c r="F183" s="253">
        <v>141.66666666666666</v>
      </c>
      <c r="G183" s="255">
        <v>138.5333333333333</v>
      </c>
      <c r="H183" s="255">
        <v>136.61666666666665</v>
      </c>
      <c r="I183" s="255">
        <v>133.48333333333329</v>
      </c>
      <c r="J183" s="255">
        <v>143.58333333333331</v>
      </c>
      <c r="K183" s="255">
        <v>146.7166666666667</v>
      </c>
      <c r="L183" s="255">
        <v>148.63333333333333</v>
      </c>
      <c r="M183" s="256">
        <v>144.80000000000001</v>
      </c>
      <c r="N183" s="256">
        <v>139.75</v>
      </c>
      <c r="O183" s="256">
        <v>215880500</v>
      </c>
      <c r="P183" s="257">
        <v>4.0285176645198907E-2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4112.6499999999996</v>
      </c>
      <c r="F184" s="253">
        <v>4121.416666666667</v>
      </c>
      <c r="G184" s="255">
        <v>4084.9333333333343</v>
      </c>
      <c r="H184" s="255">
        <v>4057.2166666666672</v>
      </c>
      <c r="I184" s="255">
        <v>4020.7333333333345</v>
      </c>
      <c r="J184" s="255">
        <v>4149.1333333333341</v>
      </c>
      <c r="K184" s="255">
        <v>4185.6166666666659</v>
      </c>
      <c r="L184" s="255">
        <v>4213.3333333333339</v>
      </c>
      <c r="M184" s="256">
        <v>4157.8999999999996</v>
      </c>
      <c r="N184" s="256">
        <v>4093.7</v>
      </c>
      <c r="O184" s="256">
        <v>13285475</v>
      </c>
      <c r="P184" s="257">
        <v>1.0542429284525791E-2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1282</v>
      </c>
      <c r="F185" s="253">
        <v>1285.8833333333332</v>
      </c>
      <c r="G185" s="255">
        <v>1267.9166666666665</v>
      </c>
      <c r="H185" s="255">
        <v>1253.8333333333333</v>
      </c>
      <c r="I185" s="255">
        <v>1235.8666666666666</v>
      </c>
      <c r="J185" s="255">
        <v>1299.9666666666665</v>
      </c>
      <c r="K185" s="255">
        <v>1317.9333333333332</v>
      </c>
      <c r="L185" s="255">
        <v>1332.0166666666664</v>
      </c>
      <c r="M185" s="256">
        <v>1303.8499999999999</v>
      </c>
      <c r="N185" s="256">
        <v>1271.8</v>
      </c>
      <c r="O185" s="256">
        <v>13537200</v>
      </c>
      <c r="P185" s="257">
        <v>-1.3769287931109849E-2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3593.95</v>
      </c>
      <c r="F186" s="253">
        <v>3614.2999999999997</v>
      </c>
      <c r="G186" s="255">
        <v>3563.5999999999995</v>
      </c>
      <c r="H186" s="255">
        <v>3533.2499999999995</v>
      </c>
      <c r="I186" s="255">
        <v>3482.5499999999993</v>
      </c>
      <c r="J186" s="255">
        <v>3644.6499999999996</v>
      </c>
      <c r="K186" s="255">
        <v>3695.3499999999995</v>
      </c>
      <c r="L186" s="255">
        <v>3725.7</v>
      </c>
      <c r="M186" s="256">
        <v>3665</v>
      </c>
      <c r="N186" s="256">
        <v>3583.95</v>
      </c>
      <c r="O186" s="256">
        <v>5531750</v>
      </c>
      <c r="P186" s="257">
        <v>8.2015472033956316E-2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2609.85</v>
      </c>
      <c r="F187" s="253">
        <v>2620.7166666666667</v>
      </c>
      <c r="G187" s="255">
        <v>2589.1333333333332</v>
      </c>
      <c r="H187" s="255">
        <v>2568.4166666666665</v>
      </c>
      <c r="I187" s="255">
        <v>2536.833333333333</v>
      </c>
      <c r="J187" s="255">
        <v>2641.4333333333334</v>
      </c>
      <c r="K187" s="255">
        <v>2673.0166666666664</v>
      </c>
      <c r="L187" s="255">
        <v>2693.7333333333336</v>
      </c>
      <c r="M187" s="256">
        <v>2652.3</v>
      </c>
      <c r="N187" s="256">
        <v>2600</v>
      </c>
      <c r="O187" s="256">
        <v>1569000</v>
      </c>
      <c r="P187" s="257">
        <v>-1.3207547169811321E-2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3916.65</v>
      </c>
      <c r="F188" s="253">
        <v>3915.2833333333333</v>
      </c>
      <c r="G188" s="255">
        <v>3882.5166666666664</v>
      </c>
      <c r="H188" s="255">
        <v>3848.3833333333332</v>
      </c>
      <c r="I188" s="255">
        <v>3815.6166666666663</v>
      </c>
      <c r="J188" s="255">
        <v>3949.4166666666665</v>
      </c>
      <c r="K188" s="255">
        <v>3982.1833333333338</v>
      </c>
      <c r="L188" s="255">
        <v>4016.3166666666666</v>
      </c>
      <c r="M188" s="256">
        <v>3948.05</v>
      </c>
      <c r="N188" s="256">
        <v>3881.15</v>
      </c>
      <c r="O188" s="256">
        <v>2760400</v>
      </c>
      <c r="P188" s="257">
        <v>-2.816504717645402E-2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2092.0500000000002</v>
      </c>
      <c r="F189" s="253">
        <v>2104.65</v>
      </c>
      <c r="G189" s="255">
        <v>2060.65</v>
      </c>
      <c r="H189" s="255">
        <v>2029.25</v>
      </c>
      <c r="I189" s="255">
        <v>1985.25</v>
      </c>
      <c r="J189" s="255">
        <v>2136.0500000000002</v>
      </c>
      <c r="K189" s="255">
        <v>2180.0500000000002</v>
      </c>
      <c r="L189" s="255">
        <v>2211.4500000000003</v>
      </c>
      <c r="M189" s="256">
        <v>2148.65</v>
      </c>
      <c r="N189" s="256">
        <v>2073.25</v>
      </c>
      <c r="O189" s="256">
        <v>5078500</v>
      </c>
      <c r="P189" s="257">
        <v>4.2912513842746402E-3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1656.5</v>
      </c>
      <c r="F190" s="253">
        <v>1667.2666666666667</v>
      </c>
      <c r="G190" s="255">
        <v>1639.7833333333333</v>
      </c>
      <c r="H190" s="255">
        <v>1623.0666666666666</v>
      </c>
      <c r="I190" s="255">
        <v>1595.5833333333333</v>
      </c>
      <c r="J190" s="255">
        <v>1683.9833333333333</v>
      </c>
      <c r="K190" s="255">
        <v>1711.4666666666665</v>
      </c>
      <c r="L190" s="255">
        <v>1728.1833333333334</v>
      </c>
      <c r="M190" s="256">
        <v>1694.75</v>
      </c>
      <c r="N190" s="256">
        <v>1650.55</v>
      </c>
      <c r="O190" s="256">
        <v>2586800</v>
      </c>
      <c r="P190" s="257">
        <v>2.3421427441050798E-2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9786.5499999999993</v>
      </c>
      <c r="F191" s="253">
        <v>9837.6</v>
      </c>
      <c r="G191" s="255">
        <v>9701.5</v>
      </c>
      <c r="H191" s="255">
        <v>9616.4499999999989</v>
      </c>
      <c r="I191" s="255">
        <v>9480.3499999999985</v>
      </c>
      <c r="J191" s="255">
        <v>9922.6500000000015</v>
      </c>
      <c r="K191" s="255">
        <v>10058.750000000004</v>
      </c>
      <c r="L191" s="255">
        <v>10143.800000000003</v>
      </c>
      <c r="M191" s="256">
        <v>9973.7000000000007</v>
      </c>
      <c r="N191" s="256">
        <v>9752.5499999999993</v>
      </c>
      <c r="O191" s="256">
        <v>2043500</v>
      </c>
      <c r="P191" s="257">
        <v>2.8227835362785548E-2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476.15</v>
      </c>
      <c r="F192" s="253">
        <v>479.05</v>
      </c>
      <c r="G192" s="255">
        <v>471.1</v>
      </c>
      <c r="H192" s="255">
        <v>466.05</v>
      </c>
      <c r="I192" s="255">
        <v>458.1</v>
      </c>
      <c r="J192" s="255">
        <v>484.1</v>
      </c>
      <c r="K192" s="255">
        <v>492.04999999999995</v>
      </c>
      <c r="L192" s="255">
        <v>497.1</v>
      </c>
      <c r="M192" s="256">
        <v>487</v>
      </c>
      <c r="N192" s="256">
        <v>474</v>
      </c>
      <c r="O192" s="256">
        <v>38443600</v>
      </c>
      <c r="P192" s="257">
        <v>9.765758382845045E-3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262.45</v>
      </c>
      <c r="F193" s="253">
        <v>265.10000000000002</v>
      </c>
      <c r="G193" s="255">
        <v>258.45000000000005</v>
      </c>
      <c r="H193" s="255">
        <v>254.45000000000005</v>
      </c>
      <c r="I193" s="255">
        <v>247.80000000000007</v>
      </c>
      <c r="J193" s="255">
        <v>269.10000000000002</v>
      </c>
      <c r="K193" s="255">
        <v>275.75</v>
      </c>
      <c r="L193" s="255">
        <v>279.75</v>
      </c>
      <c r="M193" s="256">
        <v>271.75</v>
      </c>
      <c r="N193" s="256">
        <v>261.10000000000002</v>
      </c>
      <c r="O193" s="256">
        <v>129303700</v>
      </c>
      <c r="P193" s="257">
        <v>-3.2641613325073988E-2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1112.6500000000001</v>
      </c>
      <c r="F194" s="253">
        <v>1117.3666666666668</v>
      </c>
      <c r="G194" s="255">
        <v>1099.5333333333335</v>
      </c>
      <c r="H194" s="255">
        <v>1086.4166666666667</v>
      </c>
      <c r="I194" s="255">
        <v>1068.5833333333335</v>
      </c>
      <c r="J194" s="255">
        <v>1130.4833333333336</v>
      </c>
      <c r="K194" s="255">
        <v>1148.3166666666666</v>
      </c>
      <c r="L194" s="255">
        <v>1161.4333333333336</v>
      </c>
      <c r="M194" s="256">
        <v>1135.2</v>
      </c>
      <c r="N194" s="256">
        <v>1104.25</v>
      </c>
      <c r="O194" s="256">
        <v>8785200</v>
      </c>
      <c r="P194" s="257">
        <v>1.9637883008356546E-2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517.79999999999995</v>
      </c>
      <c r="F195" s="253">
        <v>521.43333333333339</v>
      </c>
      <c r="G195" s="255">
        <v>512.01666666666677</v>
      </c>
      <c r="H195" s="255">
        <v>506.23333333333335</v>
      </c>
      <c r="I195" s="255">
        <v>496.81666666666672</v>
      </c>
      <c r="J195" s="255">
        <v>527.21666666666681</v>
      </c>
      <c r="K195" s="255">
        <v>536.63333333333333</v>
      </c>
      <c r="L195" s="255">
        <v>542.41666666666686</v>
      </c>
      <c r="M195" s="256">
        <v>530.85</v>
      </c>
      <c r="N195" s="256">
        <v>515.65</v>
      </c>
      <c r="O195" s="256">
        <v>52110000</v>
      </c>
      <c r="P195" s="257">
        <v>-2.9256433900578423E-2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161.55000000000001</v>
      </c>
      <c r="F196" s="253">
        <v>165.53333333333333</v>
      </c>
      <c r="G196" s="255">
        <v>155.81666666666666</v>
      </c>
      <c r="H196" s="255">
        <v>150.08333333333334</v>
      </c>
      <c r="I196" s="255">
        <v>140.36666666666667</v>
      </c>
      <c r="J196" s="255">
        <v>171.26666666666665</v>
      </c>
      <c r="K196" s="255">
        <v>180.98333333333329</v>
      </c>
      <c r="L196" s="255">
        <v>186.71666666666664</v>
      </c>
      <c r="M196" s="256">
        <v>175.25</v>
      </c>
      <c r="N196" s="256">
        <v>159.80000000000001</v>
      </c>
      <c r="O196" s="256">
        <v>100209000</v>
      </c>
      <c r="P196" s="257">
        <v>-3.0757624118619969E-2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930.8</v>
      </c>
      <c r="F197" s="253">
        <v>935.7166666666667</v>
      </c>
      <c r="G197" s="255">
        <v>921.43333333333339</v>
      </c>
      <c r="H197" s="255">
        <v>912.06666666666672</v>
      </c>
      <c r="I197" s="255">
        <v>897.78333333333342</v>
      </c>
      <c r="J197" s="255">
        <v>945.08333333333337</v>
      </c>
      <c r="K197" s="255">
        <v>959.36666666666667</v>
      </c>
      <c r="L197" s="255">
        <v>968.73333333333335</v>
      </c>
      <c r="M197" s="256">
        <v>950</v>
      </c>
      <c r="N197" s="256">
        <v>926.35</v>
      </c>
      <c r="O197" s="256">
        <v>7729200</v>
      </c>
      <c r="P197" s="257">
        <v>-4.7048379937860631E-2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6" t="s">
        <v>16</v>
      </c>
      <c r="B8" s="378"/>
      <c r="C8" s="381" t="s">
        <v>20</v>
      </c>
      <c r="D8" s="381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6"/>
      <c r="L8" s="48"/>
      <c r="M8" s="48"/>
      <c r="N8" s="1"/>
      <c r="O8" s="1"/>
    </row>
    <row r="9" spans="1:15" ht="36" customHeight="1">
      <c r="A9" s="377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21951.15</v>
      </c>
      <c r="D10" s="34">
        <v>22032.05</v>
      </c>
      <c r="E10" s="34">
        <v>21834.949999999997</v>
      </c>
      <c r="F10" s="34">
        <v>21718.749999999996</v>
      </c>
      <c r="G10" s="34">
        <v>21521.649999999994</v>
      </c>
      <c r="H10" s="34">
        <v>22148.25</v>
      </c>
      <c r="I10" s="34">
        <v>22345.35</v>
      </c>
      <c r="J10" s="34">
        <v>22461.550000000003</v>
      </c>
      <c r="K10" s="34">
        <v>22229.15</v>
      </c>
      <c r="L10" s="34">
        <v>21915.85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45963.15</v>
      </c>
      <c r="D11" s="34">
        <v>46190.083333333336</v>
      </c>
      <c r="E11" s="34">
        <v>45625.616666666669</v>
      </c>
      <c r="F11" s="34">
        <v>45288.083333333336</v>
      </c>
      <c r="G11" s="34">
        <v>44723.616666666669</v>
      </c>
      <c r="H11" s="34">
        <v>46527.616666666669</v>
      </c>
      <c r="I11" s="34">
        <v>47092.083333333328</v>
      </c>
      <c r="J11" s="34">
        <v>47429.616666666669</v>
      </c>
      <c r="K11" s="34">
        <v>46754.55</v>
      </c>
      <c r="L11" s="34">
        <v>45852.55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5757.35</v>
      </c>
      <c r="D12" s="36">
        <v>5795</v>
      </c>
      <c r="E12" s="36">
        <v>5702.45</v>
      </c>
      <c r="F12" s="36">
        <v>5647.55</v>
      </c>
      <c r="G12" s="36">
        <v>5555</v>
      </c>
      <c r="H12" s="36">
        <v>5849.9</v>
      </c>
      <c r="I12" s="36">
        <v>5942.4499999999989</v>
      </c>
      <c r="J12" s="36">
        <v>5997.3499999999995</v>
      </c>
      <c r="K12" s="36">
        <v>5887.55</v>
      </c>
      <c r="L12" s="36">
        <v>5740.1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8055.2</v>
      </c>
      <c r="D13" s="36">
        <v>8103</v>
      </c>
      <c r="E13" s="36">
        <v>7992.7999999999993</v>
      </c>
      <c r="F13" s="36">
        <v>7930.4</v>
      </c>
      <c r="G13" s="36">
        <v>7820.1999999999989</v>
      </c>
      <c r="H13" s="36">
        <v>8165.4</v>
      </c>
      <c r="I13" s="36">
        <v>8275.6</v>
      </c>
      <c r="J13" s="36">
        <v>8338</v>
      </c>
      <c r="K13" s="36">
        <v>8213.2000000000007</v>
      </c>
      <c r="L13" s="36">
        <v>8040.6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37741.75</v>
      </c>
      <c r="D14" s="36">
        <v>37824.866666666669</v>
      </c>
      <c r="E14" s="36">
        <v>37511.383333333339</v>
      </c>
      <c r="F14" s="36">
        <v>37281.01666666667</v>
      </c>
      <c r="G14" s="36">
        <v>36967.53333333334</v>
      </c>
      <c r="H14" s="36">
        <v>38055.233333333337</v>
      </c>
      <c r="I14" s="36">
        <v>38368.716666666674</v>
      </c>
      <c r="J14" s="36">
        <v>38599.083333333336</v>
      </c>
      <c r="K14" s="36">
        <v>38138.35</v>
      </c>
      <c r="L14" s="36">
        <v>37594.5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9084.6</v>
      </c>
      <c r="D15" s="36">
        <v>9148.2000000000007</v>
      </c>
      <c r="E15" s="36">
        <v>8999.8500000000022</v>
      </c>
      <c r="F15" s="36">
        <v>8915.1000000000022</v>
      </c>
      <c r="G15" s="36">
        <v>8766.7500000000036</v>
      </c>
      <c r="H15" s="36">
        <v>9232.9500000000007</v>
      </c>
      <c r="I15" s="36">
        <v>9381.2999999999993</v>
      </c>
      <c r="J15" s="36">
        <v>9466.0499999999993</v>
      </c>
      <c r="K15" s="36">
        <v>9296.5499999999993</v>
      </c>
      <c r="L15" s="36">
        <v>9063.4500000000007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13618.25</v>
      </c>
      <c r="D16" s="36">
        <v>13719.883333333333</v>
      </c>
      <c r="E16" s="36">
        <v>13479.816666666666</v>
      </c>
      <c r="F16" s="36">
        <v>13341.383333333333</v>
      </c>
      <c r="G16" s="36">
        <v>13101.316666666666</v>
      </c>
      <c r="H16" s="36">
        <v>13858.316666666666</v>
      </c>
      <c r="I16" s="36">
        <v>14098.383333333335</v>
      </c>
      <c r="J16" s="36">
        <v>14236.816666666666</v>
      </c>
      <c r="K16" s="36">
        <v>13959.95</v>
      </c>
      <c r="L16" s="36">
        <v>13581.45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5428.6</v>
      </c>
      <c r="D17" s="36">
        <v>5453.6166666666668</v>
      </c>
      <c r="E17" s="36">
        <v>5355.2333333333336</v>
      </c>
      <c r="F17" s="36">
        <v>5281.8666666666668</v>
      </c>
      <c r="G17" s="36">
        <v>5183.4833333333336</v>
      </c>
      <c r="H17" s="36">
        <v>5526.9833333333336</v>
      </c>
      <c r="I17" s="36">
        <v>5625.3666666666668</v>
      </c>
      <c r="J17" s="36">
        <v>5698.7333333333336</v>
      </c>
      <c r="K17" s="31">
        <v>5552</v>
      </c>
      <c r="L17" s="31">
        <v>5380.25</v>
      </c>
      <c r="M17" s="31">
        <v>7.8544799999999997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2573.25</v>
      </c>
      <c r="D18" s="36">
        <v>2607.8666666666668</v>
      </c>
      <c r="E18" s="36">
        <v>2532.3833333333337</v>
      </c>
      <c r="F18" s="36">
        <v>2491.5166666666669</v>
      </c>
      <c r="G18" s="36">
        <v>2416.0333333333338</v>
      </c>
      <c r="H18" s="36">
        <v>2648.7333333333336</v>
      </c>
      <c r="I18" s="36">
        <v>2724.2166666666672</v>
      </c>
      <c r="J18" s="36">
        <v>2765.0833333333335</v>
      </c>
      <c r="K18" s="31">
        <v>2683.35</v>
      </c>
      <c r="L18" s="31">
        <v>2567</v>
      </c>
      <c r="M18" s="31">
        <v>3.7499500000000001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1462.8</v>
      </c>
      <c r="D19" s="36">
        <v>1463.9333333333334</v>
      </c>
      <c r="E19" s="36">
        <v>1441.9166666666667</v>
      </c>
      <c r="F19" s="36">
        <v>1421.0333333333333</v>
      </c>
      <c r="G19" s="36">
        <v>1399.0166666666667</v>
      </c>
      <c r="H19" s="36">
        <v>1484.8166666666668</v>
      </c>
      <c r="I19" s="36">
        <v>1506.8333333333333</v>
      </c>
      <c r="J19" s="36">
        <v>1527.7166666666669</v>
      </c>
      <c r="K19" s="31">
        <v>1485.95</v>
      </c>
      <c r="L19" s="31">
        <v>1443.05</v>
      </c>
      <c r="M19" s="31">
        <v>8.2684800000000003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571.15</v>
      </c>
      <c r="D20" s="36">
        <v>577.65</v>
      </c>
      <c r="E20" s="36">
        <v>561.29999999999995</v>
      </c>
      <c r="F20" s="36">
        <v>551.44999999999993</v>
      </c>
      <c r="G20" s="36">
        <v>535.09999999999991</v>
      </c>
      <c r="H20" s="36">
        <v>587.5</v>
      </c>
      <c r="I20" s="36">
        <v>603.85000000000014</v>
      </c>
      <c r="J20" s="36">
        <v>613.70000000000005</v>
      </c>
      <c r="K20" s="31">
        <v>594</v>
      </c>
      <c r="L20" s="31">
        <v>567.79999999999995</v>
      </c>
      <c r="M20" s="31">
        <v>30.007989999999999</v>
      </c>
      <c r="N20" s="1"/>
      <c r="O20" s="1"/>
    </row>
    <row r="21" spans="1:15" ht="12.75" customHeight="1">
      <c r="A21" s="51">
        <v>12</v>
      </c>
      <c r="B21" s="53" t="s">
        <v>1002</v>
      </c>
      <c r="C21" s="31">
        <v>1076.45</v>
      </c>
      <c r="D21" s="36">
        <v>1093.9666666666667</v>
      </c>
      <c r="E21" s="36">
        <v>1051.1333333333334</v>
      </c>
      <c r="F21" s="36">
        <v>1025.8166666666668</v>
      </c>
      <c r="G21" s="36">
        <v>982.98333333333358</v>
      </c>
      <c r="H21" s="36">
        <v>1119.2833333333333</v>
      </c>
      <c r="I21" s="36">
        <v>1162.1166666666663</v>
      </c>
      <c r="J21" s="36">
        <v>1187.4333333333332</v>
      </c>
      <c r="K21" s="31">
        <v>1136.8</v>
      </c>
      <c r="L21" s="31">
        <v>1068.6500000000001</v>
      </c>
      <c r="M21" s="31">
        <v>20.980239999999998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3219</v>
      </c>
      <c r="D22" s="36">
        <v>3248.4333333333329</v>
      </c>
      <c r="E22" s="36">
        <v>3178.0666666666657</v>
      </c>
      <c r="F22" s="36">
        <v>3137.1333333333328</v>
      </c>
      <c r="G22" s="36">
        <v>3066.7666666666655</v>
      </c>
      <c r="H22" s="36">
        <v>3289.3666666666659</v>
      </c>
      <c r="I22" s="36">
        <v>3359.7333333333336</v>
      </c>
      <c r="J22" s="36">
        <v>3400.6666666666661</v>
      </c>
      <c r="K22" s="31">
        <v>3318.8</v>
      </c>
      <c r="L22" s="31">
        <v>3207.5</v>
      </c>
      <c r="M22" s="31">
        <v>13.588789999999999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1918.15</v>
      </c>
      <c r="D23" s="36">
        <v>1935.2166666666665</v>
      </c>
      <c r="E23" s="36">
        <v>1873.9333333333329</v>
      </c>
      <c r="F23" s="36">
        <v>1829.7166666666665</v>
      </c>
      <c r="G23" s="36">
        <v>1768.4333333333329</v>
      </c>
      <c r="H23" s="36">
        <v>1979.4333333333329</v>
      </c>
      <c r="I23" s="36">
        <v>2040.7166666666662</v>
      </c>
      <c r="J23" s="36">
        <v>2084.9333333333329</v>
      </c>
      <c r="K23" s="31">
        <v>1996.5</v>
      </c>
      <c r="L23" s="31">
        <v>1891</v>
      </c>
      <c r="M23" s="31">
        <v>9.1680600000000005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1299.5</v>
      </c>
      <c r="D24" s="36">
        <v>1309.8500000000001</v>
      </c>
      <c r="E24" s="36">
        <v>1284.8000000000002</v>
      </c>
      <c r="F24" s="36">
        <v>1270.1000000000001</v>
      </c>
      <c r="G24" s="36">
        <v>1245.0500000000002</v>
      </c>
      <c r="H24" s="36">
        <v>1324.5500000000002</v>
      </c>
      <c r="I24" s="36">
        <v>1349.6</v>
      </c>
      <c r="J24" s="36">
        <v>1364.3000000000002</v>
      </c>
      <c r="K24" s="31">
        <v>1334.9</v>
      </c>
      <c r="L24" s="31">
        <v>1295.1500000000001</v>
      </c>
      <c r="M24" s="31">
        <v>21.216249999999999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549.6</v>
      </c>
      <c r="D25" s="36">
        <v>554.6</v>
      </c>
      <c r="E25" s="36">
        <v>542.70000000000005</v>
      </c>
      <c r="F25" s="36">
        <v>535.80000000000007</v>
      </c>
      <c r="G25" s="36">
        <v>523.90000000000009</v>
      </c>
      <c r="H25" s="36">
        <v>561.5</v>
      </c>
      <c r="I25" s="36">
        <v>573.39999999999986</v>
      </c>
      <c r="J25" s="36">
        <v>580.29999999999995</v>
      </c>
      <c r="K25" s="31">
        <v>566.5</v>
      </c>
      <c r="L25" s="31">
        <v>547.70000000000005</v>
      </c>
      <c r="M25" s="31">
        <v>9.7561599999999995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1018.9</v>
      </c>
      <c r="D26" s="36">
        <v>1027.05</v>
      </c>
      <c r="E26" s="36">
        <v>997.25</v>
      </c>
      <c r="F26" s="36">
        <v>975.6</v>
      </c>
      <c r="G26" s="36">
        <v>945.80000000000007</v>
      </c>
      <c r="H26" s="36">
        <v>1048.6999999999998</v>
      </c>
      <c r="I26" s="36">
        <v>1078.4999999999995</v>
      </c>
      <c r="J26" s="36">
        <v>1100.1499999999999</v>
      </c>
      <c r="K26" s="31">
        <v>1056.8499999999999</v>
      </c>
      <c r="L26" s="31">
        <v>1005.4</v>
      </c>
      <c r="M26" s="31">
        <v>34.9895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381.55</v>
      </c>
      <c r="D27" s="36">
        <v>386.75</v>
      </c>
      <c r="E27" s="36">
        <v>374.8</v>
      </c>
      <c r="F27" s="36">
        <v>368.05</v>
      </c>
      <c r="G27" s="36">
        <v>356.1</v>
      </c>
      <c r="H27" s="36">
        <v>393.5</v>
      </c>
      <c r="I27" s="36">
        <v>405.45000000000005</v>
      </c>
      <c r="J27" s="36">
        <v>412.2</v>
      </c>
      <c r="K27" s="31">
        <v>398.7</v>
      </c>
      <c r="L27" s="31">
        <v>380</v>
      </c>
      <c r="M27" s="31">
        <v>63.618519999999997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181.75</v>
      </c>
      <c r="D28" s="36">
        <v>183.95000000000002</v>
      </c>
      <c r="E28" s="36">
        <v>178.80000000000004</v>
      </c>
      <c r="F28" s="36">
        <v>175.85000000000002</v>
      </c>
      <c r="G28" s="36">
        <v>170.70000000000005</v>
      </c>
      <c r="H28" s="36">
        <v>186.90000000000003</v>
      </c>
      <c r="I28" s="36">
        <v>192.05</v>
      </c>
      <c r="J28" s="36">
        <v>195.00000000000003</v>
      </c>
      <c r="K28" s="31">
        <v>189.1</v>
      </c>
      <c r="L28" s="31">
        <v>181</v>
      </c>
      <c r="M28" s="31">
        <v>37.205669999999998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230.9</v>
      </c>
      <c r="D29" s="36">
        <v>231.98333333333335</v>
      </c>
      <c r="E29" s="36">
        <v>227.9666666666667</v>
      </c>
      <c r="F29" s="36">
        <v>225.03333333333336</v>
      </c>
      <c r="G29" s="36">
        <v>221.01666666666671</v>
      </c>
      <c r="H29" s="36">
        <v>234.91666666666669</v>
      </c>
      <c r="I29" s="36">
        <v>238.93333333333334</v>
      </c>
      <c r="J29" s="36">
        <v>241.86666666666667</v>
      </c>
      <c r="K29" s="31">
        <v>236</v>
      </c>
      <c r="L29" s="31">
        <v>229.05</v>
      </c>
      <c r="M29" s="31">
        <v>118.67178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4990.25</v>
      </c>
      <c r="D30" s="36">
        <v>5009.2166666666662</v>
      </c>
      <c r="E30" s="36">
        <v>4938.6333333333323</v>
      </c>
      <c r="F30" s="36">
        <v>4887.0166666666664</v>
      </c>
      <c r="G30" s="36">
        <v>4816.4333333333325</v>
      </c>
      <c r="H30" s="36">
        <v>5060.8333333333321</v>
      </c>
      <c r="I30" s="36">
        <v>5131.4166666666661</v>
      </c>
      <c r="J30" s="36">
        <v>5183.0333333333319</v>
      </c>
      <c r="K30" s="31">
        <v>5079.8</v>
      </c>
      <c r="L30" s="31">
        <v>4957.6000000000004</v>
      </c>
      <c r="M30" s="31">
        <v>1.7572399999999999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589.25</v>
      </c>
      <c r="D31" s="36">
        <v>593.44999999999993</v>
      </c>
      <c r="E31" s="36">
        <v>580.89999999999986</v>
      </c>
      <c r="F31" s="36">
        <v>572.54999999999995</v>
      </c>
      <c r="G31" s="36">
        <v>559.99999999999989</v>
      </c>
      <c r="H31" s="36">
        <v>601.79999999999984</v>
      </c>
      <c r="I31" s="36">
        <v>614.3499999999998</v>
      </c>
      <c r="J31" s="36">
        <v>622.69999999999982</v>
      </c>
      <c r="K31" s="31">
        <v>606</v>
      </c>
      <c r="L31" s="31">
        <v>585.1</v>
      </c>
      <c r="M31" s="31">
        <v>28.31925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6362.35</v>
      </c>
      <c r="D32" s="36">
        <v>6445.8833333333341</v>
      </c>
      <c r="E32" s="36">
        <v>6261.7666666666682</v>
      </c>
      <c r="F32" s="36">
        <v>6161.1833333333343</v>
      </c>
      <c r="G32" s="36">
        <v>5977.0666666666684</v>
      </c>
      <c r="H32" s="36">
        <v>6546.4666666666681</v>
      </c>
      <c r="I32" s="36">
        <v>6730.5833333333348</v>
      </c>
      <c r="J32" s="36">
        <v>6831.1666666666679</v>
      </c>
      <c r="K32" s="31">
        <v>6630</v>
      </c>
      <c r="L32" s="31">
        <v>6345.3</v>
      </c>
      <c r="M32" s="31">
        <v>5.3660199999999998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507.5</v>
      </c>
      <c r="D33" s="36">
        <v>511.75</v>
      </c>
      <c r="E33" s="36">
        <v>501.4</v>
      </c>
      <c r="F33" s="36">
        <v>495.29999999999995</v>
      </c>
      <c r="G33" s="36">
        <v>484.94999999999993</v>
      </c>
      <c r="H33" s="36">
        <v>517.85</v>
      </c>
      <c r="I33" s="36">
        <v>528.19999999999993</v>
      </c>
      <c r="J33" s="36">
        <v>534.30000000000007</v>
      </c>
      <c r="K33" s="31">
        <v>522.1</v>
      </c>
      <c r="L33" s="31">
        <v>505.65</v>
      </c>
      <c r="M33" s="31">
        <v>10.12079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169.3</v>
      </c>
      <c r="D34" s="36">
        <v>170.83333333333334</v>
      </c>
      <c r="E34" s="36">
        <v>167.2166666666667</v>
      </c>
      <c r="F34" s="36">
        <v>165.13333333333335</v>
      </c>
      <c r="G34" s="36">
        <v>161.51666666666671</v>
      </c>
      <c r="H34" s="36">
        <v>172.91666666666669</v>
      </c>
      <c r="I34" s="36">
        <v>176.5333333333333</v>
      </c>
      <c r="J34" s="36">
        <v>178.61666666666667</v>
      </c>
      <c r="K34" s="31">
        <v>174.45</v>
      </c>
      <c r="L34" s="31">
        <v>168.75</v>
      </c>
      <c r="M34" s="31">
        <v>121.60659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2794.35</v>
      </c>
      <c r="D35" s="36">
        <v>2813.0833333333335</v>
      </c>
      <c r="E35" s="36">
        <v>2766.7666666666669</v>
      </c>
      <c r="F35" s="36">
        <v>2739.1833333333334</v>
      </c>
      <c r="G35" s="36">
        <v>2692.8666666666668</v>
      </c>
      <c r="H35" s="36">
        <v>2840.666666666667</v>
      </c>
      <c r="I35" s="36">
        <v>2886.9833333333336</v>
      </c>
      <c r="J35" s="36">
        <v>2914.5666666666671</v>
      </c>
      <c r="K35" s="31">
        <v>2859.4</v>
      </c>
      <c r="L35" s="31">
        <v>2785.5</v>
      </c>
      <c r="M35" s="31">
        <v>24.721959999999999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2052.4499999999998</v>
      </c>
      <c r="D36" s="36">
        <v>2069.4666666666667</v>
      </c>
      <c r="E36" s="36">
        <v>2022.1833333333334</v>
      </c>
      <c r="F36" s="36">
        <v>1991.9166666666667</v>
      </c>
      <c r="G36" s="36">
        <v>1944.6333333333334</v>
      </c>
      <c r="H36" s="36">
        <v>2099.7333333333336</v>
      </c>
      <c r="I36" s="36">
        <v>2147.0166666666673</v>
      </c>
      <c r="J36" s="36">
        <v>2177.2833333333333</v>
      </c>
      <c r="K36" s="31">
        <v>2116.75</v>
      </c>
      <c r="L36" s="31">
        <v>2039.2</v>
      </c>
      <c r="M36" s="31">
        <v>6.3989399999999996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1028.55</v>
      </c>
      <c r="D37" s="36">
        <v>1033.7666666666667</v>
      </c>
      <c r="E37" s="36">
        <v>1016.9833333333333</v>
      </c>
      <c r="F37" s="36">
        <v>1005.4166666666667</v>
      </c>
      <c r="G37" s="36">
        <v>988.63333333333344</v>
      </c>
      <c r="H37" s="36">
        <v>1045.3333333333333</v>
      </c>
      <c r="I37" s="36">
        <v>1062.1166666666666</v>
      </c>
      <c r="J37" s="36">
        <v>1073.6833333333332</v>
      </c>
      <c r="K37" s="31">
        <v>1050.55</v>
      </c>
      <c r="L37" s="31">
        <v>1022.2</v>
      </c>
      <c r="M37" s="31">
        <v>13.005409999999999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3850</v>
      </c>
      <c r="D38" s="36">
        <v>3878.7999999999997</v>
      </c>
      <c r="E38" s="36">
        <v>3809.2999999999993</v>
      </c>
      <c r="F38" s="36">
        <v>3768.5999999999995</v>
      </c>
      <c r="G38" s="36">
        <v>3699.099999999999</v>
      </c>
      <c r="H38" s="36">
        <v>3919.4999999999995</v>
      </c>
      <c r="I38" s="36">
        <v>3989.0000000000005</v>
      </c>
      <c r="J38" s="36">
        <v>4029.7</v>
      </c>
      <c r="K38" s="31">
        <v>3948.3</v>
      </c>
      <c r="L38" s="31">
        <v>3838.1</v>
      </c>
      <c r="M38" s="31">
        <v>5.0540500000000002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1074.2</v>
      </c>
      <c r="D39" s="36">
        <v>1074.4166666666667</v>
      </c>
      <c r="E39" s="36">
        <v>1063.8333333333335</v>
      </c>
      <c r="F39" s="36">
        <v>1053.4666666666667</v>
      </c>
      <c r="G39" s="36">
        <v>1042.8833333333334</v>
      </c>
      <c r="H39" s="36">
        <v>1084.7833333333335</v>
      </c>
      <c r="I39" s="36">
        <v>1095.366666666667</v>
      </c>
      <c r="J39" s="36">
        <v>1105.7333333333336</v>
      </c>
      <c r="K39" s="31">
        <v>1085</v>
      </c>
      <c r="L39" s="31">
        <v>1064.05</v>
      </c>
      <c r="M39" s="31">
        <v>76.431910000000002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8188.65</v>
      </c>
      <c r="D40" s="36">
        <v>8249.0500000000011</v>
      </c>
      <c r="E40" s="36">
        <v>8011.4500000000025</v>
      </c>
      <c r="F40" s="36">
        <v>7834.2500000000018</v>
      </c>
      <c r="G40" s="36">
        <v>7596.6500000000033</v>
      </c>
      <c r="H40" s="36">
        <v>8426.2500000000018</v>
      </c>
      <c r="I40" s="36">
        <v>8663.85</v>
      </c>
      <c r="J40" s="36">
        <v>8841.0500000000011</v>
      </c>
      <c r="K40" s="31">
        <v>8486.65</v>
      </c>
      <c r="L40" s="31">
        <v>8071.85</v>
      </c>
      <c r="M40" s="31">
        <v>5.3772799999999998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6498.7</v>
      </c>
      <c r="D41" s="36">
        <v>6523.4833333333336</v>
      </c>
      <c r="E41" s="36">
        <v>6450.2166666666672</v>
      </c>
      <c r="F41" s="36">
        <v>6401.7333333333336</v>
      </c>
      <c r="G41" s="36">
        <v>6328.4666666666672</v>
      </c>
      <c r="H41" s="36">
        <v>6571.9666666666672</v>
      </c>
      <c r="I41" s="36">
        <v>6645.2333333333336</v>
      </c>
      <c r="J41" s="36">
        <v>6693.7166666666672</v>
      </c>
      <c r="K41" s="31">
        <v>6596.75</v>
      </c>
      <c r="L41" s="31">
        <v>6475</v>
      </c>
      <c r="M41" s="31">
        <v>5.3532099999999998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1584.5</v>
      </c>
      <c r="D42" s="36">
        <v>1591.3999999999999</v>
      </c>
      <c r="E42" s="36">
        <v>1573.0999999999997</v>
      </c>
      <c r="F42" s="36">
        <v>1561.6999999999998</v>
      </c>
      <c r="G42" s="36">
        <v>1543.3999999999996</v>
      </c>
      <c r="H42" s="36">
        <v>1602.7999999999997</v>
      </c>
      <c r="I42" s="36">
        <v>1621.1</v>
      </c>
      <c r="J42" s="36">
        <v>1632.4999999999998</v>
      </c>
      <c r="K42" s="31">
        <v>1609.7</v>
      </c>
      <c r="L42" s="31">
        <v>1580</v>
      </c>
      <c r="M42" s="31">
        <v>7.9076300000000002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8705.2999999999993</v>
      </c>
      <c r="D43" s="36">
        <v>8732.4166666666661</v>
      </c>
      <c r="E43" s="36">
        <v>8644.0333333333328</v>
      </c>
      <c r="F43" s="36">
        <v>8582.7666666666664</v>
      </c>
      <c r="G43" s="36">
        <v>8494.3833333333332</v>
      </c>
      <c r="H43" s="36">
        <v>8793.6833333333325</v>
      </c>
      <c r="I43" s="36">
        <v>8882.0666666666675</v>
      </c>
      <c r="J43" s="36">
        <v>8943.3333333333321</v>
      </c>
      <c r="K43" s="31">
        <v>8820.7999999999993</v>
      </c>
      <c r="L43" s="31">
        <v>8671.15</v>
      </c>
      <c r="M43" s="31">
        <v>0.16017999999999999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2229.1999999999998</v>
      </c>
      <c r="D44" s="36">
        <v>2248.9833333333331</v>
      </c>
      <c r="E44" s="36">
        <v>2198.2166666666662</v>
      </c>
      <c r="F44" s="36">
        <v>2167.2333333333331</v>
      </c>
      <c r="G44" s="36">
        <v>2116.4666666666662</v>
      </c>
      <c r="H44" s="36">
        <v>2279.9666666666662</v>
      </c>
      <c r="I44" s="36">
        <v>2330.7333333333336</v>
      </c>
      <c r="J44" s="36">
        <v>2361.7166666666662</v>
      </c>
      <c r="K44" s="31">
        <v>2299.75</v>
      </c>
      <c r="L44" s="31">
        <v>2218</v>
      </c>
      <c r="M44" s="31">
        <v>2.82334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196.65</v>
      </c>
      <c r="D45" s="36">
        <v>198.25</v>
      </c>
      <c r="E45" s="36">
        <v>194.3</v>
      </c>
      <c r="F45" s="36">
        <v>191.95000000000002</v>
      </c>
      <c r="G45" s="36">
        <v>188.00000000000003</v>
      </c>
      <c r="H45" s="36">
        <v>200.6</v>
      </c>
      <c r="I45" s="36">
        <v>204.54999999999998</v>
      </c>
      <c r="J45" s="36">
        <v>206.89999999999998</v>
      </c>
      <c r="K45" s="31">
        <v>202.2</v>
      </c>
      <c r="L45" s="31">
        <v>195.9</v>
      </c>
      <c r="M45" s="31">
        <v>99.791110000000003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261.75</v>
      </c>
      <c r="D46" s="36">
        <v>264.61666666666667</v>
      </c>
      <c r="E46" s="36">
        <v>257.78333333333336</v>
      </c>
      <c r="F46" s="36">
        <v>253.81666666666666</v>
      </c>
      <c r="G46" s="36">
        <v>246.98333333333335</v>
      </c>
      <c r="H46" s="36">
        <v>268.58333333333337</v>
      </c>
      <c r="I46" s="36">
        <v>275.41666666666663</v>
      </c>
      <c r="J46" s="36">
        <v>279.38333333333338</v>
      </c>
      <c r="K46" s="31">
        <v>271.45</v>
      </c>
      <c r="L46" s="31">
        <v>260.64999999999998</v>
      </c>
      <c r="M46" s="31">
        <v>136.53858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132.6</v>
      </c>
      <c r="D47" s="36">
        <v>133.18333333333331</v>
      </c>
      <c r="E47" s="36">
        <v>129.66666666666663</v>
      </c>
      <c r="F47" s="36">
        <v>126.73333333333332</v>
      </c>
      <c r="G47" s="36">
        <v>123.21666666666664</v>
      </c>
      <c r="H47" s="36">
        <v>136.11666666666662</v>
      </c>
      <c r="I47" s="36">
        <v>139.63333333333333</v>
      </c>
      <c r="J47" s="36">
        <v>142.56666666666661</v>
      </c>
      <c r="K47" s="31">
        <v>136.69999999999999</v>
      </c>
      <c r="L47" s="31">
        <v>130.25</v>
      </c>
      <c r="M47" s="31">
        <v>111.62257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1406.35</v>
      </c>
      <c r="D48" s="36">
        <v>1417.3500000000001</v>
      </c>
      <c r="E48" s="36">
        <v>1389.0000000000002</v>
      </c>
      <c r="F48" s="36">
        <v>1371.65</v>
      </c>
      <c r="G48" s="36">
        <v>1343.3000000000002</v>
      </c>
      <c r="H48" s="36">
        <v>1434.7000000000003</v>
      </c>
      <c r="I48" s="36">
        <v>1463.0500000000002</v>
      </c>
      <c r="J48" s="36">
        <v>1480.4000000000003</v>
      </c>
      <c r="K48" s="31">
        <v>1445.7</v>
      </c>
      <c r="L48" s="31">
        <v>1400</v>
      </c>
      <c r="M48" s="31">
        <v>5.0659799999999997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564.20000000000005</v>
      </c>
      <c r="D49" s="36">
        <v>562.26666666666677</v>
      </c>
      <c r="E49" s="36">
        <v>557.03333333333353</v>
      </c>
      <c r="F49" s="36">
        <v>549.86666666666679</v>
      </c>
      <c r="G49" s="36">
        <v>544.63333333333355</v>
      </c>
      <c r="H49" s="36">
        <v>569.43333333333351</v>
      </c>
      <c r="I49" s="36">
        <v>574.66666666666686</v>
      </c>
      <c r="J49" s="36">
        <v>581.83333333333348</v>
      </c>
      <c r="K49" s="31">
        <v>567.5</v>
      </c>
      <c r="L49" s="31">
        <v>555.1</v>
      </c>
      <c r="M49" s="31">
        <v>10.83775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1827.45</v>
      </c>
      <c r="D50" s="36">
        <v>1852.5833333333333</v>
      </c>
      <c r="E50" s="36">
        <v>1775.8666666666666</v>
      </c>
      <c r="F50" s="36">
        <v>1724.2833333333333</v>
      </c>
      <c r="G50" s="36">
        <v>1647.5666666666666</v>
      </c>
      <c r="H50" s="36">
        <v>1904.1666666666665</v>
      </c>
      <c r="I50" s="36">
        <v>1980.8833333333332</v>
      </c>
      <c r="J50" s="36">
        <v>2032.4666666666665</v>
      </c>
      <c r="K50" s="31">
        <v>1929.3</v>
      </c>
      <c r="L50" s="31">
        <v>1801</v>
      </c>
      <c r="M50" s="31">
        <v>13.763310000000001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205.65</v>
      </c>
      <c r="D51" s="36">
        <v>205.36666666666665</v>
      </c>
      <c r="E51" s="36">
        <v>201.73333333333329</v>
      </c>
      <c r="F51" s="36">
        <v>197.81666666666663</v>
      </c>
      <c r="G51" s="36">
        <v>194.18333333333328</v>
      </c>
      <c r="H51" s="36">
        <v>209.2833333333333</v>
      </c>
      <c r="I51" s="36">
        <v>212.91666666666669</v>
      </c>
      <c r="J51" s="36">
        <v>216.83333333333331</v>
      </c>
      <c r="K51" s="31">
        <v>209</v>
      </c>
      <c r="L51" s="31">
        <v>201.45</v>
      </c>
      <c r="M51" s="31">
        <v>389.96363000000002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1152.25</v>
      </c>
      <c r="D52" s="36">
        <v>1158.3166666666668</v>
      </c>
      <c r="E52" s="36">
        <v>1135.0833333333337</v>
      </c>
      <c r="F52" s="36">
        <v>1117.916666666667</v>
      </c>
      <c r="G52" s="36">
        <v>1094.6833333333338</v>
      </c>
      <c r="H52" s="36">
        <v>1175.4833333333336</v>
      </c>
      <c r="I52" s="36">
        <v>1198.7166666666667</v>
      </c>
      <c r="J52" s="36">
        <v>1215.8833333333334</v>
      </c>
      <c r="K52" s="31">
        <v>1181.55</v>
      </c>
      <c r="L52" s="31">
        <v>1141.1500000000001</v>
      </c>
      <c r="M52" s="31">
        <v>7.70303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224.7</v>
      </c>
      <c r="D53" s="36">
        <v>225.38333333333333</v>
      </c>
      <c r="E53" s="36">
        <v>220.31666666666666</v>
      </c>
      <c r="F53" s="36">
        <v>215.93333333333334</v>
      </c>
      <c r="G53" s="36">
        <v>210.86666666666667</v>
      </c>
      <c r="H53" s="36">
        <v>229.76666666666665</v>
      </c>
      <c r="I53" s="36">
        <v>234.83333333333331</v>
      </c>
      <c r="J53" s="36">
        <v>239.21666666666664</v>
      </c>
      <c r="K53" s="31">
        <v>230.45</v>
      </c>
      <c r="L53" s="31">
        <v>221</v>
      </c>
      <c r="M53" s="31">
        <v>366.80020999999999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609.29999999999995</v>
      </c>
      <c r="D54" s="36">
        <v>613.65</v>
      </c>
      <c r="E54" s="36">
        <v>601.75</v>
      </c>
      <c r="F54" s="36">
        <v>594.20000000000005</v>
      </c>
      <c r="G54" s="36">
        <v>582.30000000000007</v>
      </c>
      <c r="H54" s="36">
        <v>621.19999999999993</v>
      </c>
      <c r="I54" s="36">
        <v>633.0999999999998</v>
      </c>
      <c r="J54" s="36">
        <v>640.64999999999986</v>
      </c>
      <c r="K54" s="31">
        <v>625.54999999999995</v>
      </c>
      <c r="L54" s="31">
        <v>606.1</v>
      </c>
      <c r="M54" s="31">
        <v>63.229610000000001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1128.75</v>
      </c>
      <c r="D55" s="36">
        <v>1134.9666666666667</v>
      </c>
      <c r="E55" s="36">
        <v>1117.2833333333333</v>
      </c>
      <c r="F55" s="36">
        <v>1105.8166666666666</v>
      </c>
      <c r="G55" s="36">
        <v>1088.1333333333332</v>
      </c>
      <c r="H55" s="36">
        <v>1146.4333333333334</v>
      </c>
      <c r="I55" s="36">
        <v>1164.1166666666668</v>
      </c>
      <c r="J55" s="36">
        <v>1175.5833333333335</v>
      </c>
      <c r="K55" s="31">
        <v>1152.6500000000001</v>
      </c>
      <c r="L55" s="31">
        <v>1123.5</v>
      </c>
      <c r="M55" s="31">
        <v>53.02711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271.05</v>
      </c>
      <c r="D56" s="36">
        <v>274.21666666666664</v>
      </c>
      <c r="E56" s="36">
        <v>266.93333333333328</v>
      </c>
      <c r="F56" s="36">
        <v>262.81666666666666</v>
      </c>
      <c r="G56" s="36">
        <v>255.5333333333333</v>
      </c>
      <c r="H56" s="36">
        <v>278.33333333333326</v>
      </c>
      <c r="I56" s="36">
        <v>285.61666666666667</v>
      </c>
      <c r="J56" s="36">
        <v>289.73333333333323</v>
      </c>
      <c r="K56" s="31">
        <v>281.5</v>
      </c>
      <c r="L56" s="31">
        <v>270.10000000000002</v>
      </c>
      <c r="M56" s="31">
        <v>63.0411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28327.55</v>
      </c>
      <c r="D57" s="36">
        <v>28562.900000000005</v>
      </c>
      <c r="E57" s="36">
        <v>27975.80000000001</v>
      </c>
      <c r="F57" s="36">
        <v>27624.050000000007</v>
      </c>
      <c r="G57" s="36">
        <v>27036.950000000012</v>
      </c>
      <c r="H57" s="36">
        <v>28914.650000000009</v>
      </c>
      <c r="I57" s="36">
        <v>29501.750000000007</v>
      </c>
      <c r="J57" s="36">
        <v>29853.500000000007</v>
      </c>
      <c r="K57" s="31">
        <v>29150</v>
      </c>
      <c r="L57" s="31">
        <v>28211.15</v>
      </c>
      <c r="M57" s="31">
        <v>0.28211999999999998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4887.8</v>
      </c>
      <c r="D58" s="36">
        <v>4890.3666666666677</v>
      </c>
      <c r="E58" s="36">
        <v>4864.633333333335</v>
      </c>
      <c r="F58" s="36">
        <v>4841.4666666666672</v>
      </c>
      <c r="G58" s="36">
        <v>4815.7333333333345</v>
      </c>
      <c r="H58" s="36">
        <v>4913.5333333333356</v>
      </c>
      <c r="I58" s="36">
        <v>4939.2666666666673</v>
      </c>
      <c r="J58" s="36">
        <v>4962.4333333333361</v>
      </c>
      <c r="K58" s="31">
        <v>4916.1000000000004</v>
      </c>
      <c r="L58" s="31">
        <v>4867.2</v>
      </c>
      <c r="M58" s="31">
        <v>0.96877000000000002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428.95</v>
      </c>
      <c r="D59" s="36">
        <v>431.25</v>
      </c>
      <c r="E59" s="36">
        <v>420.9</v>
      </c>
      <c r="F59" s="36">
        <v>412.84999999999997</v>
      </c>
      <c r="G59" s="36">
        <v>402.49999999999994</v>
      </c>
      <c r="H59" s="36">
        <v>439.3</v>
      </c>
      <c r="I59" s="36">
        <v>449.65000000000003</v>
      </c>
      <c r="J59" s="36">
        <v>457.70000000000005</v>
      </c>
      <c r="K59" s="31">
        <v>441.6</v>
      </c>
      <c r="L59" s="31">
        <v>423.2</v>
      </c>
      <c r="M59" s="31">
        <v>26.813549999999999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550.45000000000005</v>
      </c>
      <c r="D60" s="36">
        <v>557.61666666666667</v>
      </c>
      <c r="E60" s="36">
        <v>540.48333333333335</v>
      </c>
      <c r="F60" s="36">
        <v>530.51666666666665</v>
      </c>
      <c r="G60" s="36">
        <v>513.38333333333333</v>
      </c>
      <c r="H60" s="36">
        <v>567.58333333333337</v>
      </c>
      <c r="I60" s="36">
        <v>584.71666666666681</v>
      </c>
      <c r="J60" s="36">
        <v>594.68333333333339</v>
      </c>
      <c r="K60" s="31">
        <v>574.75</v>
      </c>
      <c r="L60" s="31">
        <v>547.65</v>
      </c>
      <c r="M60" s="31">
        <v>125.61517000000001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1069.7</v>
      </c>
      <c r="D61" s="36">
        <v>1078.75</v>
      </c>
      <c r="E61" s="36">
        <v>1052.5</v>
      </c>
      <c r="F61" s="36">
        <v>1035.3</v>
      </c>
      <c r="G61" s="36">
        <v>1009.05</v>
      </c>
      <c r="H61" s="36">
        <v>1095.95</v>
      </c>
      <c r="I61" s="36">
        <v>1122.2</v>
      </c>
      <c r="J61" s="36">
        <v>1139.4000000000001</v>
      </c>
      <c r="K61" s="31">
        <v>1105</v>
      </c>
      <c r="L61" s="31">
        <v>1061.55</v>
      </c>
      <c r="M61" s="31">
        <v>11.84413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1477</v>
      </c>
      <c r="D62" s="36">
        <v>1480.3166666666666</v>
      </c>
      <c r="E62" s="36">
        <v>1466.6833333333332</v>
      </c>
      <c r="F62" s="36">
        <v>1456.3666666666666</v>
      </c>
      <c r="G62" s="36">
        <v>1442.7333333333331</v>
      </c>
      <c r="H62" s="36">
        <v>1490.6333333333332</v>
      </c>
      <c r="I62" s="36">
        <v>1504.2666666666664</v>
      </c>
      <c r="J62" s="36">
        <v>1514.5833333333333</v>
      </c>
      <c r="K62" s="31">
        <v>1493.95</v>
      </c>
      <c r="L62" s="31">
        <v>1470</v>
      </c>
      <c r="M62" s="31">
        <v>10.83605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434.2</v>
      </c>
      <c r="D63" s="36">
        <v>435.8</v>
      </c>
      <c r="E63" s="36">
        <v>428.75</v>
      </c>
      <c r="F63" s="36">
        <v>423.3</v>
      </c>
      <c r="G63" s="36">
        <v>416.25</v>
      </c>
      <c r="H63" s="36">
        <v>441.25</v>
      </c>
      <c r="I63" s="36">
        <v>448.30000000000007</v>
      </c>
      <c r="J63" s="36">
        <v>453.75</v>
      </c>
      <c r="K63" s="31">
        <v>442.85</v>
      </c>
      <c r="L63" s="31">
        <v>430.35</v>
      </c>
      <c r="M63" s="31">
        <v>88.936139999999995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6464.65</v>
      </c>
      <c r="D64" s="36">
        <v>6491.9666666666672</v>
      </c>
      <c r="E64" s="36">
        <v>6392.9333333333343</v>
      </c>
      <c r="F64" s="36">
        <v>6321.2166666666672</v>
      </c>
      <c r="G64" s="36">
        <v>6222.1833333333343</v>
      </c>
      <c r="H64" s="36">
        <v>6563.6833333333343</v>
      </c>
      <c r="I64" s="36">
        <v>6662.7166666666672</v>
      </c>
      <c r="J64" s="36">
        <v>6734.4333333333343</v>
      </c>
      <c r="K64" s="31">
        <v>6591</v>
      </c>
      <c r="L64" s="31">
        <v>6420.25</v>
      </c>
      <c r="M64" s="31">
        <v>1.9268700000000001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2496.5500000000002</v>
      </c>
      <c r="D65" s="36">
        <v>2506.4666666666667</v>
      </c>
      <c r="E65" s="36">
        <v>2471.0833333333335</v>
      </c>
      <c r="F65" s="36">
        <v>2445.6166666666668</v>
      </c>
      <c r="G65" s="36">
        <v>2410.2333333333336</v>
      </c>
      <c r="H65" s="36">
        <v>2531.9333333333334</v>
      </c>
      <c r="I65" s="36">
        <v>2567.3166666666666</v>
      </c>
      <c r="J65" s="36">
        <v>2592.7833333333333</v>
      </c>
      <c r="K65" s="31">
        <v>2541.85</v>
      </c>
      <c r="L65" s="31">
        <v>2481</v>
      </c>
      <c r="M65" s="31">
        <v>1.95163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957.25</v>
      </c>
      <c r="D66" s="36">
        <v>964.80000000000007</v>
      </c>
      <c r="E66" s="36">
        <v>943.65000000000009</v>
      </c>
      <c r="F66" s="36">
        <v>930.05000000000007</v>
      </c>
      <c r="G66" s="36">
        <v>908.90000000000009</v>
      </c>
      <c r="H66" s="36">
        <v>978.40000000000009</v>
      </c>
      <c r="I66" s="36">
        <v>999.55</v>
      </c>
      <c r="J66" s="36">
        <v>1013.1500000000001</v>
      </c>
      <c r="K66" s="31">
        <v>985.95</v>
      </c>
      <c r="L66" s="31">
        <v>951.2</v>
      </c>
      <c r="M66" s="31">
        <v>17.619060000000001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1048.3</v>
      </c>
      <c r="D67" s="36">
        <v>1048.5333333333333</v>
      </c>
      <c r="E67" s="36">
        <v>1039.7666666666667</v>
      </c>
      <c r="F67" s="36">
        <v>1031.2333333333333</v>
      </c>
      <c r="G67" s="36">
        <v>1022.4666666666667</v>
      </c>
      <c r="H67" s="36">
        <v>1057.0666666666666</v>
      </c>
      <c r="I67" s="36">
        <v>1065.833333333333</v>
      </c>
      <c r="J67" s="36">
        <v>1074.3666666666666</v>
      </c>
      <c r="K67" s="31">
        <v>1057.3</v>
      </c>
      <c r="L67" s="31">
        <v>1040</v>
      </c>
      <c r="M67" s="31">
        <v>2.3899300000000001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291.75</v>
      </c>
      <c r="D68" s="36">
        <v>292.33333333333331</v>
      </c>
      <c r="E68" s="36">
        <v>289.06666666666661</v>
      </c>
      <c r="F68" s="36">
        <v>286.38333333333327</v>
      </c>
      <c r="G68" s="36">
        <v>283.11666666666656</v>
      </c>
      <c r="H68" s="36">
        <v>295.01666666666665</v>
      </c>
      <c r="I68" s="36">
        <v>298.28333333333342</v>
      </c>
      <c r="J68" s="36">
        <v>300.9666666666667</v>
      </c>
      <c r="K68" s="31">
        <v>295.60000000000002</v>
      </c>
      <c r="L68" s="31">
        <v>289.64999999999998</v>
      </c>
      <c r="M68" s="31">
        <v>58.127119999999998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2714.6</v>
      </c>
      <c r="D69" s="36">
        <v>2730.0166666666664</v>
      </c>
      <c r="E69" s="36">
        <v>2684.583333333333</v>
      </c>
      <c r="F69" s="36">
        <v>2654.5666666666666</v>
      </c>
      <c r="G69" s="36">
        <v>2609.1333333333332</v>
      </c>
      <c r="H69" s="36">
        <v>2760.0333333333328</v>
      </c>
      <c r="I69" s="36">
        <v>2805.4666666666662</v>
      </c>
      <c r="J69" s="36">
        <v>2835.4833333333327</v>
      </c>
      <c r="K69" s="31">
        <v>2775.45</v>
      </c>
      <c r="L69" s="31">
        <v>2700</v>
      </c>
      <c r="M69" s="31">
        <v>4.0954100000000002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899</v>
      </c>
      <c r="D70" s="36">
        <v>904.18333333333339</v>
      </c>
      <c r="E70" s="36">
        <v>888.41666666666674</v>
      </c>
      <c r="F70" s="36">
        <v>877.83333333333337</v>
      </c>
      <c r="G70" s="36">
        <v>862.06666666666672</v>
      </c>
      <c r="H70" s="36">
        <v>914.76666666666677</v>
      </c>
      <c r="I70" s="36">
        <v>930.53333333333342</v>
      </c>
      <c r="J70" s="36">
        <v>941.11666666666679</v>
      </c>
      <c r="K70" s="31">
        <v>919.95</v>
      </c>
      <c r="L70" s="31">
        <v>893.6</v>
      </c>
      <c r="M70" s="31">
        <v>35.412480000000002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536.25</v>
      </c>
      <c r="D71" s="36">
        <v>536.5333333333333</v>
      </c>
      <c r="E71" s="36">
        <v>531.61666666666656</v>
      </c>
      <c r="F71" s="36">
        <v>526.98333333333323</v>
      </c>
      <c r="G71" s="36">
        <v>522.06666666666649</v>
      </c>
      <c r="H71" s="36">
        <v>541.16666666666663</v>
      </c>
      <c r="I71" s="36">
        <v>546.08333333333337</v>
      </c>
      <c r="J71" s="36">
        <v>550.7166666666667</v>
      </c>
      <c r="K71" s="31">
        <v>541.45000000000005</v>
      </c>
      <c r="L71" s="31">
        <v>531.9</v>
      </c>
      <c r="M71" s="31">
        <v>26.970050000000001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2016.95</v>
      </c>
      <c r="D72" s="36">
        <v>2034.9166666666667</v>
      </c>
      <c r="E72" s="36">
        <v>1984.6833333333334</v>
      </c>
      <c r="F72" s="36">
        <v>1952.4166666666667</v>
      </c>
      <c r="G72" s="36">
        <v>1902.1833333333334</v>
      </c>
      <c r="H72" s="36">
        <v>2067.1833333333334</v>
      </c>
      <c r="I72" s="36">
        <v>2117.4166666666665</v>
      </c>
      <c r="J72" s="36">
        <v>2149.6833333333334</v>
      </c>
      <c r="K72" s="31">
        <v>2085.15</v>
      </c>
      <c r="L72" s="31">
        <v>2002.65</v>
      </c>
      <c r="M72" s="31">
        <v>2.4980899999999999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2190.5500000000002</v>
      </c>
      <c r="D73" s="36">
        <v>2215.3666666666668</v>
      </c>
      <c r="E73" s="36">
        <v>2155.9833333333336</v>
      </c>
      <c r="F73" s="36">
        <v>2121.416666666667</v>
      </c>
      <c r="G73" s="36">
        <v>2062.0333333333338</v>
      </c>
      <c r="H73" s="36">
        <v>2249.9333333333334</v>
      </c>
      <c r="I73" s="36">
        <v>2309.3166666666666</v>
      </c>
      <c r="J73" s="36">
        <v>2343.8833333333332</v>
      </c>
      <c r="K73" s="31">
        <v>2274.75</v>
      </c>
      <c r="L73" s="31">
        <v>2180.8000000000002</v>
      </c>
      <c r="M73" s="31">
        <v>3.1967599999999998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472.65</v>
      </c>
      <c r="D74" s="36">
        <v>474.40000000000003</v>
      </c>
      <c r="E74" s="36">
        <v>464.80000000000007</v>
      </c>
      <c r="F74" s="36">
        <v>456.95000000000005</v>
      </c>
      <c r="G74" s="36">
        <v>447.35000000000008</v>
      </c>
      <c r="H74" s="36">
        <v>482.25000000000006</v>
      </c>
      <c r="I74" s="36">
        <v>491.85000000000008</v>
      </c>
      <c r="J74" s="36">
        <v>499.70000000000005</v>
      </c>
      <c r="K74" s="31">
        <v>484</v>
      </c>
      <c r="L74" s="31">
        <v>466.55</v>
      </c>
      <c r="M74" s="31">
        <v>61.272539999999999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154.35</v>
      </c>
      <c r="D75" s="36">
        <v>155.61666666666667</v>
      </c>
      <c r="E75" s="36">
        <v>151.98333333333335</v>
      </c>
      <c r="F75" s="36">
        <v>149.61666666666667</v>
      </c>
      <c r="G75" s="36">
        <v>145.98333333333335</v>
      </c>
      <c r="H75" s="36">
        <v>157.98333333333335</v>
      </c>
      <c r="I75" s="36">
        <v>161.61666666666667</v>
      </c>
      <c r="J75" s="36">
        <v>163.98333333333335</v>
      </c>
      <c r="K75" s="31">
        <v>159.25</v>
      </c>
      <c r="L75" s="31">
        <v>153.25</v>
      </c>
      <c r="M75" s="31">
        <v>33.987070000000003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3518.35</v>
      </c>
      <c r="D76" s="36">
        <v>3526.2666666666664</v>
      </c>
      <c r="E76" s="36">
        <v>3499.083333333333</v>
      </c>
      <c r="F76" s="36">
        <v>3479.8166666666666</v>
      </c>
      <c r="G76" s="36">
        <v>3452.6333333333332</v>
      </c>
      <c r="H76" s="36">
        <v>3545.5333333333328</v>
      </c>
      <c r="I76" s="36">
        <v>3572.7166666666662</v>
      </c>
      <c r="J76" s="36">
        <v>3591.9833333333327</v>
      </c>
      <c r="K76" s="31">
        <v>3553.45</v>
      </c>
      <c r="L76" s="31">
        <v>3507</v>
      </c>
      <c r="M76" s="31">
        <v>4.6443500000000002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6542.65</v>
      </c>
      <c r="D77" s="36">
        <v>6627.666666666667</v>
      </c>
      <c r="E77" s="36">
        <v>6436.2333333333336</v>
      </c>
      <c r="F77" s="36">
        <v>6329.8166666666666</v>
      </c>
      <c r="G77" s="36">
        <v>6138.3833333333332</v>
      </c>
      <c r="H77" s="36">
        <v>6734.0833333333339</v>
      </c>
      <c r="I77" s="36">
        <v>6925.5166666666664</v>
      </c>
      <c r="J77" s="36">
        <v>7031.9333333333343</v>
      </c>
      <c r="K77" s="31">
        <v>6819.1</v>
      </c>
      <c r="L77" s="31">
        <v>6521.25</v>
      </c>
      <c r="M77" s="31">
        <v>4.5790899999999999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2313.0500000000002</v>
      </c>
      <c r="D78" s="36">
        <v>2332.35</v>
      </c>
      <c r="E78" s="36">
        <v>2280.6999999999998</v>
      </c>
      <c r="F78" s="36">
        <v>2248.35</v>
      </c>
      <c r="G78" s="36">
        <v>2196.6999999999998</v>
      </c>
      <c r="H78" s="36">
        <v>2364.6999999999998</v>
      </c>
      <c r="I78" s="36">
        <v>2416.3500000000004</v>
      </c>
      <c r="J78" s="36">
        <v>2448.6999999999998</v>
      </c>
      <c r="K78" s="31">
        <v>2384</v>
      </c>
      <c r="L78" s="31">
        <v>2300</v>
      </c>
      <c r="M78" s="31">
        <v>1.2285699999999999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6428.05</v>
      </c>
      <c r="D79" s="36">
        <v>6442.0166666666673</v>
      </c>
      <c r="E79" s="36">
        <v>6378.133333333335</v>
      </c>
      <c r="F79" s="36">
        <v>6328.2166666666681</v>
      </c>
      <c r="G79" s="36">
        <v>6264.3333333333358</v>
      </c>
      <c r="H79" s="36">
        <v>6491.9333333333343</v>
      </c>
      <c r="I79" s="36">
        <v>6555.8166666666675</v>
      </c>
      <c r="J79" s="36">
        <v>6605.7333333333336</v>
      </c>
      <c r="K79" s="31">
        <v>6505.9</v>
      </c>
      <c r="L79" s="31">
        <v>6392.1</v>
      </c>
      <c r="M79" s="31">
        <v>3.12046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3863.75</v>
      </c>
      <c r="D80" s="36">
        <v>3911.2333333333336</v>
      </c>
      <c r="E80" s="36">
        <v>3803.5166666666673</v>
      </c>
      <c r="F80" s="36">
        <v>3743.2833333333338</v>
      </c>
      <c r="G80" s="36">
        <v>3635.5666666666675</v>
      </c>
      <c r="H80" s="36">
        <v>3971.4666666666672</v>
      </c>
      <c r="I80" s="36">
        <v>4079.1833333333334</v>
      </c>
      <c r="J80" s="36">
        <v>4139.416666666667</v>
      </c>
      <c r="K80" s="31">
        <v>4018.95</v>
      </c>
      <c r="L80" s="31">
        <v>3851</v>
      </c>
      <c r="M80" s="31">
        <v>6.5895299999999999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2825.2</v>
      </c>
      <c r="D81" s="36">
        <v>2835.5833333333335</v>
      </c>
      <c r="E81" s="36">
        <v>2792.2166666666672</v>
      </c>
      <c r="F81" s="36">
        <v>2759.2333333333336</v>
      </c>
      <c r="G81" s="36">
        <v>2715.8666666666672</v>
      </c>
      <c r="H81" s="36">
        <v>2868.5666666666671</v>
      </c>
      <c r="I81" s="36">
        <v>2911.9333333333329</v>
      </c>
      <c r="J81" s="36">
        <v>2944.916666666667</v>
      </c>
      <c r="K81" s="31">
        <v>2878.95</v>
      </c>
      <c r="L81" s="31">
        <v>2802.6</v>
      </c>
      <c r="M81" s="31">
        <v>2.6160000000000001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153.6</v>
      </c>
      <c r="D82" s="36">
        <v>154.18333333333331</v>
      </c>
      <c r="E82" s="36">
        <v>152.06666666666661</v>
      </c>
      <c r="F82" s="36">
        <v>150.5333333333333</v>
      </c>
      <c r="G82" s="36">
        <v>148.4166666666666</v>
      </c>
      <c r="H82" s="36">
        <v>155.71666666666661</v>
      </c>
      <c r="I82" s="36">
        <v>157.83333333333334</v>
      </c>
      <c r="J82" s="36">
        <v>159.36666666666662</v>
      </c>
      <c r="K82" s="31">
        <v>156.30000000000001</v>
      </c>
      <c r="L82" s="31">
        <v>152.65</v>
      </c>
      <c r="M82" s="31">
        <v>133.7354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150.30000000000001</v>
      </c>
      <c r="D83" s="36">
        <v>151.54999999999998</v>
      </c>
      <c r="E83" s="36">
        <v>148.49999999999997</v>
      </c>
      <c r="F83" s="36">
        <v>146.69999999999999</v>
      </c>
      <c r="G83" s="36">
        <v>143.64999999999998</v>
      </c>
      <c r="H83" s="36">
        <v>153.34999999999997</v>
      </c>
      <c r="I83" s="36">
        <v>156.39999999999998</v>
      </c>
      <c r="J83" s="36">
        <v>158.19999999999996</v>
      </c>
      <c r="K83" s="31">
        <v>154.6</v>
      </c>
      <c r="L83" s="31">
        <v>149.75</v>
      </c>
      <c r="M83" s="31">
        <v>97.261319999999998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740.55</v>
      </c>
      <c r="D84" s="36">
        <v>751.7166666666667</v>
      </c>
      <c r="E84" s="36">
        <v>725.83333333333337</v>
      </c>
      <c r="F84" s="36">
        <v>711.11666666666667</v>
      </c>
      <c r="G84" s="36">
        <v>685.23333333333335</v>
      </c>
      <c r="H84" s="36">
        <v>766.43333333333339</v>
      </c>
      <c r="I84" s="36">
        <v>792.31666666666661</v>
      </c>
      <c r="J84" s="36">
        <v>807.03333333333342</v>
      </c>
      <c r="K84" s="31">
        <v>777.6</v>
      </c>
      <c r="L84" s="31">
        <v>737</v>
      </c>
      <c r="M84" s="31">
        <v>3.2113399999999999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421.5</v>
      </c>
      <c r="D85" s="36">
        <v>423.58333333333331</v>
      </c>
      <c r="E85" s="36">
        <v>415.71666666666664</v>
      </c>
      <c r="F85" s="36">
        <v>409.93333333333334</v>
      </c>
      <c r="G85" s="36">
        <v>402.06666666666666</v>
      </c>
      <c r="H85" s="36">
        <v>429.36666666666662</v>
      </c>
      <c r="I85" s="36">
        <v>437.23333333333329</v>
      </c>
      <c r="J85" s="36">
        <v>443.01666666666659</v>
      </c>
      <c r="K85" s="31">
        <v>431.45</v>
      </c>
      <c r="L85" s="31">
        <v>417.8</v>
      </c>
      <c r="M85" s="31">
        <v>5.4364499999999998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179.35</v>
      </c>
      <c r="D86" s="36">
        <v>179.26666666666665</v>
      </c>
      <c r="E86" s="36">
        <v>176.73333333333329</v>
      </c>
      <c r="F86" s="36">
        <v>174.11666666666665</v>
      </c>
      <c r="G86" s="36">
        <v>171.58333333333329</v>
      </c>
      <c r="H86" s="36">
        <v>181.8833333333333</v>
      </c>
      <c r="I86" s="36">
        <v>184.41666666666666</v>
      </c>
      <c r="J86" s="36">
        <v>187.0333333333333</v>
      </c>
      <c r="K86" s="31">
        <v>181.8</v>
      </c>
      <c r="L86" s="31">
        <v>176.65</v>
      </c>
      <c r="M86" s="31">
        <v>126.59945999999999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1801.8</v>
      </c>
      <c r="D87" s="36">
        <v>1812.0166666666667</v>
      </c>
      <c r="E87" s="36">
        <v>1782.7833333333333</v>
      </c>
      <c r="F87" s="36">
        <v>1763.7666666666667</v>
      </c>
      <c r="G87" s="36">
        <v>1734.5333333333333</v>
      </c>
      <c r="H87" s="36">
        <v>1831.0333333333333</v>
      </c>
      <c r="I87" s="36">
        <v>1860.2666666666664</v>
      </c>
      <c r="J87" s="36">
        <v>1879.2833333333333</v>
      </c>
      <c r="K87" s="31">
        <v>1841.25</v>
      </c>
      <c r="L87" s="31">
        <v>1793</v>
      </c>
      <c r="M87" s="31">
        <v>1.5761799999999999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1234.05</v>
      </c>
      <c r="D88" s="36">
        <v>1247.5</v>
      </c>
      <c r="E88" s="36">
        <v>1216.5999999999999</v>
      </c>
      <c r="F88" s="36">
        <v>1199.1499999999999</v>
      </c>
      <c r="G88" s="36">
        <v>1168.2499999999998</v>
      </c>
      <c r="H88" s="36">
        <v>1264.95</v>
      </c>
      <c r="I88" s="36">
        <v>1295.8500000000001</v>
      </c>
      <c r="J88" s="36">
        <v>1313.3000000000002</v>
      </c>
      <c r="K88" s="31">
        <v>1278.4000000000001</v>
      </c>
      <c r="L88" s="31">
        <v>1230.05</v>
      </c>
      <c r="M88" s="31">
        <v>6.3968600000000002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2353.5500000000002</v>
      </c>
      <c r="D89" s="36">
        <v>2397.8166666666666</v>
      </c>
      <c r="E89" s="36">
        <v>2296.4333333333334</v>
      </c>
      <c r="F89" s="36">
        <v>2239.3166666666666</v>
      </c>
      <c r="G89" s="36">
        <v>2137.9333333333334</v>
      </c>
      <c r="H89" s="36">
        <v>2454.9333333333334</v>
      </c>
      <c r="I89" s="36">
        <v>2556.3166666666666</v>
      </c>
      <c r="J89" s="36">
        <v>2613.4333333333334</v>
      </c>
      <c r="K89" s="31">
        <v>2499.1999999999998</v>
      </c>
      <c r="L89" s="31">
        <v>2340.6999999999998</v>
      </c>
      <c r="M89" s="31">
        <v>7.6125299999999996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2186</v>
      </c>
      <c r="D90" s="36">
        <v>2192.7166666666667</v>
      </c>
      <c r="E90" s="36">
        <v>2166.5333333333333</v>
      </c>
      <c r="F90" s="36">
        <v>2147.0666666666666</v>
      </c>
      <c r="G90" s="36">
        <v>2120.8833333333332</v>
      </c>
      <c r="H90" s="36">
        <v>2212.1833333333334</v>
      </c>
      <c r="I90" s="36">
        <v>2238.3666666666668</v>
      </c>
      <c r="J90" s="36">
        <v>2257.8333333333335</v>
      </c>
      <c r="K90" s="31">
        <v>2218.9</v>
      </c>
      <c r="L90" s="31">
        <v>2173.25</v>
      </c>
      <c r="M90" s="31">
        <v>11.97381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3711.2</v>
      </c>
      <c r="D91" s="36">
        <v>3675.4833333333336</v>
      </c>
      <c r="E91" s="36">
        <v>3616.9666666666672</v>
      </c>
      <c r="F91" s="36">
        <v>3522.7333333333336</v>
      </c>
      <c r="G91" s="36">
        <v>3464.2166666666672</v>
      </c>
      <c r="H91" s="36">
        <v>3769.7166666666672</v>
      </c>
      <c r="I91" s="36">
        <v>3828.2333333333336</v>
      </c>
      <c r="J91" s="36">
        <v>3922.4666666666672</v>
      </c>
      <c r="K91" s="31">
        <v>3734</v>
      </c>
      <c r="L91" s="31">
        <v>3581.25</v>
      </c>
      <c r="M91" s="31">
        <v>0.78547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548.29999999999995</v>
      </c>
      <c r="D92" s="36">
        <v>553.85</v>
      </c>
      <c r="E92" s="36">
        <v>539.45000000000005</v>
      </c>
      <c r="F92" s="36">
        <v>530.6</v>
      </c>
      <c r="G92" s="36">
        <v>516.20000000000005</v>
      </c>
      <c r="H92" s="36">
        <v>562.70000000000005</v>
      </c>
      <c r="I92" s="36">
        <v>577.09999999999991</v>
      </c>
      <c r="J92" s="36">
        <v>585.95000000000005</v>
      </c>
      <c r="K92" s="31">
        <v>568.25</v>
      </c>
      <c r="L92" s="31">
        <v>545</v>
      </c>
      <c r="M92" s="31">
        <v>11.092980000000001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1651.9</v>
      </c>
      <c r="D93" s="36">
        <v>1656.0333333333335</v>
      </c>
      <c r="E93" s="36">
        <v>1640.0666666666671</v>
      </c>
      <c r="F93" s="36">
        <v>1628.2333333333336</v>
      </c>
      <c r="G93" s="36">
        <v>1612.2666666666671</v>
      </c>
      <c r="H93" s="36">
        <v>1667.866666666667</v>
      </c>
      <c r="I93" s="36">
        <v>1683.8333333333337</v>
      </c>
      <c r="J93" s="36">
        <v>1695.666666666667</v>
      </c>
      <c r="K93" s="31">
        <v>1672</v>
      </c>
      <c r="L93" s="31">
        <v>1644.2</v>
      </c>
      <c r="M93" s="31">
        <v>9.3657500000000002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3836.8</v>
      </c>
      <c r="D94" s="36">
        <v>3860.9166666666665</v>
      </c>
      <c r="E94" s="36">
        <v>3802.8833333333332</v>
      </c>
      <c r="F94" s="36">
        <v>3768.9666666666667</v>
      </c>
      <c r="G94" s="36">
        <v>3710.9333333333334</v>
      </c>
      <c r="H94" s="36">
        <v>3894.833333333333</v>
      </c>
      <c r="I94" s="36">
        <v>3952.8666666666668</v>
      </c>
      <c r="J94" s="36">
        <v>3986.7833333333328</v>
      </c>
      <c r="K94" s="31">
        <v>3918.95</v>
      </c>
      <c r="L94" s="31">
        <v>3827</v>
      </c>
      <c r="M94" s="31">
        <v>2.6988300000000001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1409.4</v>
      </c>
      <c r="D95" s="36">
        <v>1412.5333333333335</v>
      </c>
      <c r="E95" s="36">
        <v>1400.866666666667</v>
      </c>
      <c r="F95" s="36">
        <v>1392.3333333333335</v>
      </c>
      <c r="G95" s="36">
        <v>1380.666666666667</v>
      </c>
      <c r="H95" s="36">
        <v>1421.0666666666671</v>
      </c>
      <c r="I95" s="36">
        <v>1432.7333333333336</v>
      </c>
      <c r="J95" s="36">
        <v>1441.2666666666671</v>
      </c>
      <c r="K95" s="31">
        <v>1424.2</v>
      </c>
      <c r="L95" s="31">
        <v>1404</v>
      </c>
      <c r="M95" s="31">
        <v>126.60993000000001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580.6</v>
      </c>
      <c r="D96" s="36">
        <v>583.2166666666667</v>
      </c>
      <c r="E96" s="36">
        <v>575.53333333333342</v>
      </c>
      <c r="F96" s="36">
        <v>570.4666666666667</v>
      </c>
      <c r="G96" s="36">
        <v>562.78333333333342</v>
      </c>
      <c r="H96" s="36">
        <v>588.28333333333342</v>
      </c>
      <c r="I96" s="36">
        <v>595.96666666666681</v>
      </c>
      <c r="J96" s="36">
        <v>601.03333333333342</v>
      </c>
      <c r="K96" s="31">
        <v>590.9</v>
      </c>
      <c r="L96" s="31">
        <v>578.15</v>
      </c>
      <c r="M96" s="31">
        <v>34.347470000000001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1534.35</v>
      </c>
      <c r="D97" s="36">
        <v>1518.5166666666667</v>
      </c>
      <c r="E97" s="36">
        <v>1487.0333333333333</v>
      </c>
      <c r="F97" s="36">
        <v>1439.7166666666667</v>
      </c>
      <c r="G97" s="36">
        <v>1408.2333333333333</v>
      </c>
      <c r="H97" s="36">
        <v>1565.8333333333333</v>
      </c>
      <c r="I97" s="36">
        <v>1597.3166666666664</v>
      </c>
      <c r="J97" s="36">
        <v>1644.6333333333332</v>
      </c>
      <c r="K97" s="31">
        <v>1550</v>
      </c>
      <c r="L97" s="31">
        <v>1471.2</v>
      </c>
      <c r="M97" s="31">
        <v>62.738790000000002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4375.05</v>
      </c>
      <c r="D98" s="36">
        <v>4394.4333333333334</v>
      </c>
      <c r="E98" s="36">
        <v>4329.666666666667</v>
      </c>
      <c r="F98" s="36">
        <v>4284.2833333333338</v>
      </c>
      <c r="G98" s="36">
        <v>4219.5166666666673</v>
      </c>
      <c r="H98" s="36">
        <v>4439.8166666666666</v>
      </c>
      <c r="I98" s="36">
        <v>4504.583333333333</v>
      </c>
      <c r="J98" s="36">
        <v>4549.9666666666662</v>
      </c>
      <c r="K98" s="31">
        <v>4459.2</v>
      </c>
      <c r="L98" s="31">
        <v>4349.05</v>
      </c>
      <c r="M98" s="31">
        <v>5.6968800000000002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504.4</v>
      </c>
      <c r="D99" s="36">
        <v>506.86666666666662</v>
      </c>
      <c r="E99" s="36">
        <v>499.28333333333319</v>
      </c>
      <c r="F99" s="36">
        <v>494.16666666666657</v>
      </c>
      <c r="G99" s="36">
        <v>486.58333333333314</v>
      </c>
      <c r="H99" s="36">
        <v>511.98333333333323</v>
      </c>
      <c r="I99" s="36">
        <v>519.56666666666661</v>
      </c>
      <c r="J99" s="36">
        <v>524.68333333333328</v>
      </c>
      <c r="K99" s="31">
        <v>514.45000000000005</v>
      </c>
      <c r="L99" s="31">
        <v>501.75</v>
      </c>
      <c r="M99" s="31">
        <v>44.060980000000001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3085.2</v>
      </c>
      <c r="D100" s="36">
        <v>3105.4833333333336</v>
      </c>
      <c r="E100" s="36">
        <v>3040.9666666666672</v>
      </c>
      <c r="F100" s="36">
        <v>2996.7333333333336</v>
      </c>
      <c r="G100" s="36">
        <v>2932.2166666666672</v>
      </c>
      <c r="H100" s="36">
        <v>3149.7166666666672</v>
      </c>
      <c r="I100" s="36">
        <v>3214.2333333333336</v>
      </c>
      <c r="J100" s="36">
        <v>3258.4666666666672</v>
      </c>
      <c r="K100" s="31">
        <v>3170</v>
      </c>
      <c r="L100" s="31">
        <v>3061.25</v>
      </c>
      <c r="M100" s="31">
        <v>27.256779999999999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507.2</v>
      </c>
      <c r="D101" s="36">
        <v>513.95000000000005</v>
      </c>
      <c r="E101" s="36">
        <v>497.70000000000005</v>
      </c>
      <c r="F101" s="36">
        <v>488.2</v>
      </c>
      <c r="G101" s="36">
        <v>471.95</v>
      </c>
      <c r="H101" s="36">
        <v>523.45000000000005</v>
      </c>
      <c r="I101" s="36">
        <v>539.70000000000005</v>
      </c>
      <c r="J101" s="36">
        <v>549.20000000000016</v>
      </c>
      <c r="K101" s="31">
        <v>530.20000000000005</v>
      </c>
      <c r="L101" s="31">
        <v>504.45</v>
      </c>
      <c r="M101" s="31">
        <v>108.22607000000001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2421.5500000000002</v>
      </c>
      <c r="D102" s="36">
        <v>2415.85</v>
      </c>
      <c r="E102" s="36">
        <v>2406.6999999999998</v>
      </c>
      <c r="F102" s="36">
        <v>2391.85</v>
      </c>
      <c r="G102" s="36">
        <v>2382.6999999999998</v>
      </c>
      <c r="H102" s="36">
        <v>2430.6999999999998</v>
      </c>
      <c r="I102" s="36">
        <v>2439.8500000000004</v>
      </c>
      <c r="J102" s="36">
        <v>2454.6999999999998</v>
      </c>
      <c r="K102" s="31">
        <v>2425</v>
      </c>
      <c r="L102" s="31">
        <v>2401</v>
      </c>
      <c r="M102" s="31">
        <v>6.2915200000000002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1046.2</v>
      </c>
      <c r="D103" s="36">
        <v>1051.0666666666668</v>
      </c>
      <c r="E103" s="36">
        <v>1037.2833333333338</v>
      </c>
      <c r="F103" s="36">
        <v>1028.366666666667</v>
      </c>
      <c r="G103" s="36">
        <v>1014.5833333333339</v>
      </c>
      <c r="H103" s="36">
        <v>1059.9833333333336</v>
      </c>
      <c r="I103" s="36">
        <v>1073.7666666666669</v>
      </c>
      <c r="J103" s="36">
        <v>1082.6833333333334</v>
      </c>
      <c r="K103" s="31">
        <v>1064.8499999999999</v>
      </c>
      <c r="L103" s="31">
        <v>1042.1500000000001</v>
      </c>
      <c r="M103" s="31">
        <v>77.303319999999999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1724.45</v>
      </c>
      <c r="D104" s="36">
        <v>1715.9333333333334</v>
      </c>
      <c r="E104" s="36">
        <v>1696.9666666666667</v>
      </c>
      <c r="F104" s="36">
        <v>1669.4833333333333</v>
      </c>
      <c r="G104" s="36">
        <v>1650.5166666666667</v>
      </c>
      <c r="H104" s="36">
        <v>1743.4166666666667</v>
      </c>
      <c r="I104" s="36">
        <v>1762.3833333333334</v>
      </c>
      <c r="J104" s="36">
        <v>1789.8666666666668</v>
      </c>
      <c r="K104" s="31">
        <v>1734.9</v>
      </c>
      <c r="L104" s="31">
        <v>1688.45</v>
      </c>
      <c r="M104" s="31">
        <v>21.3596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523.29999999999995</v>
      </c>
      <c r="D105" s="36">
        <v>524.56666666666661</v>
      </c>
      <c r="E105" s="36">
        <v>518.73333333333323</v>
      </c>
      <c r="F105" s="36">
        <v>514.16666666666663</v>
      </c>
      <c r="G105" s="36">
        <v>508.33333333333326</v>
      </c>
      <c r="H105" s="36">
        <v>529.13333333333321</v>
      </c>
      <c r="I105" s="36">
        <v>534.9666666666667</v>
      </c>
      <c r="J105" s="36">
        <v>539.53333333333319</v>
      </c>
      <c r="K105" s="31">
        <v>530.4</v>
      </c>
      <c r="L105" s="31">
        <v>520</v>
      </c>
      <c r="M105" s="31">
        <v>13.151590000000001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80.55</v>
      </c>
      <c r="D106" s="36">
        <v>81.516666666666666</v>
      </c>
      <c r="E106" s="36">
        <v>79.183333333333337</v>
      </c>
      <c r="F106" s="36">
        <v>77.816666666666677</v>
      </c>
      <c r="G106" s="36">
        <v>75.483333333333348</v>
      </c>
      <c r="H106" s="36">
        <v>82.883333333333326</v>
      </c>
      <c r="I106" s="36">
        <v>85.216666666666669</v>
      </c>
      <c r="J106" s="36">
        <v>86.583333333333314</v>
      </c>
      <c r="K106" s="31">
        <v>83.85</v>
      </c>
      <c r="L106" s="31">
        <v>80.150000000000006</v>
      </c>
      <c r="M106" s="31">
        <v>329.91886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408.3</v>
      </c>
      <c r="D107" s="36">
        <v>409.15000000000003</v>
      </c>
      <c r="E107" s="36">
        <v>405.95000000000005</v>
      </c>
      <c r="F107" s="36">
        <v>403.6</v>
      </c>
      <c r="G107" s="36">
        <v>400.40000000000003</v>
      </c>
      <c r="H107" s="36">
        <v>411.50000000000006</v>
      </c>
      <c r="I107" s="36">
        <v>414.7</v>
      </c>
      <c r="J107" s="36">
        <v>417.05000000000007</v>
      </c>
      <c r="K107" s="31">
        <v>412.35</v>
      </c>
      <c r="L107" s="31">
        <v>406.8</v>
      </c>
      <c r="M107" s="31">
        <v>86.177679999999995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529.5</v>
      </c>
      <c r="D108" s="36">
        <v>526.6</v>
      </c>
      <c r="E108" s="36">
        <v>513.30000000000007</v>
      </c>
      <c r="F108" s="36">
        <v>497.1</v>
      </c>
      <c r="G108" s="36">
        <v>483.80000000000007</v>
      </c>
      <c r="H108" s="36">
        <v>542.80000000000007</v>
      </c>
      <c r="I108" s="36">
        <v>556.1</v>
      </c>
      <c r="J108" s="36">
        <v>572.30000000000007</v>
      </c>
      <c r="K108" s="31">
        <v>539.9</v>
      </c>
      <c r="L108" s="31">
        <v>510.4</v>
      </c>
      <c r="M108" s="31">
        <v>21.87555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570.9</v>
      </c>
      <c r="D109" s="36">
        <v>575.73333333333335</v>
      </c>
      <c r="E109" s="36">
        <v>561.4666666666667</v>
      </c>
      <c r="F109" s="36">
        <v>552.0333333333333</v>
      </c>
      <c r="G109" s="36">
        <v>537.76666666666665</v>
      </c>
      <c r="H109" s="36">
        <v>585.16666666666674</v>
      </c>
      <c r="I109" s="36">
        <v>599.43333333333339</v>
      </c>
      <c r="J109" s="36">
        <v>608.86666666666679</v>
      </c>
      <c r="K109" s="31">
        <v>590</v>
      </c>
      <c r="L109" s="31">
        <v>566.29999999999995</v>
      </c>
      <c r="M109" s="31">
        <v>35.552970000000002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167.4</v>
      </c>
      <c r="D110" s="36">
        <v>169.18333333333334</v>
      </c>
      <c r="E110" s="36">
        <v>164.91666666666669</v>
      </c>
      <c r="F110" s="36">
        <v>162.43333333333334</v>
      </c>
      <c r="G110" s="36">
        <v>158.16666666666669</v>
      </c>
      <c r="H110" s="36">
        <v>171.66666666666669</v>
      </c>
      <c r="I110" s="36">
        <v>175.93333333333334</v>
      </c>
      <c r="J110" s="36">
        <v>178.41666666666669</v>
      </c>
      <c r="K110" s="31">
        <v>173.45</v>
      </c>
      <c r="L110" s="31">
        <v>166.7</v>
      </c>
      <c r="M110" s="31">
        <v>359.71733999999998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924.05</v>
      </c>
      <c r="D111" s="36">
        <v>934.56666666666661</v>
      </c>
      <c r="E111" s="36">
        <v>909.48333333333323</v>
      </c>
      <c r="F111" s="36">
        <v>894.91666666666663</v>
      </c>
      <c r="G111" s="36">
        <v>869.83333333333326</v>
      </c>
      <c r="H111" s="36">
        <v>949.13333333333321</v>
      </c>
      <c r="I111" s="36">
        <v>974.2166666666667</v>
      </c>
      <c r="J111" s="36">
        <v>988.78333333333319</v>
      </c>
      <c r="K111" s="31">
        <v>959.65</v>
      </c>
      <c r="L111" s="31">
        <v>920</v>
      </c>
      <c r="M111" s="31">
        <v>29.724489999999999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147.4</v>
      </c>
      <c r="D112" s="36">
        <v>148.76666666666668</v>
      </c>
      <c r="E112" s="36">
        <v>144.13333333333335</v>
      </c>
      <c r="F112" s="36">
        <v>140.86666666666667</v>
      </c>
      <c r="G112" s="36">
        <v>136.23333333333335</v>
      </c>
      <c r="H112" s="36">
        <v>152.03333333333336</v>
      </c>
      <c r="I112" s="36">
        <v>156.66666666666669</v>
      </c>
      <c r="J112" s="36">
        <v>159.93333333333337</v>
      </c>
      <c r="K112" s="31">
        <v>153.4</v>
      </c>
      <c r="L112" s="31">
        <v>145.5</v>
      </c>
      <c r="M112" s="31">
        <v>399.47465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415.85</v>
      </c>
      <c r="D113" s="36">
        <v>418.8</v>
      </c>
      <c r="E113" s="36">
        <v>411.25</v>
      </c>
      <c r="F113" s="36">
        <v>406.65</v>
      </c>
      <c r="G113" s="36">
        <v>399.09999999999997</v>
      </c>
      <c r="H113" s="36">
        <v>423.40000000000003</v>
      </c>
      <c r="I113" s="36">
        <v>430.9500000000001</v>
      </c>
      <c r="J113" s="36">
        <v>435.55000000000007</v>
      </c>
      <c r="K113" s="31">
        <v>426.35</v>
      </c>
      <c r="L113" s="31">
        <v>414.2</v>
      </c>
      <c r="M113" s="31">
        <v>11.9528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244.65</v>
      </c>
      <c r="D114" s="36">
        <v>243.18333333333331</v>
      </c>
      <c r="E114" s="36">
        <v>235.96666666666661</v>
      </c>
      <c r="F114" s="36">
        <v>227.2833333333333</v>
      </c>
      <c r="G114" s="36">
        <v>220.06666666666661</v>
      </c>
      <c r="H114" s="36">
        <v>251.86666666666662</v>
      </c>
      <c r="I114" s="36">
        <v>259.08333333333331</v>
      </c>
      <c r="J114" s="36">
        <v>267.76666666666665</v>
      </c>
      <c r="K114" s="31">
        <v>250.4</v>
      </c>
      <c r="L114" s="31">
        <v>234.5</v>
      </c>
      <c r="M114" s="31">
        <v>540.16111000000001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1449.2</v>
      </c>
      <c r="D115" s="36">
        <v>1465.05</v>
      </c>
      <c r="E115" s="36">
        <v>1426.6499999999999</v>
      </c>
      <c r="F115" s="36">
        <v>1404.1</v>
      </c>
      <c r="G115" s="36">
        <v>1365.6999999999998</v>
      </c>
      <c r="H115" s="36">
        <v>1487.6</v>
      </c>
      <c r="I115" s="36">
        <v>1526</v>
      </c>
      <c r="J115" s="36">
        <v>1548.55</v>
      </c>
      <c r="K115" s="31">
        <v>1503.45</v>
      </c>
      <c r="L115" s="31">
        <v>1442.5</v>
      </c>
      <c r="M115" s="31">
        <v>26.618870000000001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5314.9</v>
      </c>
      <c r="D116" s="36">
        <v>5343.45</v>
      </c>
      <c r="E116" s="36">
        <v>5271.5</v>
      </c>
      <c r="F116" s="36">
        <v>5228.1000000000004</v>
      </c>
      <c r="G116" s="36">
        <v>5156.1500000000005</v>
      </c>
      <c r="H116" s="36">
        <v>5386.8499999999995</v>
      </c>
      <c r="I116" s="36">
        <v>5458.7999999999984</v>
      </c>
      <c r="J116" s="36">
        <v>5502.1999999999989</v>
      </c>
      <c r="K116" s="31">
        <v>5415.4</v>
      </c>
      <c r="L116" s="31">
        <v>5300.05</v>
      </c>
      <c r="M116" s="31">
        <v>1.62401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1671.25</v>
      </c>
      <c r="D117" s="36">
        <v>1673.7</v>
      </c>
      <c r="E117" s="36">
        <v>1659.6000000000001</v>
      </c>
      <c r="F117" s="36">
        <v>1647.95</v>
      </c>
      <c r="G117" s="36">
        <v>1633.8500000000001</v>
      </c>
      <c r="H117" s="36">
        <v>1685.3500000000001</v>
      </c>
      <c r="I117" s="36">
        <v>1699.45</v>
      </c>
      <c r="J117" s="36">
        <v>1711.1000000000001</v>
      </c>
      <c r="K117" s="31">
        <v>1687.8</v>
      </c>
      <c r="L117" s="31">
        <v>1662.05</v>
      </c>
      <c r="M117" s="31">
        <v>31.88916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3125.9</v>
      </c>
      <c r="D118" s="36">
        <v>3142</v>
      </c>
      <c r="E118" s="36">
        <v>3081.95</v>
      </c>
      <c r="F118" s="36">
        <v>3038</v>
      </c>
      <c r="G118" s="36">
        <v>2977.95</v>
      </c>
      <c r="H118" s="36">
        <v>3185.95</v>
      </c>
      <c r="I118" s="36">
        <v>3246</v>
      </c>
      <c r="J118" s="36">
        <v>3289.95</v>
      </c>
      <c r="K118" s="31">
        <v>3202.05</v>
      </c>
      <c r="L118" s="31">
        <v>3098.05</v>
      </c>
      <c r="M118" s="31">
        <v>5.0649800000000003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1188.3</v>
      </c>
      <c r="D119" s="36">
        <v>1190.45</v>
      </c>
      <c r="E119" s="36">
        <v>1172.2</v>
      </c>
      <c r="F119" s="36">
        <v>1156.0999999999999</v>
      </c>
      <c r="G119" s="36">
        <v>1137.8499999999999</v>
      </c>
      <c r="H119" s="36">
        <v>1206.5500000000002</v>
      </c>
      <c r="I119" s="36">
        <v>1224.8000000000002</v>
      </c>
      <c r="J119" s="36">
        <v>1240.9000000000003</v>
      </c>
      <c r="K119" s="31">
        <v>1208.7</v>
      </c>
      <c r="L119" s="31">
        <v>1174.3499999999999</v>
      </c>
      <c r="M119" s="31">
        <v>3.1429100000000001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507.6</v>
      </c>
      <c r="D120" s="36">
        <v>511.36666666666662</v>
      </c>
      <c r="E120" s="36">
        <v>499.23333333333323</v>
      </c>
      <c r="F120" s="36">
        <v>490.86666666666662</v>
      </c>
      <c r="G120" s="36">
        <v>478.73333333333323</v>
      </c>
      <c r="H120" s="36">
        <v>519.73333333333323</v>
      </c>
      <c r="I120" s="36">
        <v>531.86666666666656</v>
      </c>
      <c r="J120" s="36">
        <v>540.23333333333323</v>
      </c>
      <c r="K120" s="31">
        <v>523.5</v>
      </c>
      <c r="L120" s="31">
        <v>503</v>
      </c>
      <c r="M120" s="31">
        <v>32.497329999999998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798.6</v>
      </c>
      <c r="D121" s="36">
        <v>805.44999999999993</v>
      </c>
      <c r="E121" s="36">
        <v>788.14999999999986</v>
      </c>
      <c r="F121" s="36">
        <v>777.69999999999993</v>
      </c>
      <c r="G121" s="36">
        <v>760.39999999999986</v>
      </c>
      <c r="H121" s="36">
        <v>815.89999999999986</v>
      </c>
      <c r="I121" s="36">
        <v>833.19999999999982</v>
      </c>
      <c r="J121" s="36">
        <v>843.64999999999986</v>
      </c>
      <c r="K121" s="31">
        <v>822.75</v>
      </c>
      <c r="L121" s="31">
        <v>795</v>
      </c>
      <c r="M121" s="31">
        <v>18.519089999999998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755.25</v>
      </c>
      <c r="D122" s="36">
        <v>763.16666666666663</v>
      </c>
      <c r="E122" s="36">
        <v>744.93333333333328</v>
      </c>
      <c r="F122" s="36">
        <v>734.61666666666667</v>
      </c>
      <c r="G122" s="36">
        <v>716.38333333333333</v>
      </c>
      <c r="H122" s="36">
        <v>773.48333333333323</v>
      </c>
      <c r="I122" s="36">
        <v>791.71666666666658</v>
      </c>
      <c r="J122" s="36">
        <v>802.03333333333319</v>
      </c>
      <c r="K122" s="31">
        <v>781.4</v>
      </c>
      <c r="L122" s="31">
        <v>752.85</v>
      </c>
      <c r="M122" s="31">
        <v>9.7388100000000009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469.7</v>
      </c>
      <c r="D123" s="36">
        <v>474.90000000000003</v>
      </c>
      <c r="E123" s="36">
        <v>462.80000000000007</v>
      </c>
      <c r="F123" s="36">
        <v>455.90000000000003</v>
      </c>
      <c r="G123" s="36">
        <v>443.80000000000007</v>
      </c>
      <c r="H123" s="36">
        <v>481.80000000000007</v>
      </c>
      <c r="I123" s="36">
        <v>493.90000000000009</v>
      </c>
      <c r="J123" s="36">
        <v>500.80000000000007</v>
      </c>
      <c r="K123" s="31">
        <v>487</v>
      </c>
      <c r="L123" s="31">
        <v>468</v>
      </c>
      <c r="M123" s="31">
        <v>34.660119999999999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1572.3</v>
      </c>
      <c r="D124" s="36">
        <v>1572.8333333333333</v>
      </c>
      <c r="E124" s="36">
        <v>1561.6666666666665</v>
      </c>
      <c r="F124" s="36">
        <v>1551.0333333333333</v>
      </c>
      <c r="G124" s="36">
        <v>1539.8666666666666</v>
      </c>
      <c r="H124" s="36">
        <v>1583.4666666666665</v>
      </c>
      <c r="I124" s="36">
        <v>1594.633333333333</v>
      </c>
      <c r="J124" s="36">
        <v>1605.2666666666664</v>
      </c>
      <c r="K124" s="31">
        <v>1584</v>
      </c>
      <c r="L124" s="31">
        <v>1562.2</v>
      </c>
      <c r="M124" s="31">
        <v>4.06548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1683.6</v>
      </c>
      <c r="D125" s="36">
        <v>1690.55</v>
      </c>
      <c r="E125" s="36">
        <v>1668.25</v>
      </c>
      <c r="F125" s="36">
        <v>1652.9</v>
      </c>
      <c r="G125" s="36">
        <v>1630.6000000000001</v>
      </c>
      <c r="H125" s="36">
        <v>1705.8999999999999</v>
      </c>
      <c r="I125" s="36">
        <v>1728.1999999999996</v>
      </c>
      <c r="J125" s="36">
        <v>1743.5499999999997</v>
      </c>
      <c r="K125" s="31">
        <v>1712.85</v>
      </c>
      <c r="L125" s="31">
        <v>1675.2</v>
      </c>
      <c r="M125" s="31">
        <v>30.763269999999999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165.1</v>
      </c>
      <c r="D126" s="36">
        <v>167.11666666666665</v>
      </c>
      <c r="E126" s="36">
        <v>162.0333333333333</v>
      </c>
      <c r="F126" s="36">
        <v>158.96666666666667</v>
      </c>
      <c r="G126" s="36">
        <v>153.88333333333333</v>
      </c>
      <c r="H126" s="36">
        <v>170.18333333333328</v>
      </c>
      <c r="I126" s="36">
        <v>175.26666666666659</v>
      </c>
      <c r="J126" s="36">
        <v>178.33333333333326</v>
      </c>
      <c r="K126" s="31">
        <v>172.2</v>
      </c>
      <c r="L126" s="31">
        <v>164.05</v>
      </c>
      <c r="M126" s="31">
        <v>33.780659999999997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5314.95</v>
      </c>
      <c r="D127" s="36">
        <v>5341.75</v>
      </c>
      <c r="E127" s="36">
        <v>5265.5</v>
      </c>
      <c r="F127" s="36">
        <v>5216.05</v>
      </c>
      <c r="G127" s="36">
        <v>5139.8</v>
      </c>
      <c r="H127" s="36">
        <v>5391.2</v>
      </c>
      <c r="I127" s="36">
        <v>5467.45</v>
      </c>
      <c r="J127" s="36">
        <v>5516.9</v>
      </c>
      <c r="K127" s="31">
        <v>5418</v>
      </c>
      <c r="L127" s="31">
        <v>5292.3</v>
      </c>
      <c r="M127" s="31">
        <v>1.1192599999999999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638.15</v>
      </c>
      <c r="D128" s="36">
        <v>643.41666666666663</v>
      </c>
      <c r="E128" s="36">
        <v>630.48333333333323</v>
      </c>
      <c r="F128" s="36">
        <v>622.81666666666661</v>
      </c>
      <c r="G128" s="36">
        <v>609.88333333333321</v>
      </c>
      <c r="H128" s="36">
        <v>651.08333333333326</v>
      </c>
      <c r="I128" s="36">
        <v>664.01666666666665</v>
      </c>
      <c r="J128" s="36">
        <v>671.68333333333328</v>
      </c>
      <c r="K128" s="31">
        <v>656.35</v>
      </c>
      <c r="L128" s="31">
        <v>635.75</v>
      </c>
      <c r="M128" s="31">
        <v>11.30316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5409.95</v>
      </c>
      <c r="D129" s="36">
        <v>5418.6500000000005</v>
      </c>
      <c r="E129" s="36">
        <v>5371.3000000000011</v>
      </c>
      <c r="F129" s="36">
        <v>5332.6500000000005</v>
      </c>
      <c r="G129" s="36">
        <v>5285.3000000000011</v>
      </c>
      <c r="H129" s="36">
        <v>5457.3000000000011</v>
      </c>
      <c r="I129" s="36">
        <v>5504.6500000000015</v>
      </c>
      <c r="J129" s="36">
        <v>5543.3000000000011</v>
      </c>
      <c r="K129" s="31">
        <v>5466</v>
      </c>
      <c r="L129" s="31">
        <v>5380</v>
      </c>
      <c r="M129" s="31">
        <v>2.6385800000000001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3470.2</v>
      </c>
      <c r="D130" s="36">
        <v>3476.4500000000003</v>
      </c>
      <c r="E130" s="36">
        <v>3439.9000000000005</v>
      </c>
      <c r="F130" s="36">
        <v>3409.6000000000004</v>
      </c>
      <c r="G130" s="36">
        <v>3373.0500000000006</v>
      </c>
      <c r="H130" s="36">
        <v>3506.7500000000005</v>
      </c>
      <c r="I130" s="36">
        <v>3543.3000000000006</v>
      </c>
      <c r="J130" s="36">
        <v>3573.6000000000004</v>
      </c>
      <c r="K130" s="31">
        <v>3513</v>
      </c>
      <c r="L130" s="31">
        <v>3446.15</v>
      </c>
      <c r="M130" s="31">
        <v>16.669029999999999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405.05</v>
      </c>
      <c r="D131" s="36">
        <v>403.65000000000003</v>
      </c>
      <c r="E131" s="36">
        <v>398.70000000000005</v>
      </c>
      <c r="F131" s="36">
        <v>392.35</v>
      </c>
      <c r="G131" s="36">
        <v>387.40000000000003</v>
      </c>
      <c r="H131" s="36">
        <v>410.00000000000006</v>
      </c>
      <c r="I131" s="36">
        <v>414.95</v>
      </c>
      <c r="J131" s="36">
        <v>421.30000000000007</v>
      </c>
      <c r="K131" s="31">
        <v>408.6</v>
      </c>
      <c r="L131" s="31">
        <v>397.3</v>
      </c>
      <c r="M131" s="31">
        <v>39.950400000000002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1006.95</v>
      </c>
      <c r="D132" s="36">
        <v>1021.2166666666668</v>
      </c>
      <c r="E132" s="36">
        <v>989.53333333333353</v>
      </c>
      <c r="F132" s="36">
        <v>972.11666666666667</v>
      </c>
      <c r="G132" s="36">
        <v>940.43333333333339</v>
      </c>
      <c r="H132" s="36">
        <v>1038.6333333333337</v>
      </c>
      <c r="I132" s="36">
        <v>1070.3166666666668</v>
      </c>
      <c r="J132" s="36">
        <v>1087.7333333333338</v>
      </c>
      <c r="K132" s="31">
        <v>1052.9000000000001</v>
      </c>
      <c r="L132" s="31">
        <v>1003.8</v>
      </c>
      <c r="M132" s="31">
        <v>35.730620000000002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1616.35</v>
      </c>
      <c r="D133" s="36">
        <v>1621.1166666666668</v>
      </c>
      <c r="E133" s="36">
        <v>1599.3333333333335</v>
      </c>
      <c r="F133" s="36">
        <v>1582.3166666666666</v>
      </c>
      <c r="G133" s="36">
        <v>1560.5333333333333</v>
      </c>
      <c r="H133" s="36">
        <v>1638.1333333333337</v>
      </c>
      <c r="I133" s="36">
        <v>1659.916666666667</v>
      </c>
      <c r="J133" s="36">
        <v>1676.9333333333338</v>
      </c>
      <c r="K133" s="31">
        <v>1642.9</v>
      </c>
      <c r="L133" s="31">
        <v>1604.1</v>
      </c>
      <c r="M133" s="31">
        <v>11.10003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146028.4</v>
      </c>
      <c r="D134" s="36">
        <v>146742.80000000002</v>
      </c>
      <c r="E134" s="36">
        <v>144985.60000000003</v>
      </c>
      <c r="F134" s="36">
        <v>143942.80000000002</v>
      </c>
      <c r="G134" s="36">
        <v>142185.60000000003</v>
      </c>
      <c r="H134" s="36">
        <v>147785.60000000003</v>
      </c>
      <c r="I134" s="36">
        <v>149542.80000000005</v>
      </c>
      <c r="J134" s="36">
        <v>150585.60000000003</v>
      </c>
      <c r="K134" s="31">
        <v>148500</v>
      </c>
      <c r="L134" s="31">
        <v>145700</v>
      </c>
      <c r="M134" s="31">
        <v>9.9839999999999998E-2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1151.6500000000001</v>
      </c>
      <c r="D135" s="36">
        <v>1146.8999999999999</v>
      </c>
      <c r="E135" s="36">
        <v>1119.7999999999997</v>
      </c>
      <c r="F135" s="36">
        <v>1087.9499999999998</v>
      </c>
      <c r="G135" s="36">
        <v>1060.8499999999997</v>
      </c>
      <c r="H135" s="36">
        <v>1178.7499999999998</v>
      </c>
      <c r="I135" s="36">
        <v>1205.8499999999997</v>
      </c>
      <c r="J135" s="36">
        <v>1237.6999999999998</v>
      </c>
      <c r="K135" s="31">
        <v>1174</v>
      </c>
      <c r="L135" s="31">
        <v>1115.05</v>
      </c>
      <c r="M135" s="31">
        <v>6.9567600000000001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281.45</v>
      </c>
      <c r="D136" s="36">
        <v>283.5333333333333</v>
      </c>
      <c r="E136" s="36">
        <v>276.36666666666662</v>
      </c>
      <c r="F136" s="36">
        <v>271.2833333333333</v>
      </c>
      <c r="G136" s="36">
        <v>264.11666666666662</v>
      </c>
      <c r="H136" s="36">
        <v>288.61666666666662</v>
      </c>
      <c r="I136" s="36">
        <v>295.78333333333336</v>
      </c>
      <c r="J136" s="36">
        <v>300.86666666666662</v>
      </c>
      <c r="K136" s="31">
        <v>290.7</v>
      </c>
      <c r="L136" s="31">
        <v>278.45</v>
      </c>
      <c r="M136" s="31">
        <v>20.698879999999999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1901.65</v>
      </c>
      <c r="D137" s="36">
        <v>1917.2833333333335</v>
      </c>
      <c r="E137" s="36">
        <v>1881.416666666667</v>
      </c>
      <c r="F137" s="36">
        <v>1861.1833333333334</v>
      </c>
      <c r="G137" s="36">
        <v>1825.3166666666668</v>
      </c>
      <c r="H137" s="36">
        <v>1937.5166666666671</v>
      </c>
      <c r="I137" s="36">
        <v>1973.3833333333334</v>
      </c>
      <c r="J137" s="36">
        <v>1993.6166666666672</v>
      </c>
      <c r="K137" s="31">
        <v>1953.15</v>
      </c>
      <c r="L137" s="31">
        <v>1897.05</v>
      </c>
      <c r="M137" s="31">
        <v>20.104289999999999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2053.4</v>
      </c>
      <c r="D138" s="36">
        <v>2073.7833333333333</v>
      </c>
      <c r="E138" s="36">
        <v>2007.5666666666666</v>
      </c>
      <c r="F138" s="36">
        <v>1961.7333333333333</v>
      </c>
      <c r="G138" s="36">
        <v>1895.5166666666667</v>
      </c>
      <c r="H138" s="36">
        <v>2119.6166666666668</v>
      </c>
      <c r="I138" s="36">
        <v>2185.833333333333</v>
      </c>
      <c r="J138" s="36">
        <v>2231.6666666666665</v>
      </c>
      <c r="K138" s="31">
        <v>2140</v>
      </c>
      <c r="L138" s="31">
        <v>2027.95</v>
      </c>
      <c r="M138" s="31">
        <v>4.7978199999999998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523.35</v>
      </c>
      <c r="D139" s="36">
        <v>523.33333333333337</v>
      </c>
      <c r="E139" s="36">
        <v>520.7166666666667</v>
      </c>
      <c r="F139" s="36">
        <v>518.08333333333337</v>
      </c>
      <c r="G139" s="36">
        <v>515.4666666666667</v>
      </c>
      <c r="H139" s="36">
        <v>525.9666666666667</v>
      </c>
      <c r="I139" s="36">
        <v>528.58333333333326</v>
      </c>
      <c r="J139" s="36">
        <v>531.2166666666667</v>
      </c>
      <c r="K139" s="31">
        <v>525.95000000000005</v>
      </c>
      <c r="L139" s="31">
        <v>520.70000000000005</v>
      </c>
      <c r="M139" s="31">
        <v>23.286169999999998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11152.8</v>
      </c>
      <c r="D140" s="36">
        <v>11260.583333333334</v>
      </c>
      <c r="E140" s="36">
        <v>11022.216666666667</v>
      </c>
      <c r="F140" s="36">
        <v>10891.633333333333</v>
      </c>
      <c r="G140" s="36">
        <v>10653.266666666666</v>
      </c>
      <c r="H140" s="36">
        <v>11391.166666666668</v>
      </c>
      <c r="I140" s="36">
        <v>11629.533333333333</v>
      </c>
      <c r="J140" s="36">
        <v>11760.116666666669</v>
      </c>
      <c r="K140" s="31">
        <v>11498.95</v>
      </c>
      <c r="L140" s="31">
        <v>11130</v>
      </c>
      <c r="M140" s="31">
        <v>3.58812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964.35</v>
      </c>
      <c r="D141" s="36">
        <v>961.93333333333339</v>
      </c>
      <c r="E141" s="36">
        <v>943.91666666666674</v>
      </c>
      <c r="F141" s="36">
        <v>923.48333333333335</v>
      </c>
      <c r="G141" s="36">
        <v>905.4666666666667</v>
      </c>
      <c r="H141" s="36">
        <v>982.36666666666679</v>
      </c>
      <c r="I141" s="36">
        <v>1000.3833333333334</v>
      </c>
      <c r="J141" s="36">
        <v>1020.8166666666668</v>
      </c>
      <c r="K141" s="31">
        <v>979.95</v>
      </c>
      <c r="L141" s="31">
        <v>941.5</v>
      </c>
      <c r="M141" s="31">
        <v>33.351900000000001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851.55</v>
      </c>
      <c r="D142" s="36">
        <v>854.0333333333333</v>
      </c>
      <c r="E142" s="36">
        <v>839.51666666666665</v>
      </c>
      <c r="F142" s="36">
        <v>827.48333333333335</v>
      </c>
      <c r="G142" s="36">
        <v>812.9666666666667</v>
      </c>
      <c r="H142" s="36">
        <v>866.06666666666661</v>
      </c>
      <c r="I142" s="36">
        <v>880.58333333333326</v>
      </c>
      <c r="J142" s="36">
        <v>892.61666666666656</v>
      </c>
      <c r="K142" s="31">
        <v>868.55</v>
      </c>
      <c r="L142" s="31">
        <v>842</v>
      </c>
      <c r="M142" s="31">
        <v>25.788360000000001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2113.9</v>
      </c>
      <c r="D143" s="36">
        <v>2146.2833333333333</v>
      </c>
      <c r="E143" s="36">
        <v>2062.5666666666666</v>
      </c>
      <c r="F143" s="36">
        <v>2011.2333333333331</v>
      </c>
      <c r="G143" s="36">
        <v>1927.5166666666664</v>
      </c>
      <c r="H143" s="36">
        <v>2197.6166666666668</v>
      </c>
      <c r="I143" s="36">
        <v>2281.333333333333</v>
      </c>
      <c r="J143" s="36">
        <v>2332.666666666667</v>
      </c>
      <c r="K143" s="31">
        <v>2230</v>
      </c>
      <c r="L143" s="31">
        <v>2094.9499999999998</v>
      </c>
      <c r="M143" s="31">
        <v>45.167700000000004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71.05</v>
      </c>
      <c r="D144" s="36">
        <v>71.383333333333326</v>
      </c>
      <c r="E144" s="36">
        <v>69.716666666666654</v>
      </c>
      <c r="F144" s="36">
        <v>68.383333333333326</v>
      </c>
      <c r="G144" s="36">
        <v>66.716666666666654</v>
      </c>
      <c r="H144" s="36">
        <v>72.716666666666654</v>
      </c>
      <c r="I144" s="36">
        <v>74.38333333333334</v>
      </c>
      <c r="J144" s="36">
        <v>75.716666666666654</v>
      </c>
      <c r="K144" s="31">
        <v>73.05</v>
      </c>
      <c r="L144" s="31">
        <v>70.05</v>
      </c>
      <c r="M144" s="31">
        <v>64.089740000000006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2653.9</v>
      </c>
      <c r="D145" s="36">
        <v>2670.7999999999997</v>
      </c>
      <c r="E145" s="36">
        <v>2605.0999999999995</v>
      </c>
      <c r="F145" s="36">
        <v>2556.2999999999997</v>
      </c>
      <c r="G145" s="36">
        <v>2490.5999999999995</v>
      </c>
      <c r="H145" s="36">
        <v>2719.5999999999995</v>
      </c>
      <c r="I145" s="36">
        <v>2785.2999999999993</v>
      </c>
      <c r="J145" s="36">
        <v>2834.0999999999995</v>
      </c>
      <c r="K145" s="31">
        <v>2736.5</v>
      </c>
      <c r="L145" s="31">
        <v>2622</v>
      </c>
      <c r="M145" s="31">
        <v>3.7160500000000001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1274.7</v>
      </c>
      <c r="D146" s="36">
        <v>1280.8166666666668</v>
      </c>
      <c r="E146" s="36">
        <v>1255.7833333333338</v>
      </c>
      <c r="F146" s="36">
        <v>1236.866666666667</v>
      </c>
      <c r="G146" s="36">
        <v>1211.8333333333339</v>
      </c>
      <c r="H146" s="36">
        <v>1299.7333333333336</v>
      </c>
      <c r="I146" s="36">
        <v>1324.7666666666669</v>
      </c>
      <c r="J146" s="36">
        <v>1343.6833333333334</v>
      </c>
      <c r="K146" s="31">
        <v>1305.8499999999999</v>
      </c>
      <c r="L146" s="31">
        <v>1261.9000000000001</v>
      </c>
      <c r="M146" s="31">
        <v>8.9773200000000006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88.05</v>
      </c>
      <c r="D147" s="36">
        <v>88.833333333333329</v>
      </c>
      <c r="E147" s="36">
        <v>86.266666666666652</v>
      </c>
      <c r="F147" s="36">
        <v>84.48333333333332</v>
      </c>
      <c r="G147" s="36">
        <v>81.916666666666643</v>
      </c>
      <c r="H147" s="36">
        <v>90.61666666666666</v>
      </c>
      <c r="I147" s="36">
        <v>93.183333333333351</v>
      </c>
      <c r="J147" s="36">
        <v>94.966666666666669</v>
      </c>
      <c r="K147" s="31">
        <v>91.4</v>
      </c>
      <c r="L147" s="31">
        <v>87.05</v>
      </c>
      <c r="M147" s="31">
        <v>773.20908999999995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223.05</v>
      </c>
      <c r="D148" s="36">
        <v>224.81666666666669</v>
      </c>
      <c r="E148" s="36">
        <v>220.23333333333338</v>
      </c>
      <c r="F148" s="36">
        <v>217.41666666666669</v>
      </c>
      <c r="G148" s="36">
        <v>212.83333333333337</v>
      </c>
      <c r="H148" s="36">
        <v>227.63333333333338</v>
      </c>
      <c r="I148" s="36">
        <v>232.2166666666667</v>
      </c>
      <c r="J148" s="36">
        <v>235.03333333333339</v>
      </c>
      <c r="K148" s="31">
        <v>229.4</v>
      </c>
      <c r="L148" s="31">
        <v>222</v>
      </c>
      <c r="M148" s="31">
        <v>192.09923000000001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333.3</v>
      </c>
      <c r="D149" s="36">
        <v>333.86666666666662</v>
      </c>
      <c r="E149" s="36">
        <v>331.23333333333323</v>
      </c>
      <c r="F149" s="36">
        <v>329.16666666666663</v>
      </c>
      <c r="G149" s="36">
        <v>326.53333333333325</v>
      </c>
      <c r="H149" s="36">
        <v>335.93333333333322</v>
      </c>
      <c r="I149" s="36">
        <v>338.56666666666655</v>
      </c>
      <c r="J149" s="36">
        <v>340.63333333333321</v>
      </c>
      <c r="K149" s="31">
        <v>336.5</v>
      </c>
      <c r="L149" s="31">
        <v>331.8</v>
      </c>
      <c r="M149" s="31">
        <v>129.77628000000001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3017.7</v>
      </c>
      <c r="D150" s="36">
        <v>3046.0833333333335</v>
      </c>
      <c r="E150" s="36">
        <v>2971.6166666666668</v>
      </c>
      <c r="F150" s="36">
        <v>2925.5333333333333</v>
      </c>
      <c r="G150" s="36">
        <v>2851.0666666666666</v>
      </c>
      <c r="H150" s="36">
        <v>3092.166666666667</v>
      </c>
      <c r="I150" s="36">
        <v>3166.6333333333332</v>
      </c>
      <c r="J150" s="36">
        <v>3212.7166666666672</v>
      </c>
      <c r="K150" s="31">
        <v>3120.55</v>
      </c>
      <c r="L150" s="31">
        <v>3000</v>
      </c>
      <c r="M150" s="31">
        <v>1.4831799999999999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2570.9</v>
      </c>
      <c r="D151" s="36">
        <v>2578.7166666666667</v>
      </c>
      <c r="E151" s="36">
        <v>2552.4333333333334</v>
      </c>
      <c r="F151" s="36">
        <v>2533.9666666666667</v>
      </c>
      <c r="G151" s="36">
        <v>2507.6833333333334</v>
      </c>
      <c r="H151" s="36">
        <v>2597.1833333333334</v>
      </c>
      <c r="I151" s="36">
        <v>2623.4666666666672</v>
      </c>
      <c r="J151" s="36">
        <v>2641.9333333333334</v>
      </c>
      <c r="K151" s="31">
        <v>2605</v>
      </c>
      <c r="L151" s="31">
        <v>2560.25</v>
      </c>
      <c r="M151" s="31">
        <v>4.9278700000000004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1332.75</v>
      </c>
      <c r="D152" s="36">
        <v>1346.5833333333333</v>
      </c>
      <c r="E152" s="36">
        <v>1313.1666666666665</v>
      </c>
      <c r="F152" s="36">
        <v>1293.5833333333333</v>
      </c>
      <c r="G152" s="36">
        <v>1260.1666666666665</v>
      </c>
      <c r="H152" s="36">
        <v>1366.1666666666665</v>
      </c>
      <c r="I152" s="36">
        <v>1399.583333333333</v>
      </c>
      <c r="J152" s="36">
        <v>1419.1666666666665</v>
      </c>
      <c r="K152" s="31">
        <v>1380</v>
      </c>
      <c r="L152" s="31">
        <v>1327</v>
      </c>
      <c r="M152" s="31">
        <v>7.8189500000000001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265.75</v>
      </c>
      <c r="D153" s="36">
        <v>266.88333333333333</v>
      </c>
      <c r="E153" s="36">
        <v>263.46666666666664</v>
      </c>
      <c r="F153" s="36">
        <v>261.18333333333334</v>
      </c>
      <c r="G153" s="36">
        <v>257.76666666666665</v>
      </c>
      <c r="H153" s="36">
        <v>269.16666666666663</v>
      </c>
      <c r="I153" s="36">
        <v>272.58333333333337</v>
      </c>
      <c r="J153" s="36">
        <v>274.86666666666662</v>
      </c>
      <c r="K153" s="31">
        <v>270.3</v>
      </c>
      <c r="L153" s="31">
        <v>264.60000000000002</v>
      </c>
      <c r="M153" s="31">
        <v>91.181960000000004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567.15</v>
      </c>
      <c r="D154" s="36">
        <v>571.45000000000005</v>
      </c>
      <c r="E154" s="36">
        <v>556.90000000000009</v>
      </c>
      <c r="F154" s="36">
        <v>546.65000000000009</v>
      </c>
      <c r="G154" s="36">
        <v>532.10000000000014</v>
      </c>
      <c r="H154" s="36">
        <v>581.70000000000005</v>
      </c>
      <c r="I154" s="36">
        <v>596.25</v>
      </c>
      <c r="J154" s="36">
        <v>606.5</v>
      </c>
      <c r="K154" s="31">
        <v>586</v>
      </c>
      <c r="L154" s="31">
        <v>561.20000000000005</v>
      </c>
      <c r="M154" s="31">
        <v>43.036250000000003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406.2</v>
      </c>
      <c r="D155" s="36">
        <v>414.8</v>
      </c>
      <c r="E155" s="36">
        <v>397.6</v>
      </c>
      <c r="F155" s="36">
        <v>389</v>
      </c>
      <c r="G155" s="36">
        <v>371.8</v>
      </c>
      <c r="H155" s="36">
        <v>423.40000000000003</v>
      </c>
      <c r="I155" s="36">
        <v>440.59999999999997</v>
      </c>
      <c r="J155" s="36">
        <v>449.20000000000005</v>
      </c>
      <c r="K155" s="31">
        <v>432</v>
      </c>
      <c r="L155" s="31">
        <v>406.2</v>
      </c>
      <c r="M155" s="31">
        <v>44.26529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1161.7</v>
      </c>
      <c r="D156" s="36">
        <v>1150.5833333333333</v>
      </c>
      <c r="E156" s="36">
        <v>1124.1666666666665</v>
      </c>
      <c r="F156" s="36">
        <v>1086.6333333333332</v>
      </c>
      <c r="G156" s="36">
        <v>1060.2166666666665</v>
      </c>
      <c r="H156" s="36">
        <v>1188.1166666666666</v>
      </c>
      <c r="I156" s="36">
        <v>1214.5333333333331</v>
      </c>
      <c r="J156" s="36">
        <v>1252.0666666666666</v>
      </c>
      <c r="K156" s="31">
        <v>1177</v>
      </c>
      <c r="L156" s="31">
        <v>1113.05</v>
      </c>
      <c r="M156" s="31">
        <v>28.048359999999999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3634.15</v>
      </c>
      <c r="D157" s="36">
        <v>3643.4166666666665</v>
      </c>
      <c r="E157" s="36">
        <v>3600.8833333333332</v>
      </c>
      <c r="F157" s="36">
        <v>3567.6166666666668</v>
      </c>
      <c r="G157" s="36">
        <v>3525.0833333333335</v>
      </c>
      <c r="H157" s="36">
        <v>3676.6833333333329</v>
      </c>
      <c r="I157" s="36">
        <v>3719.2166666666667</v>
      </c>
      <c r="J157" s="36">
        <v>3752.4833333333327</v>
      </c>
      <c r="K157" s="31">
        <v>3685.95</v>
      </c>
      <c r="L157" s="31">
        <v>3610.15</v>
      </c>
      <c r="M157" s="31">
        <v>2.5383200000000001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34451.35</v>
      </c>
      <c r="D158" s="36">
        <v>34840.133333333339</v>
      </c>
      <c r="E158" s="36">
        <v>33821.266666666677</v>
      </c>
      <c r="F158" s="36">
        <v>33191.183333333342</v>
      </c>
      <c r="G158" s="36">
        <v>32172.31666666668</v>
      </c>
      <c r="H158" s="36">
        <v>35470.216666666674</v>
      </c>
      <c r="I158" s="36">
        <v>36489.083333333328</v>
      </c>
      <c r="J158" s="36">
        <v>37119.166666666672</v>
      </c>
      <c r="K158" s="31">
        <v>35859</v>
      </c>
      <c r="L158" s="31">
        <v>34210.050000000003</v>
      </c>
      <c r="M158" s="31">
        <v>0.33933000000000002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1577.9</v>
      </c>
      <c r="D159" s="36">
        <v>1574.9666666666665</v>
      </c>
      <c r="E159" s="36">
        <v>1537.9333333333329</v>
      </c>
      <c r="F159" s="36">
        <v>1497.9666666666665</v>
      </c>
      <c r="G159" s="36">
        <v>1460.9333333333329</v>
      </c>
      <c r="H159" s="36">
        <v>1614.9333333333329</v>
      </c>
      <c r="I159" s="36">
        <v>1651.9666666666662</v>
      </c>
      <c r="J159" s="36">
        <v>1691.9333333333329</v>
      </c>
      <c r="K159" s="31">
        <v>1612</v>
      </c>
      <c r="L159" s="31">
        <v>1535</v>
      </c>
      <c r="M159" s="31">
        <v>17.20682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8408.35</v>
      </c>
      <c r="D160" s="36">
        <v>8435.9833333333318</v>
      </c>
      <c r="E160" s="36">
        <v>8331.9666666666635</v>
      </c>
      <c r="F160" s="36">
        <v>8255.5833333333321</v>
      </c>
      <c r="G160" s="36">
        <v>8151.5666666666639</v>
      </c>
      <c r="H160" s="36">
        <v>8512.3666666666631</v>
      </c>
      <c r="I160" s="36">
        <v>8616.3833333333296</v>
      </c>
      <c r="J160" s="36">
        <v>8692.7666666666628</v>
      </c>
      <c r="K160" s="31">
        <v>8540</v>
      </c>
      <c r="L160" s="31">
        <v>8359.6</v>
      </c>
      <c r="M160" s="31">
        <v>1.1067100000000001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273.7</v>
      </c>
      <c r="D161" s="36">
        <v>277.41666666666669</v>
      </c>
      <c r="E161" s="36">
        <v>268.78333333333336</v>
      </c>
      <c r="F161" s="36">
        <v>263.86666666666667</v>
      </c>
      <c r="G161" s="36">
        <v>255.23333333333335</v>
      </c>
      <c r="H161" s="36">
        <v>282.33333333333337</v>
      </c>
      <c r="I161" s="36">
        <v>290.9666666666667</v>
      </c>
      <c r="J161" s="36">
        <v>295.88333333333338</v>
      </c>
      <c r="K161" s="31">
        <v>286.05</v>
      </c>
      <c r="L161" s="31">
        <v>272.5</v>
      </c>
      <c r="M161" s="31">
        <v>52.838520000000003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2701.85</v>
      </c>
      <c r="D162" s="36">
        <v>2706.3166666666666</v>
      </c>
      <c r="E162" s="36">
        <v>2680.5333333333333</v>
      </c>
      <c r="F162" s="36">
        <v>2659.2166666666667</v>
      </c>
      <c r="G162" s="36">
        <v>2633.4333333333334</v>
      </c>
      <c r="H162" s="36">
        <v>2727.6333333333332</v>
      </c>
      <c r="I162" s="36">
        <v>2753.4166666666661</v>
      </c>
      <c r="J162" s="36">
        <v>2774.7333333333331</v>
      </c>
      <c r="K162" s="31">
        <v>2732.1</v>
      </c>
      <c r="L162" s="31">
        <v>2685</v>
      </c>
      <c r="M162" s="31">
        <v>7.0961400000000001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898.5</v>
      </c>
      <c r="D163" s="36">
        <v>906.4</v>
      </c>
      <c r="E163" s="36">
        <v>887.09999999999991</v>
      </c>
      <c r="F163" s="36">
        <v>875.69999999999993</v>
      </c>
      <c r="G163" s="36">
        <v>856.39999999999986</v>
      </c>
      <c r="H163" s="36">
        <v>917.8</v>
      </c>
      <c r="I163" s="36">
        <v>937.09999999999991</v>
      </c>
      <c r="J163" s="36">
        <v>948.5</v>
      </c>
      <c r="K163" s="31">
        <v>925.7</v>
      </c>
      <c r="L163" s="31">
        <v>895</v>
      </c>
      <c r="M163" s="31">
        <v>8.3957700000000006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4709.8999999999996</v>
      </c>
      <c r="D164" s="36">
        <v>4721.3</v>
      </c>
      <c r="E164" s="36">
        <v>4654.6000000000004</v>
      </c>
      <c r="F164" s="36">
        <v>4599.3</v>
      </c>
      <c r="G164" s="36">
        <v>4532.6000000000004</v>
      </c>
      <c r="H164" s="36">
        <v>4776.6000000000004</v>
      </c>
      <c r="I164" s="36">
        <v>4843.2999999999993</v>
      </c>
      <c r="J164" s="36">
        <v>4898.6000000000004</v>
      </c>
      <c r="K164" s="31">
        <v>4788</v>
      </c>
      <c r="L164" s="31">
        <v>4666</v>
      </c>
      <c r="M164" s="31">
        <v>3.0960100000000002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456</v>
      </c>
      <c r="D165" s="36">
        <v>462</v>
      </c>
      <c r="E165" s="36">
        <v>448.05</v>
      </c>
      <c r="F165" s="36">
        <v>440.1</v>
      </c>
      <c r="G165" s="36">
        <v>426.15000000000003</v>
      </c>
      <c r="H165" s="36">
        <v>469.95</v>
      </c>
      <c r="I165" s="36">
        <v>483.90000000000003</v>
      </c>
      <c r="J165" s="36">
        <v>491.84999999999997</v>
      </c>
      <c r="K165" s="31">
        <v>475.95</v>
      </c>
      <c r="L165" s="31">
        <v>454.05</v>
      </c>
      <c r="M165" s="31">
        <v>10.85561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389.5</v>
      </c>
      <c r="D166" s="36">
        <v>392.8</v>
      </c>
      <c r="E166" s="36">
        <v>384.1</v>
      </c>
      <c r="F166" s="36">
        <v>378.7</v>
      </c>
      <c r="G166" s="36">
        <v>370</v>
      </c>
      <c r="H166" s="36">
        <v>398.20000000000005</v>
      </c>
      <c r="I166" s="36">
        <v>406.9</v>
      </c>
      <c r="J166" s="36">
        <v>412.30000000000007</v>
      </c>
      <c r="K166" s="31">
        <v>401.5</v>
      </c>
      <c r="L166" s="31">
        <v>387.4</v>
      </c>
      <c r="M166" s="31">
        <v>115.22019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279.55</v>
      </c>
      <c r="D167" s="36">
        <v>283.86666666666667</v>
      </c>
      <c r="E167" s="36">
        <v>274.08333333333337</v>
      </c>
      <c r="F167" s="36">
        <v>268.61666666666667</v>
      </c>
      <c r="G167" s="36">
        <v>258.83333333333337</v>
      </c>
      <c r="H167" s="36">
        <v>289.33333333333337</v>
      </c>
      <c r="I167" s="36">
        <v>299.11666666666667</v>
      </c>
      <c r="J167" s="36">
        <v>304.58333333333337</v>
      </c>
      <c r="K167" s="31">
        <v>293.64999999999998</v>
      </c>
      <c r="L167" s="31">
        <v>278.39999999999998</v>
      </c>
      <c r="M167" s="31">
        <v>188.24161000000001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1229.05</v>
      </c>
      <c r="D168" s="36">
        <v>1212.5833333333333</v>
      </c>
      <c r="E168" s="36">
        <v>1178.4666666666665</v>
      </c>
      <c r="F168" s="36">
        <v>1127.8833333333332</v>
      </c>
      <c r="G168" s="36">
        <v>1093.7666666666664</v>
      </c>
      <c r="H168" s="36">
        <v>1263.1666666666665</v>
      </c>
      <c r="I168" s="36">
        <v>1297.2833333333333</v>
      </c>
      <c r="J168" s="36">
        <v>1347.8666666666666</v>
      </c>
      <c r="K168" s="31">
        <v>1246.7</v>
      </c>
      <c r="L168" s="31">
        <v>1162</v>
      </c>
      <c r="M168" s="31">
        <v>8.7924000000000007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15752.5</v>
      </c>
      <c r="D169" s="36">
        <v>15791.783333333333</v>
      </c>
      <c r="E169" s="36">
        <v>15327.466666666665</v>
      </c>
      <c r="F169" s="36">
        <v>14902.433333333332</v>
      </c>
      <c r="G169" s="36">
        <v>14438.116666666665</v>
      </c>
      <c r="H169" s="36">
        <v>16216.816666666666</v>
      </c>
      <c r="I169" s="36">
        <v>16681.133333333331</v>
      </c>
      <c r="J169" s="36">
        <v>17106.166666666664</v>
      </c>
      <c r="K169" s="31">
        <v>16256.1</v>
      </c>
      <c r="L169" s="31">
        <v>15366.75</v>
      </c>
      <c r="M169" s="31">
        <v>0.44357999999999997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120.75</v>
      </c>
      <c r="D170" s="36">
        <v>122.11666666666667</v>
      </c>
      <c r="E170" s="36">
        <v>118.78333333333335</v>
      </c>
      <c r="F170" s="36">
        <v>116.81666666666668</v>
      </c>
      <c r="G170" s="36">
        <v>113.48333333333335</v>
      </c>
      <c r="H170" s="36">
        <v>124.08333333333334</v>
      </c>
      <c r="I170" s="36">
        <v>127.41666666666666</v>
      </c>
      <c r="J170" s="36">
        <v>129.38333333333333</v>
      </c>
      <c r="K170" s="31">
        <v>125.45</v>
      </c>
      <c r="L170" s="31">
        <v>120.15</v>
      </c>
      <c r="M170" s="31">
        <v>528.83268999999996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426.6</v>
      </c>
      <c r="D171" s="36">
        <v>432.5</v>
      </c>
      <c r="E171" s="36">
        <v>418.7</v>
      </c>
      <c r="F171" s="36">
        <v>410.8</v>
      </c>
      <c r="G171" s="36">
        <v>397</v>
      </c>
      <c r="H171" s="36">
        <v>440.4</v>
      </c>
      <c r="I171" s="36">
        <v>454.19999999999993</v>
      </c>
      <c r="J171" s="36">
        <v>462.09999999999997</v>
      </c>
      <c r="K171" s="31">
        <v>446.3</v>
      </c>
      <c r="L171" s="31">
        <v>424.6</v>
      </c>
      <c r="M171" s="31">
        <v>104.56948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259</v>
      </c>
      <c r="D172" s="36">
        <v>262.13333333333333</v>
      </c>
      <c r="E172" s="36">
        <v>253.86666666666667</v>
      </c>
      <c r="F172" s="36">
        <v>248.73333333333335</v>
      </c>
      <c r="G172" s="36">
        <v>240.4666666666667</v>
      </c>
      <c r="H172" s="36">
        <v>267.26666666666665</v>
      </c>
      <c r="I172" s="36">
        <v>275.5333333333333</v>
      </c>
      <c r="J172" s="36">
        <v>280.66666666666663</v>
      </c>
      <c r="K172" s="31">
        <v>270.39999999999998</v>
      </c>
      <c r="L172" s="31">
        <v>257</v>
      </c>
      <c r="M172" s="31">
        <v>109.45242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2911.25</v>
      </c>
      <c r="D173" s="36">
        <v>2931.3833333333332</v>
      </c>
      <c r="E173" s="36">
        <v>2880.2166666666662</v>
      </c>
      <c r="F173" s="36">
        <v>2849.1833333333329</v>
      </c>
      <c r="G173" s="36">
        <v>2798.016666666666</v>
      </c>
      <c r="H173" s="36">
        <v>2962.4166666666665</v>
      </c>
      <c r="I173" s="36">
        <v>3013.5833333333335</v>
      </c>
      <c r="J173" s="36">
        <v>3044.6166666666668</v>
      </c>
      <c r="K173" s="31">
        <v>2982.55</v>
      </c>
      <c r="L173" s="31">
        <v>2900.35</v>
      </c>
      <c r="M173" s="31">
        <v>43.239750000000001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729.45</v>
      </c>
      <c r="D174" s="36">
        <v>729.9666666666667</v>
      </c>
      <c r="E174" s="36">
        <v>725.93333333333339</v>
      </c>
      <c r="F174" s="36">
        <v>722.41666666666674</v>
      </c>
      <c r="G174" s="36">
        <v>718.38333333333344</v>
      </c>
      <c r="H174" s="36">
        <v>733.48333333333335</v>
      </c>
      <c r="I174" s="36">
        <v>737.51666666666665</v>
      </c>
      <c r="J174" s="36">
        <v>741.0333333333333</v>
      </c>
      <c r="K174" s="31">
        <v>734</v>
      </c>
      <c r="L174" s="31">
        <v>726.45</v>
      </c>
      <c r="M174" s="31">
        <v>22.713570000000001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1540.2</v>
      </c>
      <c r="D175" s="36">
        <v>1544.45</v>
      </c>
      <c r="E175" s="36">
        <v>1532.15</v>
      </c>
      <c r="F175" s="36">
        <v>1524.1000000000001</v>
      </c>
      <c r="G175" s="36">
        <v>1511.8000000000002</v>
      </c>
      <c r="H175" s="36">
        <v>1552.5</v>
      </c>
      <c r="I175" s="36">
        <v>1564.7999999999997</v>
      </c>
      <c r="J175" s="36">
        <v>1572.85</v>
      </c>
      <c r="K175" s="31">
        <v>1556.75</v>
      </c>
      <c r="L175" s="31">
        <v>1536.4</v>
      </c>
      <c r="M175" s="31">
        <v>8.3421400000000006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2371</v>
      </c>
      <c r="D176" s="36">
        <v>2376.9666666666667</v>
      </c>
      <c r="E176" s="36">
        <v>2348.9833333333336</v>
      </c>
      <c r="F176" s="36">
        <v>2326.9666666666667</v>
      </c>
      <c r="G176" s="36">
        <v>2298.9833333333336</v>
      </c>
      <c r="H176" s="36">
        <v>2398.9833333333336</v>
      </c>
      <c r="I176" s="36">
        <v>2426.9666666666662</v>
      </c>
      <c r="J176" s="36">
        <v>2448.9833333333336</v>
      </c>
      <c r="K176" s="31">
        <v>2404.9499999999998</v>
      </c>
      <c r="L176" s="31">
        <v>2354.9499999999998</v>
      </c>
      <c r="M176" s="31">
        <v>4.29664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118.55</v>
      </c>
      <c r="D177" s="36">
        <v>117.61666666666667</v>
      </c>
      <c r="E177" s="36">
        <v>115.78333333333335</v>
      </c>
      <c r="F177" s="36">
        <v>113.01666666666667</v>
      </c>
      <c r="G177" s="36">
        <v>111.18333333333334</v>
      </c>
      <c r="H177" s="36">
        <v>120.38333333333335</v>
      </c>
      <c r="I177" s="36">
        <v>122.21666666666667</v>
      </c>
      <c r="J177" s="36">
        <v>124.98333333333336</v>
      </c>
      <c r="K177" s="31">
        <v>119.45</v>
      </c>
      <c r="L177" s="31">
        <v>114.85</v>
      </c>
      <c r="M177" s="31">
        <v>307.25751000000002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25606.400000000001</v>
      </c>
      <c r="D178" s="36">
        <v>25772.55</v>
      </c>
      <c r="E178" s="36">
        <v>25255.35</v>
      </c>
      <c r="F178" s="36">
        <v>24904.3</v>
      </c>
      <c r="G178" s="36">
        <v>24387.1</v>
      </c>
      <c r="H178" s="36">
        <v>26123.599999999999</v>
      </c>
      <c r="I178" s="36">
        <v>26640.800000000003</v>
      </c>
      <c r="J178" s="36">
        <v>26991.85</v>
      </c>
      <c r="K178" s="31">
        <v>26289.75</v>
      </c>
      <c r="L178" s="31">
        <v>25421.5</v>
      </c>
      <c r="M178" s="31">
        <v>0.3286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2348.8000000000002</v>
      </c>
      <c r="D179" s="36">
        <v>2364.8833333333332</v>
      </c>
      <c r="E179" s="36">
        <v>2291.8166666666666</v>
      </c>
      <c r="F179" s="36">
        <v>2234.8333333333335</v>
      </c>
      <c r="G179" s="36">
        <v>2161.7666666666669</v>
      </c>
      <c r="H179" s="36">
        <v>2421.8666666666663</v>
      </c>
      <c r="I179" s="36">
        <v>2494.9333333333329</v>
      </c>
      <c r="J179" s="36">
        <v>2551.9166666666661</v>
      </c>
      <c r="K179" s="31">
        <v>2437.9499999999998</v>
      </c>
      <c r="L179" s="31">
        <v>2307.9</v>
      </c>
      <c r="M179" s="31">
        <v>22.23882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4576.8</v>
      </c>
      <c r="D180" s="36">
        <v>4591.25</v>
      </c>
      <c r="E180" s="36">
        <v>4523.8500000000004</v>
      </c>
      <c r="F180" s="36">
        <v>4470.9000000000005</v>
      </c>
      <c r="G180" s="36">
        <v>4403.5000000000009</v>
      </c>
      <c r="H180" s="36">
        <v>4644.2</v>
      </c>
      <c r="I180" s="36">
        <v>4711.5999999999995</v>
      </c>
      <c r="J180" s="36">
        <v>4764.5499999999993</v>
      </c>
      <c r="K180" s="31">
        <v>4658.6499999999996</v>
      </c>
      <c r="L180" s="31">
        <v>4538.3</v>
      </c>
      <c r="M180" s="31">
        <v>1.7577499999999999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660.8</v>
      </c>
      <c r="D181" s="36">
        <v>669.1</v>
      </c>
      <c r="E181" s="36">
        <v>646.70000000000005</v>
      </c>
      <c r="F181" s="36">
        <v>632.6</v>
      </c>
      <c r="G181" s="36">
        <v>610.20000000000005</v>
      </c>
      <c r="H181" s="36">
        <v>683.2</v>
      </c>
      <c r="I181" s="36">
        <v>705.59999999999991</v>
      </c>
      <c r="J181" s="36">
        <v>719.7</v>
      </c>
      <c r="K181" s="31">
        <v>691.5</v>
      </c>
      <c r="L181" s="31">
        <v>655</v>
      </c>
      <c r="M181" s="31">
        <v>20.145119999999999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742.5</v>
      </c>
      <c r="D182" s="36">
        <v>746.75</v>
      </c>
      <c r="E182" s="36">
        <v>736.75</v>
      </c>
      <c r="F182" s="36">
        <v>731</v>
      </c>
      <c r="G182" s="36">
        <v>721</v>
      </c>
      <c r="H182" s="36">
        <v>752.5</v>
      </c>
      <c r="I182" s="36">
        <v>762.5</v>
      </c>
      <c r="J182" s="36">
        <v>768.25</v>
      </c>
      <c r="K182" s="31">
        <v>756.75</v>
      </c>
      <c r="L182" s="31">
        <v>741</v>
      </c>
      <c r="M182" s="31">
        <v>112.63318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121.75</v>
      </c>
      <c r="D183" s="36">
        <v>123.2</v>
      </c>
      <c r="E183" s="36">
        <v>119.7</v>
      </c>
      <c r="F183" s="36">
        <v>117.65</v>
      </c>
      <c r="G183" s="36">
        <v>114.15</v>
      </c>
      <c r="H183" s="36">
        <v>125.25</v>
      </c>
      <c r="I183" s="36">
        <v>128.75</v>
      </c>
      <c r="J183" s="36">
        <v>130.80000000000001</v>
      </c>
      <c r="K183" s="31">
        <v>126.7</v>
      </c>
      <c r="L183" s="31">
        <v>121.15</v>
      </c>
      <c r="M183" s="31">
        <v>229.58071000000001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1573.85</v>
      </c>
      <c r="D184" s="36">
        <v>1574.6500000000003</v>
      </c>
      <c r="E184" s="36">
        <v>1561.8500000000006</v>
      </c>
      <c r="F184" s="36">
        <v>1549.8500000000004</v>
      </c>
      <c r="G184" s="36">
        <v>1537.0500000000006</v>
      </c>
      <c r="H184" s="36">
        <v>1586.6500000000005</v>
      </c>
      <c r="I184" s="36">
        <v>1599.4500000000003</v>
      </c>
      <c r="J184" s="36">
        <v>1611.4500000000005</v>
      </c>
      <c r="K184" s="31">
        <v>1587.45</v>
      </c>
      <c r="L184" s="31">
        <v>1562.65</v>
      </c>
      <c r="M184" s="31">
        <v>5.7831599999999996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607.29999999999995</v>
      </c>
      <c r="D185" s="36">
        <v>611.19999999999993</v>
      </c>
      <c r="E185" s="36">
        <v>599.09999999999991</v>
      </c>
      <c r="F185" s="36">
        <v>590.9</v>
      </c>
      <c r="G185" s="36">
        <v>578.79999999999995</v>
      </c>
      <c r="H185" s="36">
        <v>619.39999999999986</v>
      </c>
      <c r="I185" s="36">
        <v>631.5</v>
      </c>
      <c r="J185" s="36">
        <v>639.69999999999982</v>
      </c>
      <c r="K185" s="31">
        <v>623.29999999999995</v>
      </c>
      <c r="L185" s="31">
        <v>603</v>
      </c>
      <c r="M185" s="31">
        <v>2.9261599999999999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708.9</v>
      </c>
      <c r="D186" s="36">
        <v>713.9666666666667</v>
      </c>
      <c r="E186" s="36">
        <v>696.93333333333339</v>
      </c>
      <c r="F186" s="36">
        <v>684.9666666666667</v>
      </c>
      <c r="G186" s="36">
        <v>667.93333333333339</v>
      </c>
      <c r="H186" s="36">
        <v>725.93333333333339</v>
      </c>
      <c r="I186" s="36">
        <v>742.9666666666667</v>
      </c>
      <c r="J186" s="36">
        <v>754.93333333333339</v>
      </c>
      <c r="K186" s="31">
        <v>731</v>
      </c>
      <c r="L186" s="31">
        <v>702</v>
      </c>
      <c r="M186" s="31">
        <v>6.1237199999999996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2094.5500000000002</v>
      </c>
      <c r="D187" s="36">
        <v>2102.8500000000004</v>
      </c>
      <c r="E187" s="36">
        <v>2063.5500000000006</v>
      </c>
      <c r="F187" s="36">
        <v>2032.5500000000002</v>
      </c>
      <c r="G187" s="36">
        <v>1993.2500000000005</v>
      </c>
      <c r="H187" s="36">
        <v>2133.8500000000008</v>
      </c>
      <c r="I187" s="36">
        <v>2173.15</v>
      </c>
      <c r="J187" s="36">
        <v>2204.150000000001</v>
      </c>
      <c r="K187" s="31">
        <v>2142.15</v>
      </c>
      <c r="L187" s="31">
        <v>2071.85</v>
      </c>
      <c r="M187" s="31">
        <v>8.0863300000000002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944.1</v>
      </c>
      <c r="D188" s="36">
        <v>950.0333333333333</v>
      </c>
      <c r="E188" s="36">
        <v>934.56666666666661</v>
      </c>
      <c r="F188" s="36">
        <v>925.0333333333333</v>
      </c>
      <c r="G188" s="36">
        <v>909.56666666666661</v>
      </c>
      <c r="H188" s="36">
        <v>959.56666666666661</v>
      </c>
      <c r="I188" s="36">
        <v>975.0333333333333</v>
      </c>
      <c r="J188" s="36">
        <v>984.56666666666661</v>
      </c>
      <c r="K188" s="31">
        <v>965.5</v>
      </c>
      <c r="L188" s="31">
        <v>940.5</v>
      </c>
      <c r="M188" s="31">
        <v>7.3305499999999997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1912.95</v>
      </c>
      <c r="D189" s="36">
        <v>1915.5833333333333</v>
      </c>
      <c r="E189" s="36">
        <v>1899.1666666666665</v>
      </c>
      <c r="F189" s="36">
        <v>1885.3833333333332</v>
      </c>
      <c r="G189" s="36">
        <v>1868.9666666666665</v>
      </c>
      <c r="H189" s="36">
        <v>1929.3666666666666</v>
      </c>
      <c r="I189" s="36">
        <v>1945.7833333333331</v>
      </c>
      <c r="J189" s="36">
        <v>1959.5666666666666</v>
      </c>
      <c r="K189" s="31">
        <v>1932</v>
      </c>
      <c r="L189" s="31">
        <v>1901.8</v>
      </c>
      <c r="M189" s="31">
        <v>11.94566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4118.95</v>
      </c>
      <c r="D190" s="36">
        <v>4120.95</v>
      </c>
      <c r="E190" s="36">
        <v>4087</v>
      </c>
      <c r="F190" s="36">
        <v>4055.05</v>
      </c>
      <c r="G190" s="36">
        <v>4021.1000000000004</v>
      </c>
      <c r="H190" s="36">
        <v>4152.8999999999996</v>
      </c>
      <c r="I190" s="36">
        <v>4186.8499999999985</v>
      </c>
      <c r="J190" s="36">
        <v>4218.7999999999993</v>
      </c>
      <c r="K190" s="31">
        <v>4154.8999999999996</v>
      </c>
      <c r="L190" s="31">
        <v>4089</v>
      </c>
      <c r="M190" s="31">
        <v>19.392250000000001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1167.95</v>
      </c>
      <c r="D191" s="36">
        <v>1178.6833333333332</v>
      </c>
      <c r="E191" s="36">
        <v>1152.3666666666663</v>
      </c>
      <c r="F191" s="36">
        <v>1136.7833333333331</v>
      </c>
      <c r="G191" s="36">
        <v>1110.4666666666662</v>
      </c>
      <c r="H191" s="36">
        <v>1194.2666666666664</v>
      </c>
      <c r="I191" s="36">
        <v>1220.5833333333335</v>
      </c>
      <c r="J191" s="36">
        <v>1236.1666666666665</v>
      </c>
      <c r="K191" s="31">
        <v>1205</v>
      </c>
      <c r="L191" s="31">
        <v>1163.0999999999999</v>
      </c>
      <c r="M191" s="31">
        <v>21.70054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7593.65</v>
      </c>
      <c r="D192" s="36">
        <v>7624.0333333333328</v>
      </c>
      <c r="E192" s="36">
        <v>7531.6166666666659</v>
      </c>
      <c r="F192" s="36">
        <v>7469.583333333333</v>
      </c>
      <c r="G192" s="36">
        <v>7377.1666666666661</v>
      </c>
      <c r="H192" s="36">
        <v>7686.0666666666657</v>
      </c>
      <c r="I192" s="36">
        <v>7778.4833333333336</v>
      </c>
      <c r="J192" s="36">
        <v>7840.5166666666655</v>
      </c>
      <c r="K192" s="31">
        <v>7716.45</v>
      </c>
      <c r="L192" s="31">
        <v>7562</v>
      </c>
      <c r="M192" s="31">
        <v>0.72323999999999999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632.04999999999995</v>
      </c>
      <c r="D193" s="36">
        <v>633.7166666666667</v>
      </c>
      <c r="E193" s="36">
        <v>624.43333333333339</v>
      </c>
      <c r="F193" s="36">
        <v>616.81666666666672</v>
      </c>
      <c r="G193" s="36">
        <v>607.53333333333342</v>
      </c>
      <c r="H193" s="36">
        <v>641.33333333333337</v>
      </c>
      <c r="I193" s="36">
        <v>650.61666666666667</v>
      </c>
      <c r="J193" s="36">
        <v>658.23333333333335</v>
      </c>
      <c r="K193" s="31">
        <v>643</v>
      </c>
      <c r="L193" s="31">
        <v>626.1</v>
      </c>
      <c r="M193" s="31">
        <v>37.379109999999997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958.05</v>
      </c>
      <c r="D194" s="36">
        <v>961.44999999999993</v>
      </c>
      <c r="E194" s="36">
        <v>946.89999999999986</v>
      </c>
      <c r="F194" s="36">
        <v>935.74999999999989</v>
      </c>
      <c r="G194" s="36">
        <v>921.19999999999982</v>
      </c>
      <c r="H194" s="36">
        <v>972.59999999999991</v>
      </c>
      <c r="I194" s="36">
        <v>987.14999999999986</v>
      </c>
      <c r="J194" s="36">
        <v>998.3</v>
      </c>
      <c r="K194" s="31">
        <v>976</v>
      </c>
      <c r="L194" s="31">
        <v>950.3</v>
      </c>
      <c r="M194" s="31">
        <v>152.19186999999999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365.75</v>
      </c>
      <c r="D195" s="36">
        <v>369.5333333333333</v>
      </c>
      <c r="E195" s="36">
        <v>360.81666666666661</v>
      </c>
      <c r="F195" s="36">
        <v>355.88333333333333</v>
      </c>
      <c r="G195" s="36">
        <v>347.16666666666663</v>
      </c>
      <c r="H195" s="36">
        <v>374.46666666666658</v>
      </c>
      <c r="I195" s="36">
        <v>383.18333333333328</v>
      </c>
      <c r="J195" s="36">
        <v>388.11666666666656</v>
      </c>
      <c r="K195" s="31">
        <v>378.25</v>
      </c>
      <c r="L195" s="31">
        <v>364.6</v>
      </c>
      <c r="M195" s="31">
        <v>85.772639999999996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140.75</v>
      </c>
      <c r="D196" s="36">
        <v>141.91666666666666</v>
      </c>
      <c r="E196" s="36">
        <v>138.88333333333333</v>
      </c>
      <c r="F196" s="36">
        <v>137.01666666666668</v>
      </c>
      <c r="G196" s="36">
        <v>133.98333333333335</v>
      </c>
      <c r="H196" s="36">
        <v>143.7833333333333</v>
      </c>
      <c r="I196" s="36">
        <v>146.81666666666666</v>
      </c>
      <c r="J196" s="36">
        <v>148.68333333333328</v>
      </c>
      <c r="K196" s="31">
        <v>144.94999999999999</v>
      </c>
      <c r="L196" s="31">
        <v>140.05000000000001</v>
      </c>
      <c r="M196" s="31">
        <v>207.21925999999999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1285.8499999999999</v>
      </c>
      <c r="D197" s="36">
        <v>1287.6333333333332</v>
      </c>
      <c r="E197" s="36">
        <v>1269.2166666666665</v>
      </c>
      <c r="F197" s="36">
        <v>1252.5833333333333</v>
      </c>
      <c r="G197" s="36">
        <v>1234.1666666666665</v>
      </c>
      <c r="H197" s="36">
        <v>1304.2666666666664</v>
      </c>
      <c r="I197" s="36">
        <v>1322.6833333333334</v>
      </c>
      <c r="J197" s="36">
        <v>1339.3166666666664</v>
      </c>
      <c r="K197" s="31">
        <v>1306.05</v>
      </c>
      <c r="L197" s="31">
        <v>1271</v>
      </c>
      <c r="M197" s="31">
        <v>12.897790000000001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840.65</v>
      </c>
      <c r="D198" s="36">
        <v>848.7166666666667</v>
      </c>
      <c r="E198" s="36">
        <v>827.43333333333339</v>
      </c>
      <c r="F198" s="36">
        <v>814.2166666666667</v>
      </c>
      <c r="G198" s="36">
        <v>792.93333333333339</v>
      </c>
      <c r="H198" s="36">
        <v>861.93333333333339</v>
      </c>
      <c r="I198" s="36">
        <v>883.2166666666667</v>
      </c>
      <c r="J198" s="36">
        <v>896.43333333333339</v>
      </c>
      <c r="K198" s="31">
        <v>870</v>
      </c>
      <c r="L198" s="31">
        <v>835.5</v>
      </c>
      <c r="M198" s="31">
        <v>4.4401999999999999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3594.7</v>
      </c>
      <c r="D199" s="36">
        <v>3615.2833333333333</v>
      </c>
      <c r="E199" s="36">
        <v>3561.5666666666666</v>
      </c>
      <c r="F199" s="36">
        <v>3528.4333333333334</v>
      </c>
      <c r="G199" s="36">
        <v>3474.7166666666667</v>
      </c>
      <c r="H199" s="36">
        <v>3648.4166666666665</v>
      </c>
      <c r="I199" s="36">
        <v>3702.1333333333328</v>
      </c>
      <c r="J199" s="36">
        <v>3735.2666666666664</v>
      </c>
      <c r="K199" s="31">
        <v>3669</v>
      </c>
      <c r="L199" s="31">
        <v>3582.15</v>
      </c>
      <c r="M199" s="31">
        <v>5.3860799999999998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2613.1</v>
      </c>
      <c r="D200" s="36">
        <v>2621.4833333333331</v>
      </c>
      <c r="E200" s="36">
        <v>2585.0166666666664</v>
      </c>
      <c r="F200" s="36">
        <v>2556.9333333333334</v>
      </c>
      <c r="G200" s="36">
        <v>2520.4666666666667</v>
      </c>
      <c r="H200" s="36">
        <v>2649.5666666666662</v>
      </c>
      <c r="I200" s="36">
        <v>2686.0333333333324</v>
      </c>
      <c r="J200" s="36">
        <v>2714.1166666666659</v>
      </c>
      <c r="K200" s="31">
        <v>2657.95</v>
      </c>
      <c r="L200" s="31">
        <v>2593.4</v>
      </c>
      <c r="M200" s="31">
        <v>0.89697000000000005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1117.7</v>
      </c>
      <c r="D201" s="36">
        <v>1133.2333333333333</v>
      </c>
      <c r="E201" s="36">
        <v>1069.4666666666667</v>
      </c>
      <c r="F201" s="36">
        <v>1021.2333333333333</v>
      </c>
      <c r="G201" s="36">
        <v>957.4666666666667</v>
      </c>
      <c r="H201" s="36">
        <v>1181.4666666666667</v>
      </c>
      <c r="I201" s="36">
        <v>1245.2333333333336</v>
      </c>
      <c r="J201" s="36">
        <v>1293.4666666666667</v>
      </c>
      <c r="K201" s="31">
        <v>1197</v>
      </c>
      <c r="L201" s="31">
        <v>1085</v>
      </c>
      <c r="M201" s="31">
        <v>16.724450000000001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3924.8</v>
      </c>
      <c r="D202" s="36">
        <v>3921.5833333333335</v>
      </c>
      <c r="E202" s="36">
        <v>3888.2166666666672</v>
      </c>
      <c r="F202" s="36">
        <v>3851.6333333333337</v>
      </c>
      <c r="G202" s="36">
        <v>3818.2666666666673</v>
      </c>
      <c r="H202" s="36">
        <v>3958.166666666667</v>
      </c>
      <c r="I202" s="36">
        <v>3991.5333333333328</v>
      </c>
      <c r="J202" s="36">
        <v>4028.1166666666668</v>
      </c>
      <c r="K202" s="31">
        <v>3954.95</v>
      </c>
      <c r="L202" s="31">
        <v>3885</v>
      </c>
      <c r="M202" s="31">
        <v>4.11252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3533.5</v>
      </c>
      <c r="D203" s="36">
        <v>3539.4500000000003</v>
      </c>
      <c r="E203" s="36">
        <v>3504.1500000000005</v>
      </c>
      <c r="F203" s="36">
        <v>3474.8</v>
      </c>
      <c r="G203" s="36">
        <v>3439.5000000000005</v>
      </c>
      <c r="H203" s="36">
        <v>3568.8000000000006</v>
      </c>
      <c r="I203" s="36">
        <v>3604.1000000000008</v>
      </c>
      <c r="J203" s="36">
        <v>3633.4500000000007</v>
      </c>
      <c r="K203" s="31">
        <v>3574.75</v>
      </c>
      <c r="L203" s="31">
        <v>3510.1</v>
      </c>
      <c r="M203" s="31">
        <v>2.9744100000000002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475.9</v>
      </c>
      <c r="D204" s="36">
        <v>478.63333333333338</v>
      </c>
      <c r="E204" s="36">
        <v>471.26666666666677</v>
      </c>
      <c r="F204" s="36">
        <v>466.63333333333338</v>
      </c>
      <c r="G204" s="36">
        <v>459.26666666666677</v>
      </c>
      <c r="H204" s="36">
        <v>483.26666666666677</v>
      </c>
      <c r="I204" s="36">
        <v>490.63333333333344</v>
      </c>
      <c r="J204" s="36">
        <v>495.26666666666677</v>
      </c>
      <c r="K204" s="31">
        <v>486</v>
      </c>
      <c r="L204" s="31">
        <v>474</v>
      </c>
      <c r="M204" s="31">
        <v>15.72519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9804.9500000000007</v>
      </c>
      <c r="D205" s="36">
        <v>9858.6</v>
      </c>
      <c r="E205" s="36">
        <v>9727.25</v>
      </c>
      <c r="F205" s="36">
        <v>9649.5499999999993</v>
      </c>
      <c r="G205" s="36">
        <v>9518.1999999999989</v>
      </c>
      <c r="H205" s="36">
        <v>9936.3000000000011</v>
      </c>
      <c r="I205" s="36">
        <v>10067.650000000003</v>
      </c>
      <c r="J205" s="36">
        <v>10145.350000000002</v>
      </c>
      <c r="K205" s="31">
        <v>9989.9500000000007</v>
      </c>
      <c r="L205" s="31">
        <v>9780.9</v>
      </c>
      <c r="M205" s="31">
        <v>3.0066799999999998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140.85</v>
      </c>
      <c r="D206" s="36">
        <v>141.11666666666667</v>
      </c>
      <c r="E206" s="36">
        <v>138.58333333333334</v>
      </c>
      <c r="F206" s="36">
        <v>136.31666666666666</v>
      </c>
      <c r="G206" s="36">
        <v>133.78333333333333</v>
      </c>
      <c r="H206" s="36">
        <v>143.38333333333335</v>
      </c>
      <c r="I206" s="36">
        <v>145.91666666666666</v>
      </c>
      <c r="J206" s="36">
        <v>148.18333333333337</v>
      </c>
      <c r="K206" s="31">
        <v>143.65</v>
      </c>
      <c r="L206" s="31">
        <v>138.85</v>
      </c>
      <c r="M206" s="31">
        <v>447.13844999999998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1661.2</v>
      </c>
      <c r="D207" s="36">
        <v>1669.3833333333332</v>
      </c>
      <c r="E207" s="36">
        <v>1639.0666666666664</v>
      </c>
      <c r="F207" s="36">
        <v>1616.9333333333332</v>
      </c>
      <c r="G207" s="36">
        <v>1586.6166666666663</v>
      </c>
      <c r="H207" s="36">
        <v>1691.5166666666664</v>
      </c>
      <c r="I207" s="36">
        <v>1721.833333333333</v>
      </c>
      <c r="J207" s="36">
        <v>1743.9666666666665</v>
      </c>
      <c r="K207" s="31">
        <v>1699.7</v>
      </c>
      <c r="L207" s="31">
        <v>1647.25</v>
      </c>
      <c r="M207" s="31">
        <v>0.94333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1137.6500000000001</v>
      </c>
      <c r="D208" s="36">
        <v>1145.55</v>
      </c>
      <c r="E208" s="36">
        <v>1125.0999999999999</v>
      </c>
      <c r="F208" s="36">
        <v>1112.55</v>
      </c>
      <c r="G208" s="36">
        <v>1092.0999999999999</v>
      </c>
      <c r="H208" s="36">
        <v>1158.0999999999999</v>
      </c>
      <c r="I208" s="36">
        <v>1178.5500000000002</v>
      </c>
      <c r="J208" s="36">
        <v>1191.0999999999999</v>
      </c>
      <c r="K208" s="31">
        <v>1166</v>
      </c>
      <c r="L208" s="31">
        <v>1133</v>
      </c>
      <c r="M208" s="31">
        <v>11.971539999999999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1397.85</v>
      </c>
      <c r="D209" s="36">
        <v>1421.8166666666666</v>
      </c>
      <c r="E209" s="36">
        <v>1366.0333333333333</v>
      </c>
      <c r="F209" s="36">
        <v>1334.2166666666667</v>
      </c>
      <c r="G209" s="36">
        <v>1278.4333333333334</v>
      </c>
      <c r="H209" s="36">
        <v>1453.6333333333332</v>
      </c>
      <c r="I209" s="36">
        <v>1509.4166666666665</v>
      </c>
      <c r="J209" s="36">
        <v>1541.2333333333331</v>
      </c>
      <c r="K209" s="31">
        <v>1477.6</v>
      </c>
      <c r="L209" s="31">
        <v>1390</v>
      </c>
      <c r="M209" s="31">
        <v>50.322229999999998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262.95</v>
      </c>
      <c r="D210" s="36">
        <v>265.59999999999997</v>
      </c>
      <c r="E210" s="36">
        <v>258.89999999999992</v>
      </c>
      <c r="F210" s="36">
        <v>254.84999999999997</v>
      </c>
      <c r="G210" s="36">
        <v>248.14999999999992</v>
      </c>
      <c r="H210" s="36">
        <v>269.64999999999992</v>
      </c>
      <c r="I210" s="36">
        <v>276.34999999999997</v>
      </c>
      <c r="J210" s="36">
        <v>280.39999999999992</v>
      </c>
      <c r="K210" s="31">
        <v>272.3</v>
      </c>
      <c r="L210" s="31">
        <v>261.55</v>
      </c>
      <c r="M210" s="31">
        <v>175.79830999999999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13.65</v>
      </c>
      <c r="D211" s="36">
        <v>14.4</v>
      </c>
      <c r="E211" s="36">
        <v>12.75</v>
      </c>
      <c r="F211" s="36">
        <v>11.85</v>
      </c>
      <c r="G211" s="36">
        <v>10.199999999999999</v>
      </c>
      <c r="H211" s="36">
        <v>15.3</v>
      </c>
      <c r="I211" s="36">
        <v>16.950000000000003</v>
      </c>
      <c r="J211" s="36">
        <v>17.850000000000001</v>
      </c>
      <c r="K211" s="31">
        <v>16.05</v>
      </c>
      <c r="L211" s="31">
        <v>13.5</v>
      </c>
      <c r="M211" s="31">
        <v>15883.23107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1110.6500000000001</v>
      </c>
      <c r="D212" s="36">
        <v>1115.7166666666667</v>
      </c>
      <c r="E212" s="36">
        <v>1097.9333333333334</v>
      </c>
      <c r="F212" s="36">
        <v>1085.2166666666667</v>
      </c>
      <c r="G212" s="36">
        <v>1067.4333333333334</v>
      </c>
      <c r="H212" s="36">
        <v>1128.4333333333334</v>
      </c>
      <c r="I212" s="36">
        <v>1146.2166666666667</v>
      </c>
      <c r="J212" s="36">
        <v>1158.9333333333334</v>
      </c>
      <c r="K212" s="31">
        <v>1133.5</v>
      </c>
      <c r="L212" s="31">
        <v>1103</v>
      </c>
      <c r="M212" s="31">
        <v>14.467280000000001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517.70000000000005</v>
      </c>
      <c r="D213" s="36">
        <v>521.2166666666667</v>
      </c>
      <c r="E213" s="36">
        <v>511.48333333333335</v>
      </c>
      <c r="F213" s="36">
        <v>505.26666666666665</v>
      </c>
      <c r="G213" s="36">
        <v>495.5333333333333</v>
      </c>
      <c r="H213" s="36">
        <v>527.43333333333339</v>
      </c>
      <c r="I213" s="36">
        <v>537.16666666666674</v>
      </c>
      <c r="J213" s="36">
        <v>543.38333333333344</v>
      </c>
      <c r="K213" s="31">
        <v>530.95000000000005</v>
      </c>
      <c r="L213" s="31">
        <v>515</v>
      </c>
      <c r="M213" s="31">
        <v>63.945279999999997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23.8</v>
      </c>
      <c r="D214" s="36">
        <v>24.283333333333331</v>
      </c>
      <c r="E214" s="36">
        <v>23.116666666666664</v>
      </c>
      <c r="F214" s="36">
        <v>22.433333333333334</v>
      </c>
      <c r="G214" s="36">
        <v>21.266666666666666</v>
      </c>
      <c r="H214" s="36">
        <v>24.966666666666661</v>
      </c>
      <c r="I214" s="36">
        <v>26.133333333333333</v>
      </c>
      <c r="J214" s="36">
        <v>26.816666666666659</v>
      </c>
      <c r="K214" s="31">
        <v>25.45</v>
      </c>
      <c r="L214" s="31">
        <v>23.6</v>
      </c>
      <c r="M214" s="31">
        <v>3728.6998199999998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162</v>
      </c>
      <c r="D215" s="36">
        <v>165.36666666666667</v>
      </c>
      <c r="E215" s="36">
        <v>155.98333333333335</v>
      </c>
      <c r="F215" s="36">
        <v>149.96666666666667</v>
      </c>
      <c r="G215" s="36">
        <v>140.58333333333334</v>
      </c>
      <c r="H215" s="36">
        <v>171.38333333333335</v>
      </c>
      <c r="I215" s="36">
        <v>180.76666666666668</v>
      </c>
      <c r="J215" s="36">
        <v>186.78333333333336</v>
      </c>
      <c r="K215" s="31">
        <v>174.75</v>
      </c>
      <c r="L215" s="31">
        <v>159.35</v>
      </c>
      <c r="M215" s="31">
        <v>317.25213000000002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159.35</v>
      </c>
      <c r="D216" s="36">
        <v>158.88333333333333</v>
      </c>
      <c r="E216" s="36">
        <v>155.81666666666666</v>
      </c>
      <c r="F216" s="36">
        <v>152.28333333333333</v>
      </c>
      <c r="G216" s="36">
        <v>149.21666666666667</v>
      </c>
      <c r="H216" s="36">
        <v>162.41666666666666</v>
      </c>
      <c r="I216" s="36">
        <v>165.48333333333332</v>
      </c>
      <c r="J216" s="36">
        <v>169.01666666666665</v>
      </c>
      <c r="K216" s="31">
        <v>161.94999999999999</v>
      </c>
      <c r="L216" s="31">
        <v>155.35</v>
      </c>
      <c r="M216" s="31">
        <v>418.83109999999999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932.6</v>
      </c>
      <c r="D217" s="36">
        <v>936.53333333333342</v>
      </c>
      <c r="E217" s="36">
        <v>921.11666666666679</v>
      </c>
      <c r="F217" s="36">
        <v>909.63333333333333</v>
      </c>
      <c r="G217" s="36">
        <v>894.2166666666667</v>
      </c>
      <c r="H217" s="36">
        <v>948.01666666666688</v>
      </c>
      <c r="I217" s="36">
        <v>963.43333333333362</v>
      </c>
      <c r="J217" s="36">
        <v>974.91666666666697</v>
      </c>
      <c r="K217" s="31">
        <v>951.95</v>
      </c>
      <c r="L217" s="31">
        <v>925.05</v>
      </c>
      <c r="M217" s="31">
        <v>6.4302299999999999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1" t="s">
        <v>20</v>
      </c>
      <c r="D9" s="381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6"/>
      <c r="L9" s="27"/>
      <c r="M9" s="48"/>
      <c r="N9" s="1"/>
      <c r="O9" s="1"/>
    </row>
    <row r="10" spans="1:15" ht="42.75" customHeight="1">
      <c r="A10" s="377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716.3</v>
      </c>
      <c r="D11" s="36">
        <v>725.81666666666661</v>
      </c>
      <c r="E11" s="36">
        <v>700.53333333333319</v>
      </c>
      <c r="F11" s="36">
        <v>684.76666666666654</v>
      </c>
      <c r="G11" s="36">
        <v>659.48333333333312</v>
      </c>
      <c r="H11" s="36">
        <v>741.58333333333326</v>
      </c>
      <c r="I11" s="36">
        <v>766.86666666666656</v>
      </c>
      <c r="J11" s="36">
        <v>782.63333333333333</v>
      </c>
      <c r="K11" s="31">
        <v>751.1</v>
      </c>
      <c r="L11" s="31">
        <v>710.05</v>
      </c>
      <c r="M11" s="31">
        <v>5.0198200000000002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30669.45</v>
      </c>
      <c r="D12" s="36">
        <v>30838.533333333336</v>
      </c>
      <c r="E12" s="36">
        <v>30230.916666666672</v>
      </c>
      <c r="F12" s="36">
        <v>29792.383333333335</v>
      </c>
      <c r="G12" s="36">
        <v>29184.76666666667</v>
      </c>
      <c r="H12" s="36">
        <v>31277.066666666673</v>
      </c>
      <c r="I12" s="36">
        <v>31884.683333333334</v>
      </c>
      <c r="J12" s="36">
        <v>32323.216666666674</v>
      </c>
      <c r="K12" s="31">
        <v>31446.15</v>
      </c>
      <c r="L12" s="31">
        <v>30400</v>
      </c>
      <c r="M12" s="31">
        <v>3.5369999999999999E-2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5428.6</v>
      </c>
      <c r="D13" s="36">
        <v>5453.6166666666668</v>
      </c>
      <c r="E13" s="36">
        <v>5355.2333333333336</v>
      </c>
      <c r="F13" s="36">
        <v>5281.8666666666668</v>
      </c>
      <c r="G13" s="36">
        <v>5183.4833333333336</v>
      </c>
      <c r="H13" s="36">
        <v>5526.9833333333336</v>
      </c>
      <c r="I13" s="36">
        <v>5625.3666666666668</v>
      </c>
      <c r="J13" s="36">
        <v>5698.7333333333336</v>
      </c>
      <c r="K13" s="31">
        <v>5552</v>
      </c>
      <c r="L13" s="31">
        <v>5380.25</v>
      </c>
      <c r="M13" s="31">
        <v>7.8544799999999997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2573.25</v>
      </c>
      <c r="D14" s="36">
        <v>2607.8666666666668</v>
      </c>
      <c r="E14" s="36">
        <v>2532.3833333333337</v>
      </c>
      <c r="F14" s="36">
        <v>2491.5166666666669</v>
      </c>
      <c r="G14" s="36">
        <v>2416.0333333333338</v>
      </c>
      <c r="H14" s="36">
        <v>2648.7333333333336</v>
      </c>
      <c r="I14" s="36">
        <v>2724.2166666666672</v>
      </c>
      <c r="J14" s="36">
        <v>2765.0833333333335</v>
      </c>
      <c r="K14" s="31">
        <v>2683.35</v>
      </c>
      <c r="L14" s="31">
        <v>2567</v>
      </c>
      <c r="M14" s="31">
        <v>3.7499500000000001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3703.25</v>
      </c>
      <c r="D15" s="36">
        <v>3734.9500000000003</v>
      </c>
      <c r="E15" s="36">
        <v>3658.3000000000006</v>
      </c>
      <c r="F15" s="36">
        <v>3613.3500000000004</v>
      </c>
      <c r="G15" s="36">
        <v>3536.7000000000007</v>
      </c>
      <c r="H15" s="36">
        <v>3779.9000000000005</v>
      </c>
      <c r="I15" s="36">
        <v>3856.55</v>
      </c>
      <c r="J15" s="36">
        <v>3901.5000000000005</v>
      </c>
      <c r="K15" s="31">
        <v>3811.6</v>
      </c>
      <c r="L15" s="31">
        <v>3690</v>
      </c>
      <c r="M15" s="31">
        <v>0.41006999999999999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1462.8</v>
      </c>
      <c r="D16" s="36">
        <v>1463.9333333333334</v>
      </c>
      <c r="E16" s="36">
        <v>1441.9166666666667</v>
      </c>
      <c r="F16" s="36">
        <v>1421.0333333333333</v>
      </c>
      <c r="G16" s="36">
        <v>1399.0166666666667</v>
      </c>
      <c r="H16" s="36">
        <v>1484.8166666666668</v>
      </c>
      <c r="I16" s="36">
        <v>1506.8333333333333</v>
      </c>
      <c r="J16" s="36">
        <v>1527.7166666666669</v>
      </c>
      <c r="K16" s="31">
        <v>1485.95</v>
      </c>
      <c r="L16" s="31">
        <v>1443.05</v>
      </c>
      <c r="M16" s="31">
        <v>8.2684800000000003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571.15</v>
      </c>
      <c r="D17" s="36">
        <v>577.65</v>
      </c>
      <c r="E17" s="36">
        <v>561.29999999999995</v>
      </c>
      <c r="F17" s="36">
        <v>551.44999999999993</v>
      </c>
      <c r="G17" s="36">
        <v>535.09999999999991</v>
      </c>
      <c r="H17" s="36">
        <v>587.5</v>
      </c>
      <c r="I17" s="36">
        <v>603.85000000000014</v>
      </c>
      <c r="J17" s="36">
        <v>613.70000000000005</v>
      </c>
      <c r="K17" s="31">
        <v>594</v>
      </c>
      <c r="L17" s="31">
        <v>567.79999999999995</v>
      </c>
      <c r="M17" s="31">
        <v>30.007989999999999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500.7</v>
      </c>
      <c r="D18" s="36">
        <v>505.48333333333335</v>
      </c>
      <c r="E18" s="36">
        <v>492.9666666666667</v>
      </c>
      <c r="F18" s="36">
        <v>485.23333333333335</v>
      </c>
      <c r="G18" s="36">
        <v>472.7166666666667</v>
      </c>
      <c r="H18" s="36">
        <v>513.2166666666667</v>
      </c>
      <c r="I18" s="36">
        <v>525.73333333333335</v>
      </c>
      <c r="J18" s="36">
        <v>533.4666666666667</v>
      </c>
      <c r="K18" s="31">
        <v>518</v>
      </c>
      <c r="L18" s="31">
        <v>497.75</v>
      </c>
      <c r="M18" s="31">
        <v>1.5246500000000001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648.5</v>
      </c>
      <c r="D19" s="36">
        <v>656.83333333333337</v>
      </c>
      <c r="E19" s="36">
        <v>637.66666666666674</v>
      </c>
      <c r="F19" s="36">
        <v>626.83333333333337</v>
      </c>
      <c r="G19" s="36">
        <v>607.66666666666674</v>
      </c>
      <c r="H19" s="36">
        <v>667.66666666666674</v>
      </c>
      <c r="I19" s="36">
        <v>686.83333333333348</v>
      </c>
      <c r="J19" s="36">
        <v>697.66666666666674</v>
      </c>
      <c r="K19" s="31">
        <v>676</v>
      </c>
      <c r="L19" s="31">
        <v>646</v>
      </c>
      <c r="M19" s="31">
        <v>10.597630000000001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1474.5</v>
      </c>
      <c r="D20" s="36">
        <v>1479.3999999999999</v>
      </c>
      <c r="E20" s="36">
        <v>1459.7999999999997</v>
      </c>
      <c r="F20" s="36">
        <v>1445.1</v>
      </c>
      <c r="G20" s="36">
        <v>1425.4999999999998</v>
      </c>
      <c r="H20" s="36">
        <v>1494.0999999999997</v>
      </c>
      <c r="I20" s="36">
        <v>1513.6999999999996</v>
      </c>
      <c r="J20" s="36">
        <v>1528.3999999999996</v>
      </c>
      <c r="K20" s="31">
        <v>1499</v>
      </c>
      <c r="L20" s="31">
        <v>1464.7</v>
      </c>
      <c r="M20" s="31">
        <v>2.40082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28610</v>
      </c>
      <c r="D21" s="36">
        <v>28705.3</v>
      </c>
      <c r="E21" s="36">
        <v>28369.599999999999</v>
      </c>
      <c r="F21" s="36">
        <v>28129.200000000001</v>
      </c>
      <c r="G21" s="36">
        <v>27793.5</v>
      </c>
      <c r="H21" s="36">
        <v>28945.699999999997</v>
      </c>
      <c r="I21" s="36">
        <v>29281.4</v>
      </c>
      <c r="J21" s="36">
        <v>29521.799999999996</v>
      </c>
      <c r="K21" s="31">
        <v>29041</v>
      </c>
      <c r="L21" s="31">
        <v>28464.9</v>
      </c>
      <c r="M21" s="31">
        <v>0.15458</v>
      </c>
      <c r="N21" s="1"/>
      <c r="O21" s="1"/>
    </row>
    <row r="22" spans="1:15" ht="12" customHeight="1">
      <c r="A22" s="33">
        <v>12</v>
      </c>
      <c r="B22" s="53" t="s">
        <v>1002</v>
      </c>
      <c r="C22" s="31">
        <v>1076.45</v>
      </c>
      <c r="D22" s="36">
        <v>1093.9666666666667</v>
      </c>
      <c r="E22" s="36">
        <v>1051.1333333333334</v>
      </c>
      <c r="F22" s="36">
        <v>1025.8166666666668</v>
      </c>
      <c r="G22" s="36">
        <v>982.98333333333358</v>
      </c>
      <c r="H22" s="36">
        <v>1119.2833333333333</v>
      </c>
      <c r="I22" s="36">
        <v>1162.1166666666663</v>
      </c>
      <c r="J22" s="36">
        <v>1187.4333333333332</v>
      </c>
      <c r="K22" s="31">
        <v>1136.8</v>
      </c>
      <c r="L22" s="31">
        <v>1068.6500000000001</v>
      </c>
      <c r="M22" s="31">
        <v>20.980239999999998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3219</v>
      </c>
      <c r="D23" s="36">
        <v>3248.4333333333329</v>
      </c>
      <c r="E23" s="36">
        <v>3178.0666666666657</v>
      </c>
      <c r="F23" s="36">
        <v>3137.1333333333328</v>
      </c>
      <c r="G23" s="36">
        <v>3066.7666666666655</v>
      </c>
      <c r="H23" s="36">
        <v>3289.3666666666659</v>
      </c>
      <c r="I23" s="36">
        <v>3359.7333333333336</v>
      </c>
      <c r="J23" s="36">
        <v>3400.6666666666661</v>
      </c>
      <c r="K23" s="31">
        <v>3318.8</v>
      </c>
      <c r="L23" s="31">
        <v>3207.5</v>
      </c>
      <c r="M23" s="31">
        <v>13.588789999999999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1918.15</v>
      </c>
      <c r="D24" s="36">
        <v>1935.2166666666665</v>
      </c>
      <c r="E24" s="36">
        <v>1873.9333333333329</v>
      </c>
      <c r="F24" s="36">
        <v>1829.7166666666665</v>
      </c>
      <c r="G24" s="36">
        <v>1768.4333333333329</v>
      </c>
      <c r="H24" s="36">
        <v>1979.4333333333329</v>
      </c>
      <c r="I24" s="36">
        <v>2040.7166666666662</v>
      </c>
      <c r="J24" s="36">
        <v>2084.9333333333329</v>
      </c>
      <c r="K24" s="31">
        <v>1996.5</v>
      </c>
      <c r="L24" s="31">
        <v>1891</v>
      </c>
      <c r="M24" s="31">
        <v>9.1680600000000005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1299.5</v>
      </c>
      <c r="D25" s="36">
        <v>1309.8500000000001</v>
      </c>
      <c r="E25" s="36">
        <v>1284.8000000000002</v>
      </c>
      <c r="F25" s="36">
        <v>1270.1000000000001</v>
      </c>
      <c r="G25" s="36">
        <v>1245.0500000000002</v>
      </c>
      <c r="H25" s="36">
        <v>1324.5500000000002</v>
      </c>
      <c r="I25" s="36">
        <v>1349.6</v>
      </c>
      <c r="J25" s="36">
        <v>1364.3000000000002</v>
      </c>
      <c r="K25" s="31">
        <v>1334.9</v>
      </c>
      <c r="L25" s="31">
        <v>1295.1500000000001</v>
      </c>
      <c r="M25" s="31">
        <v>21.216249999999999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549.6</v>
      </c>
      <c r="D26" s="36">
        <v>554.6</v>
      </c>
      <c r="E26" s="36">
        <v>542.70000000000005</v>
      </c>
      <c r="F26" s="36">
        <v>535.80000000000007</v>
      </c>
      <c r="G26" s="36">
        <v>523.90000000000009</v>
      </c>
      <c r="H26" s="36">
        <v>561.5</v>
      </c>
      <c r="I26" s="36">
        <v>573.39999999999986</v>
      </c>
      <c r="J26" s="36">
        <v>580.29999999999995</v>
      </c>
      <c r="K26" s="31">
        <v>566.5</v>
      </c>
      <c r="L26" s="31">
        <v>547.70000000000005</v>
      </c>
      <c r="M26" s="31">
        <v>9.7561599999999995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1018.9</v>
      </c>
      <c r="D27" s="36">
        <v>1027.05</v>
      </c>
      <c r="E27" s="36">
        <v>997.25</v>
      </c>
      <c r="F27" s="36">
        <v>975.6</v>
      </c>
      <c r="G27" s="36">
        <v>945.80000000000007</v>
      </c>
      <c r="H27" s="36">
        <v>1048.6999999999998</v>
      </c>
      <c r="I27" s="36">
        <v>1078.4999999999995</v>
      </c>
      <c r="J27" s="36">
        <v>1100.1499999999999</v>
      </c>
      <c r="K27" s="31">
        <v>1056.8499999999999</v>
      </c>
      <c r="L27" s="31">
        <v>1005.4</v>
      </c>
      <c r="M27" s="31">
        <v>34.9895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381.55</v>
      </c>
      <c r="D28" s="36">
        <v>386.75</v>
      </c>
      <c r="E28" s="36">
        <v>374.8</v>
      </c>
      <c r="F28" s="36">
        <v>368.05</v>
      </c>
      <c r="G28" s="36">
        <v>356.1</v>
      </c>
      <c r="H28" s="36">
        <v>393.5</v>
      </c>
      <c r="I28" s="36">
        <v>405.45000000000005</v>
      </c>
      <c r="J28" s="36">
        <v>412.2</v>
      </c>
      <c r="K28" s="31">
        <v>398.7</v>
      </c>
      <c r="L28" s="31">
        <v>380</v>
      </c>
      <c r="M28" s="31">
        <v>63.618519999999997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181.75</v>
      </c>
      <c r="D29" s="36">
        <v>183.95000000000002</v>
      </c>
      <c r="E29" s="36">
        <v>178.80000000000004</v>
      </c>
      <c r="F29" s="36">
        <v>175.85000000000002</v>
      </c>
      <c r="G29" s="36">
        <v>170.70000000000005</v>
      </c>
      <c r="H29" s="36">
        <v>186.90000000000003</v>
      </c>
      <c r="I29" s="36">
        <v>192.05</v>
      </c>
      <c r="J29" s="36">
        <v>195.00000000000003</v>
      </c>
      <c r="K29" s="31">
        <v>189.1</v>
      </c>
      <c r="L29" s="31">
        <v>181</v>
      </c>
      <c r="M29" s="31">
        <v>37.205669999999998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230.9</v>
      </c>
      <c r="D30" s="36">
        <v>231.98333333333335</v>
      </c>
      <c r="E30" s="36">
        <v>227.9666666666667</v>
      </c>
      <c r="F30" s="36">
        <v>225.03333333333336</v>
      </c>
      <c r="G30" s="36">
        <v>221.01666666666671</v>
      </c>
      <c r="H30" s="36">
        <v>234.91666666666669</v>
      </c>
      <c r="I30" s="36">
        <v>238.93333333333334</v>
      </c>
      <c r="J30" s="36">
        <v>241.86666666666667</v>
      </c>
      <c r="K30" s="31">
        <v>236</v>
      </c>
      <c r="L30" s="31">
        <v>229.05</v>
      </c>
      <c r="M30" s="31">
        <v>118.67178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443.5</v>
      </c>
      <c r="D31" s="36">
        <v>438.16666666666669</v>
      </c>
      <c r="E31" s="36">
        <v>425.33333333333337</v>
      </c>
      <c r="F31" s="36">
        <v>407.16666666666669</v>
      </c>
      <c r="G31" s="36">
        <v>394.33333333333337</v>
      </c>
      <c r="H31" s="36">
        <v>456.33333333333337</v>
      </c>
      <c r="I31" s="36">
        <v>469.16666666666674</v>
      </c>
      <c r="J31" s="36">
        <v>487.33333333333337</v>
      </c>
      <c r="K31" s="31">
        <v>451</v>
      </c>
      <c r="L31" s="31">
        <v>420</v>
      </c>
      <c r="M31" s="31">
        <v>20.743490000000001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876.75</v>
      </c>
      <c r="D32" s="36">
        <v>877.58333333333337</v>
      </c>
      <c r="E32" s="36">
        <v>863.16666666666674</v>
      </c>
      <c r="F32" s="36">
        <v>849.58333333333337</v>
      </c>
      <c r="G32" s="36">
        <v>835.16666666666674</v>
      </c>
      <c r="H32" s="36">
        <v>891.16666666666674</v>
      </c>
      <c r="I32" s="36">
        <v>905.58333333333348</v>
      </c>
      <c r="J32" s="36">
        <v>919.16666666666674</v>
      </c>
      <c r="K32" s="31">
        <v>892</v>
      </c>
      <c r="L32" s="31">
        <v>864</v>
      </c>
      <c r="M32" s="31">
        <v>1.4656100000000001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1104.45</v>
      </c>
      <c r="D33" s="36">
        <v>1115.8166666666666</v>
      </c>
      <c r="E33" s="36">
        <v>1089.6333333333332</v>
      </c>
      <c r="F33" s="36">
        <v>1074.8166666666666</v>
      </c>
      <c r="G33" s="36">
        <v>1048.6333333333332</v>
      </c>
      <c r="H33" s="36">
        <v>1130.6333333333332</v>
      </c>
      <c r="I33" s="36">
        <v>1156.8166666666666</v>
      </c>
      <c r="J33" s="36">
        <v>1171.6333333333332</v>
      </c>
      <c r="K33" s="31">
        <v>1142</v>
      </c>
      <c r="L33" s="31">
        <v>1101</v>
      </c>
      <c r="M33" s="31">
        <v>1.4566600000000001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2085.15</v>
      </c>
      <c r="D34" s="36">
        <v>2095.1833333333338</v>
      </c>
      <c r="E34" s="36">
        <v>2060.8166666666675</v>
      </c>
      <c r="F34" s="36">
        <v>2036.4833333333336</v>
      </c>
      <c r="G34" s="36">
        <v>2002.1166666666672</v>
      </c>
      <c r="H34" s="36">
        <v>2119.5166666666678</v>
      </c>
      <c r="I34" s="36">
        <v>2153.8833333333337</v>
      </c>
      <c r="J34" s="36">
        <v>2178.2166666666681</v>
      </c>
      <c r="K34" s="31">
        <v>2129.5500000000002</v>
      </c>
      <c r="L34" s="31">
        <v>2070.85</v>
      </c>
      <c r="M34" s="31">
        <v>0.44746999999999998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1028.7</v>
      </c>
      <c r="D35" s="36">
        <v>1032.7333333333333</v>
      </c>
      <c r="E35" s="36">
        <v>1010.0166666666667</v>
      </c>
      <c r="F35" s="36">
        <v>991.33333333333326</v>
      </c>
      <c r="G35" s="36">
        <v>968.61666666666656</v>
      </c>
      <c r="H35" s="36">
        <v>1051.4166666666667</v>
      </c>
      <c r="I35" s="36">
        <v>1074.1333333333334</v>
      </c>
      <c r="J35" s="36">
        <v>1092.8166666666668</v>
      </c>
      <c r="K35" s="31">
        <v>1055.45</v>
      </c>
      <c r="L35" s="31">
        <v>1014.05</v>
      </c>
      <c r="M35" s="31">
        <v>0.81705000000000005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4990.25</v>
      </c>
      <c r="D36" s="36">
        <v>5009.2166666666662</v>
      </c>
      <c r="E36" s="36">
        <v>4938.6333333333323</v>
      </c>
      <c r="F36" s="36">
        <v>4887.0166666666664</v>
      </c>
      <c r="G36" s="36">
        <v>4816.4333333333325</v>
      </c>
      <c r="H36" s="36">
        <v>5060.8333333333321</v>
      </c>
      <c r="I36" s="36">
        <v>5131.4166666666661</v>
      </c>
      <c r="J36" s="36">
        <v>5183.0333333333319</v>
      </c>
      <c r="K36" s="31">
        <v>5079.8</v>
      </c>
      <c r="L36" s="31">
        <v>4957.6000000000004</v>
      </c>
      <c r="M36" s="31">
        <v>1.7572399999999999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2153.5</v>
      </c>
      <c r="D37" s="36">
        <v>2153.5666666666666</v>
      </c>
      <c r="E37" s="36">
        <v>2132.9333333333334</v>
      </c>
      <c r="F37" s="36">
        <v>2112.3666666666668</v>
      </c>
      <c r="G37" s="36">
        <v>2091.7333333333336</v>
      </c>
      <c r="H37" s="36">
        <v>2174.1333333333332</v>
      </c>
      <c r="I37" s="36">
        <v>2194.7666666666664</v>
      </c>
      <c r="J37" s="36">
        <v>2215.333333333333</v>
      </c>
      <c r="K37" s="31">
        <v>2174.1999999999998</v>
      </c>
      <c r="L37" s="31">
        <v>2133</v>
      </c>
      <c r="M37" s="31">
        <v>0.23153000000000001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80.2</v>
      </c>
      <c r="D38" s="36">
        <v>81.333333333333329</v>
      </c>
      <c r="E38" s="36">
        <v>78.36666666666666</v>
      </c>
      <c r="F38" s="36">
        <v>76.533333333333331</v>
      </c>
      <c r="G38" s="36">
        <v>73.566666666666663</v>
      </c>
      <c r="H38" s="36">
        <v>83.166666666666657</v>
      </c>
      <c r="I38" s="36">
        <v>86.133333333333326</v>
      </c>
      <c r="J38" s="36">
        <v>87.966666666666654</v>
      </c>
      <c r="K38" s="31">
        <v>84.3</v>
      </c>
      <c r="L38" s="31">
        <v>79.5</v>
      </c>
      <c r="M38" s="31">
        <v>22.438960000000002</v>
      </c>
      <c r="N38" s="1"/>
      <c r="O38" s="1"/>
    </row>
    <row r="39" spans="1:15" ht="12.75" customHeight="1">
      <c r="A39" s="33">
        <v>29</v>
      </c>
      <c r="B39" s="53" t="s">
        <v>1003</v>
      </c>
      <c r="C39" s="31">
        <v>27.9</v>
      </c>
      <c r="D39" s="36">
        <v>28.266666666666666</v>
      </c>
      <c r="E39" s="36">
        <v>27.133333333333333</v>
      </c>
      <c r="F39" s="36">
        <v>26.366666666666667</v>
      </c>
      <c r="G39" s="36">
        <v>25.233333333333334</v>
      </c>
      <c r="H39" s="36">
        <v>29.033333333333331</v>
      </c>
      <c r="I39" s="36">
        <v>30.166666666666664</v>
      </c>
      <c r="J39" s="36">
        <v>30.93333333333333</v>
      </c>
      <c r="K39" s="31">
        <v>29.4</v>
      </c>
      <c r="L39" s="31">
        <v>27.5</v>
      </c>
      <c r="M39" s="31">
        <v>36.465159999999997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834.1</v>
      </c>
      <c r="D40" s="36">
        <v>835.35</v>
      </c>
      <c r="E40" s="36">
        <v>826.80000000000007</v>
      </c>
      <c r="F40" s="36">
        <v>819.5</v>
      </c>
      <c r="G40" s="36">
        <v>810.95</v>
      </c>
      <c r="H40" s="36">
        <v>842.65000000000009</v>
      </c>
      <c r="I40" s="36">
        <v>851.2</v>
      </c>
      <c r="J40" s="36">
        <v>858.50000000000011</v>
      </c>
      <c r="K40" s="31">
        <v>843.9</v>
      </c>
      <c r="L40" s="31">
        <v>828.05</v>
      </c>
      <c r="M40" s="31">
        <v>2.9803099999999998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3735.75</v>
      </c>
      <c r="D41" s="36">
        <v>3717.9166666666665</v>
      </c>
      <c r="E41" s="36">
        <v>3644.833333333333</v>
      </c>
      <c r="F41" s="36">
        <v>3553.9166666666665</v>
      </c>
      <c r="G41" s="36">
        <v>3480.833333333333</v>
      </c>
      <c r="H41" s="36">
        <v>3808.833333333333</v>
      </c>
      <c r="I41" s="36">
        <v>3881.9166666666661</v>
      </c>
      <c r="J41" s="36">
        <v>3972.833333333333</v>
      </c>
      <c r="K41" s="31">
        <v>3791</v>
      </c>
      <c r="L41" s="31">
        <v>3627</v>
      </c>
      <c r="M41" s="31">
        <v>1.0073000000000001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589.25</v>
      </c>
      <c r="D42" s="36">
        <v>593.44999999999993</v>
      </c>
      <c r="E42" s="36">
        <v>580.89999999999986</v>
      </c>
      <c r="F42" s="36">
        <v>572.54999999999995</v>
      </c>
      <c r="G42" s="36">
        <v>559.99999999999989</v>
      </c>
      <c r="H42" s="36">
        <v>601.79999999999984</v>
      </c>
      <c r="I42" s="36">
        <v>614.3499999999998</v>
      </c>
      <c r="J42" s="36">
        <v>622.69999999999982</v>
      </c>
      <c r="K42" s="31">
        <v>606</v>
      </c>
      <c r="L42" s="31">
        <v>585.1</v>
      </c>
      <c r="M42" s="31">
        <v>28.31925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2867.2</v>
      </c>
      <c r="D43" s="36">
        <v>2889.5833333333335</v>
      </c>
      <c r="E43" s="36">
        <v>2834.166666666667</v>
      </c>
      <c r="F43" s="36">
        <v>2801.1333333333337</v>
      </c>
      <c r="G43" s="36">
        <v>2745.7166666666672</v>
      </c>
      <c r="H43" s="36">
        <v>2922.6166666666668</v>
      </c>
      <c r="I43" s="36">
        <v>2978.0333333333338</v>
      </c>
      <c r="J43" s="36">
        <v>3011.0666666666666</v>
      </c>
      <c r="K43" s="31">
        <v>2945</v>
      </c>
      <c r="L43" s="31">
        <v>2856.55</v>
      </c>
      <c r="M43" s="31">
        <v>2.23116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954.25</v>
      </c>
      <c r="D44" s="36">
        <v>952.2166666666667</v>
      </c>
      <c r="E44" s="36">
        <v>947.03333333333342</v>
      </c>
      <c r="F44" s="36">
        <v>939.81666666666672</v>
      </c>
      <c r="G44" s="36">
        <v>934.63333333333344</v>
      </c>
      <c r="H44" s="36">
        <v>959.43333333333339</v>
      </c>
      <c r="I44" s="36">
        <v>964.61666666666679</v>
      </c>
      <c r="J44" s="36">
        <v>971.83333333333337</v>
      </c>
      <c r="K44" s="31">
        <v>957.4</v>
      </c>
      <c r="L44" s="31">
        <v>945</v>
      </c>
      <c r="M44" s="31">
        <v>0.78044999999999998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6230.55</v>
      </c>
      <c r="D45" s="36">
        <v>6180.4833333333327</v>
      </c>
      <c r="E45" s="36">
        <v>6060.9666666666653</v>
      </c>
      <c r="F45" s="36">
        <v>5891.3833333333323</v>
      </c>
      <c r="G45" s="36">
        <v>5771.866666666665</v>
      </c>
      <c r="H45" s="36">
        <v>6350.0666666666657</v>
      </c>
      <c r="I45" s="36">
        <v>6469.5833333333339</v>
      </c>
      <c r="J45" s="36">
        <v>6639.1666666666661</v>
      </c>
      <c r="K45" s="31">
        <v>6300</v>
      </c>
      <c r="L45" s="31">
        <v>6010.9</v>
      </c>
      <c r="M45" s="31">
        <v>0.78978999999999999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6362.35</v>
      </c>
      <c r="D46" s="36">
        <v>6445.8833333333341</v>
      </c>
      <c r="E46" s="36">
        <v>6261.7666666666682</v>
      </c>
      <c r="F46" s="36">
        <v>6161.1833333333343</v>
      </c>
      <c r="G46" s="36">
        <v>5977.0666666666684</v>
      </c>
      <c r="H46" s="36">
        <v>6546.4666666666681</v>
      </c>
      <c r="I46" s="36">
        <v>6730.5833333333348</v>
      </c>
      <c r="J46" s="36">
        <v>6831.1666666666679</v>
      </c>
      <c r="K46" s="31">
        <v>6630</v>
      </c>
      <c r="L46" s="31">
        <v>6345.3</v>
      </c>
      <c r="M46" s="31">
        <v>5.3660199999999998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507.5</v>
      </c>
      <c r="D47" s="36">
        <v>511.75</v>
      </c>
      <c r="E47" s="36">
        <v>501.4</v>
      </c>
      <c r="F47" s="36">
        <v>495.29999999999995</v>
      </c>
      <c r="G47" s="36">
        <v>484.94999999999993</v>
      </c>
      <c r="H47" s="36">
        <v>517.85</v>
      </c>
      <c r="I47" s="36">
        <v>528.19999999999993</v>
      </c>
      <c r="J47" s="36">
        <v>534.30000000000007</v>
      </c>
      <c r="K47" s="31">
        <v>522.1</v>
      </c>
      <c r="L47" s="31">
        <v>505.65</v>
      </c>
      <c r="M47" s="31">
        <v>10.12079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329.6</v>
      </c>
      <c r="D48" s="36">
        <v>332.16666666666669</v>
      </c>
      <c r="E48" s="36">
        <v>325.33333333333337</v>
      </c>
      <c r="F48" s="36">
        <v>321.06666666666666</v>
      </c>
      <c r="G48" s="36">
        <v>314.23333333333335</v>
      </c>
      <c r="H48" s="36">
        <v>336.43333333333339</v>
      </c>
      <c r="I48" s="36">
        <v>343.26666666666677</v>
      </c>
      <c r="J48" s="36">
        <v>347.53333333333342</v>
      </c>
      <c r="K48" s="31">
        <v>339</v>
      </c>
      <c r="L48" s="31">
        <v>327.9</v>
      </c>
      <c r="M48" s="31">
        <v>1.6372599999999999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752.45</v>
      </c>
      <c r="D49" s="36">
        <v>764.73333333333323</v>
      </c>
      <c r="E49" s="36">
        <v>734.46666666666647</v>
      </c>
      <c r="F49" s="36">
        <v>716.48333333333323</v>
      </c>
      <c r="G49" s="36">
        <v>686.21666666666647</v>
      </c>
      <c r="H49" s="36">
        <v>782.71666666666647</v>
      </c>
      <c r="I49" s="36">
        <v>812.98333333333312</v>
      </c>
      <c r="J49" s="36">
        <v>830.96666666666647</v>
      </c>
      <c r="K49" s="31">
        <v>795</v>
      </c>
      <c r="L49" s="31">
        <v>746.75</v>
      </c>
      <c r="M49" s="31">
        <v>8.7936599999999991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535.25</v>
      </c>
      <c r="D50" s="36">
        <v>534.81666666666672</v>
      </c>
      <c r="E50" s="36">
        <v>529.63333333333344</v>
      </c>
      <c r="F50" s="36">
        <v>524.01666666666677</v>
      </c>
      <c r="G50" s="36">
        <v>518.83333333333348</v>
      </c>
      <c r="H50" s="36">
        <v>540.43333333333339</v>
      </c>
      <c r="I50" s="36">
        <v>545.61666666666656</v>
      </c>
      <c r="J50" s="36">
        <v>551.23333333333335</v>
      </c>
      <c r="K50" s="31">
        <v>540</v>
      </c>
      <c r="L50" s="31">
        <v>529.20000000000005</v>
      </c>
      <c r="M50" s="31">
        <v>1.07247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169.3</v>
      </c>
      <c r="D51" s="36">
        <v>170.83333333333334</v>
      </c>
      <c r="E51" s="36">
        <v>167.2166666666667</v>
      </c>
      <c r="F51" s="36">
        <v>165.13333333333335</v>
      </c>
      <c r="G51" s="36">
        <v>161.51666666666671</v>
      </c>
      <c r="H51" s="36">
        <v>172.91666666666669</v>
      </c>
      <c r="I51" s="36">
        <v>176.5333333333333</v>
      </c>
      <c r="J51" s="36">
        <v>178.61666666666667</v>
      </c>
      <c r="K51" s="31">
        <v>174.45</v>
      </c>
      <c r="L51" s="31">
        <v>168.75</v>
      </c>
      <c r="M51" s="31">
        <v>121.60659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2794.35</v>
      </c>
      <c r="D52" s="36">
        <v>2813.0833333333335</v>
      </c>
      <c r="E52" s="36">
        <v>2766.7666666666669</v>
      </c>
      <c r="F52" s="36">
        <v>2739.1833333333334</v>
      </c>
      <c r="G52" s="36">
        <v>2692.8666666666668</v>
      </c>
      <c r="H52" s="36">
        <v>2840.666666666667</v>
      </c>
      <c r="I52" s="36">
        <v>2886.9833333333336</v>
      </c>
      <c r="J52" s="36">
        <v>2914.5666666666671</v>
      </c>
      <c r="K52" s="31">
        <v>2859.4</v>
      </c>
      <c r="L52" s="31">
        <v>2785.5</v>
      </c>
      <c r="M52" s="31">
        <v>24.721959999999999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484.85</v>
      </c>
      <c r="D53" s="36">
        <v>484.06666666666666</v>
      </c>
      <c r="E53" s="36">
        <v>472.23333333333335</v>
      </c>
      <c r="F53" s="36">
        <v>459.61666666666667</v>
      </c>
      <c r="G53" s="36">
        <v>447.78333333333336</v>
      </c>
      <c r="H53" s="36">
        <v>496.68333333333334</v>
      </c>
      <c r="I53" s="36">
        <v>508.51666666666671</v>
      </c>
      <c r="J53" s="36">
        <v>521.13333333333333</v>
      </c>
      <c r="K53" s="31">
        <v>495.9</v>
      </c>
      <c r="L53" s="31">
        <v>471.45</v>
      </c>
      <c r="M53" s="31">
        <v>17.497689999999999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2052.4499999999998</v>
      </c>
      <c r="D54" s="36">
        <v>2069.4666666666667</v>
      </c>
      <c r="E54" s="36">
        <v>2022.1833333333334</v>
      </c>
      <c r="F54" s="36">
        <v>1991.9166666666667</v>
      </c>
      <c r="G54" s="36">
        <v>1944.6333333333334</v>
      </c>
      <c r="H54" s="36">
        <v>2099.7333333333336</v>
      </c>
      <c r="I54" s="36">
        <v>2147.0166666666673</v>
      </c>
      <c r="J54" s="36">
        <v>2177.2833333333333</v>
      </c>
      <c r="K54" s="31">
        <v>2116.75</v>
      </c>
      <c r="L54" s="31">
        <v>2039.2</v>
      </c>
      <c r="M54" s="31">
        <v>6.3989399999999996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6081.7</v>
      </c>
      <c r="D55" s="36">
        <v>6117.5333333333328</v>
      </c>
      <c r="E55" s="36">
        <v>5988.8666666666659</v>
      </c>
      <c r="F55" s="36">
        <v>5896.0333333333328</v>
      </c>
      <c r="G55" s="36">
        <v>5767.3666666666659</v>
      </c>
      <c r="H55" s="36">
        <v>6210.3666666666659</v>
      </c>
      <c r="I55" s="36">
        <v>6339.0333333333338</v>
      </c>
      <c r="J55" s="36">
        <v>6431.8666666666659</v>
      </c>
      <c r="K55" s="31">
        <v>6246.2</v>
      </c>
      <c r="L55" s="31">
        <v>6024.7</v>
      </c>
      <c r="M55" s="31">
        <v>0.38628000000000001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1028.55</v>
      </c>
      <c r="D56" s="36">
        <v>1033.7666666666667</v>
      </c>
      <c r="E56" s="36">
        <v>1016.9833333333333</v>
      </c>
      <c r="F56" s="36">
        <v>1005.4166666666667</v>
      </c>
      <c r="G56" s="36">
        <v>988.63333333333344</v>
      </c>
      <c r="H56" s="36">
        <v>1045.3333333333333</v>
      </c>
      <c r="I56" s="36">
        <v>1062.1166666666666</v>
      </c>
      <c r="J56" s="36">
        <v>1073.6833333333332</v>
      </c>
      <c r="K56" s="31">
        <v>1050.55</v>
      </c>
      <c r="L56" s="31">
        <v>1022.2</v>
      </c>
      <c r="M56" s="31">
        <v>13.005409999999999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512.45000000000005</v>
      </c>
      <c r="D57" s="36">
        <v>516.41666666666663</v>
      </c>
      <c r="E57" s="36">
        <v>507.0333333333333</v>
      </c>
      <c r="F57" s="36">
        <v>501.61666666666667</v>
      </c>
      <c r="G57" s="36">
        <v>492.23333333333335</v>
      </c>
      <c r="H57" s="36">
        <v>521.83333333333326</v>
      </c>
      <c r="I57" s="36">
        <v>531.2166666666667</v>
      </c>
      <c r="J57" s="36">
        <v>536.63333333333321</v>
      </c>
      <c r="K57" s="31">
        <v>525.79999999999995</v>
      </c>
      <c r="L57" s="31">
        <v>511</v>
      </c>
      <c r="M57" s="31">
        <v>3.7367699999999999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3850</v>
      </c>
      <c r="D58" s="36">
        <v>3878.7999999999997</v>
      </c>
      <c r="E58" s="36">
        <v>3809.2999999999993</v>
      </c>
      <c r="F58" s="36">
        <v>3768.5999999999995</v>
      </c>
      <c r="G58" s="36">
        <v>3699.099999999999</v>
      </c>
      <c r="H58" s="36">
        <v>3919.4999999999995</v>
      </c>
      <c r="I58" s="36">
        <v>3989.0000000000005</v>
      </c>
      <c r="J58" s="36">
        <v>4029.7</v>
      </c>
      <c r="K58" s="31">
        <v>3948.3</v>
      </c>
      <c r="L58" s="31">
        <v>3838.1</v>
      </c>
      <c r="M58" s="31">
        <v>5.0540500000000002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1074.2</v>
      </c>
      <c r="D59" s="36">
        <v>1074.4166666666667</v>
      </c>
      <c r="E59" s="36">
        <v>1063.8333333333335</v>
      </c>
      <c r="F59" s="36">
        <v>1053.4666666666667</v>
      </c>
      <c r="G59" s="36">
        <v>1042.8833333333334</v>
      </c>
      <c r="H59" s="36">
        <v>1084.7833333333335</v>
      </c>
      <c r="I59" s="36">
        <v>1095.366666666667</v>
      </c>
      <c r="J59" s="36">
        <v>1105.7333333333336</v>
      </c>
      <c r="K59" s="31">
        <v>1085</v>
      </c>
      <c r="L59" s="31">
        <v>1064.05</v>
      </c>
      <c r="M59" s="31">
        <v>76.431910000000002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3237.65</v>
      </c>
      <c r="D60" s="36">
        <v>3275.5166666666669</v>
      </c>
      <c r="E60" s="36">
        <v>3172.2333333333336</v>
      </c>
      <c r="F60" s="36">
        <v>3106.8166666666666</v>
      </c>
      <c r="G60" s="36">
        <v>3003.5333333333333</v>
      </c>
      <c r="H60" s="36">
        <v>3340.9333333333338</v>
      </c>
      <c r="I60" s="36">
        <v>3444.2166666666676</v>
      </c>
      <c r="J60" s="36">
        <v>3509.6333333333341</v>
      </c>
      <c r="K60" s="31">
        <v>3378.8</v>
      </c>
      <c r="L60" s="31">
        <v>3210.1</v>
      </c>
      <c r="M60" s="31">
        <v>7.9239199999999999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366.85</v>
      </c>
      <c r="D61" s="36">
        <v>370.93333333333339</v>
      </c>
      <c r="E61" s="36">
        <v>361.01666666666677</v>
      </c>
      <c r="F61" s="36">
        <v>355.18333333333339</v>
      </c>
      <c r="G61" s="36">
        <v>345.26666666666677</v>
      </c>
      <c r="H61" s="36">
        <v>376.76666666666677</v>
      </c>
      <c r="I61" s="36">
        <v>386.68333333333339</v>
      </c>
      <c r="J61" s="36">
        <v>392.51666666666677</v>
      </c>
      <c r="K61" s="31">
        <v>380.85</v>
      </c>
      <c r="L61" s="31">
        <v>365.1</v>
      </c>
      <c r="M61" s="31">
        <v>10.29148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2337.3000000000002</v>
      </c>
      <c r="D62" s="36">
        <v>2346.65</v>
      </c>
      <c r="E62" s="36">
        <v>2273.3000000000002</v>
      </c>
      <c r="F62" s="36">
        <v>2209.3000000000002</v>
      </c>
      <c r="G62" s="36">
        <v>2135.9500000000003</v>
      </c>
      <c r="H62" s="36">
        <v>2410.65</v>
      </c>
      <c r="I62" s="36">
        <v>2483.9999999999995</v>
      </c>
      <c r="J62" s="36">
        <v>2548</v>
      </c>
      <c r="K62" s="31">
        <v>2420</v>
      </c>
      <c r="L62" s="31">
        <v>2282.65</v>
      </c>
      <c r="M62" s="31">
        <v>10.37689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8188.65</v>
      </c>
      <c r="D63" s="36">
        <v>8249.0500000000011</v>
      </c>
      <c r="E63" s="36">
        <v>8011.4500000000025</v>
      </c>
      <c r="F63" s="36">
        <v>7834.2500000000018</v>
      </c>
      <c r="G63" s="36">
        <v>7596.6500000000033</v>
      </c>
      <c r="H63" s="36">
        <v>8426.2500000000018</v>
      </c>
      <c r="I63" s="36">
        <v>8663.85</v>
      </c>
      <c r="J63" s="36">
        <v>8841.0500000000011</v>
      </c>
      <c r="K63" s="31">
        <v>8486.65</v>
      </c>
      <c r="L63" s="31">
        <v>8071.85</v>
      </c>
      <c r="M63" s="31">
        <v>5.3772799999999998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6498.7</v>
      </c>
      <c r="D64" s="36">
        <v>6523.4833333333336</v>
      </c>
      <c r="E64" s="36">
        <v>6450.2166666666672</v>
      </c>
      <c r="F64" s="36">
        <v>6401.7333333333336</v>
      </c>
      <c r="G64" s="36">
        <v>6328.4666666666672</v>
      </c>
      <c r="H64" s="36">
        <v>6571.9666666666672</v>
      </c>
      <c r="I64" s="36">
        <v>6645.2333333333336</v>
      </c>
      <c r="J64" s="36">
        <v>6693.7166666666672</v>
      </c>
      <c r="K64" s="31">
        <v>6596.75</v>
      </c>
      <c r="L64" s="31">
        <v>6475</v>
      </c>
      <c r="M64" s="31">
        <v>5.3532099999999998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1584.5</v>
      </c>
      <c r="D65" s="36">
        <v>1591.3999999999999</v>
      </c>
      <c r="E65" s="36">
        <v>1573.0999999999997</v>
      </c>
      <c r="F65" s="36">
        <v>1561.6999999999998</v>
      </c>
      <c r="G65" s="36">
        <v>1543.3999999999996</v>
      </c>
      <c r="H65" s="36">
        <v>1602.7999999999997</v>
      </c>
      <c r="I65" s="36">
        <v>1621.1</v>
      </c>
      <c r="J65" s="36">
        <v>1632.4999999999998</v>
      </c>
      <c r="K65" s="31">
        <v>1609.7</v>
      </c>
      <c r="L65" s="31">
        <v>1580</v>
      </c>
      <c r="M65" s="31">
        <v>7.9076300000000002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8705.2999999999993</v>
      </c>
      <c r="D66" s="36">
        <v>8732.4166666666661</v>
      </c>
      <c r="E66" s="36">
        <v>8644.0333333333328</v>
      </c>
      <c r="F66" s="36">
        <v>8582.7666666666664</v>
      </c>
      <c r="G66" s="36">
        <v>8494.3833333333332</v>
      </c>
      <c r="H66" s="36">
        <v>8793.6833333333325</v>
      </c>
      <c r="I66" s="36">
        <v>8882.0666666666675</v>
      </c>
      <c r="J66" s="36">
        <v>8943.3333333333321</v>
      </c>
      <c r="K66" s="31">
        <v>8820.7999999999993</v>
      </c>
      <c r="L66" s="31">
        <v>8671.15</v>
      </c>
      <c r="M66" s="31">
        <v>0.16017999999999999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2185.65</v>
      </c>
      <c r="D67" s="36">
        <v>2198.2666666666669</v>
      </c>
      <c r="E67" s="36">
        <v>2167.3833333333337</v>
      </c>
      <c r="F67" s="36">
        <v>2149.1166666666668</v>
      </c>
      <c r="G67" s="36">
        <v>2118.2333333333336</v>
      </c>
      <c r="H67" s="36">
        <v>2216.5333333333338</v>
      </c>
      <c r="I67" s="36">
        <v>2247.416666666667</v>
      </c>
      <c r="J67" s="36">
        <v>2265.6833333333338</v>
      </c>
      <c r="K67" s="31">
        <v>2229.15</v>
      </c>
      <c r="L67" s="31">
        <v>2180</v>
      </c>
      <c r="M67" s="31">
        <v>0.24201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2229.1999999999998</v>
      </c>
      <c r="D68" s="36">
        <v>2248.9833333333331</v>
      </c>
      <c r="E68" s="36">
        <v>2198.2166666666662</v>
      </c>
      <c r="F68" s="36">
        <v>2167.2333333333331</v>
      </c>
      <c r="G68" s="36">
        <v>2116.4666666666662</v>
      </c>
      <c r="H68" s="36">
        <v>2279.9666666666662</v>
      </c>
      <c r="I68" s="36">
        <v>2330.7333333333336</v>
      </c>
      <c r="J68" s="36">
        <v>2361.7166666666662</v>
      </c>
      <c r="K68" s="31">
        <v>2299.75</v>
      </c>
      <c r="L68" s="31">
        <v>2218</v>
      </c>
      <c r="M68" s="31">
        <v>2.82334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371.2</v>
      </c>
      <c r="D69" s="36">
        <v>375.2</v>
      </c>
      <c r="E69" s="36">
        <v>365</v>
      </c>
      <c r="F69" s="36">
        <v>358.8</v>
      </c>
      <c r="G69" s="36">
        <v>348.6</v>
      </c>
      <c r="H69" s="36">
        <v>381.4</v>
      </c>
      <c r="I69" s="36">
        <v>391.59999999999991</v>
      </c>
      <c r="J69" s="36">
        <v>397.79999999999995</v>
      </c>
      <c r="K69" s="31">
        <v>385.4</v>
      </c>
      <c r="L69" s="31">
        <v>369</v>
      </c>
      <c r="M69" s="31">
        <v>27.678650000000001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196.65</v>
      </c>
      <c r="D70" s="36">
        <v>198.25</v>
      </c>
      <c r="E70" s="36">
        <v>194.3</v>
      </c>
      <c r="F70" s="36">
        <v>191.95000000000002</v>
      </c>
      <c r="G70" s="36">
        <v>188.00000000000003</v>
      </c>
      <c r="H70" s="36">
        <v>200.6</v>
      </c>
      <c r="I70" s="36">
        <v>204.54999999999998</v>
      </c>
      <c r="J70" s="36">
        <v>206.89999999999998</v>
      </c>
      <c r="K70" s="31">
        <v>202.2</v>
      </c>
      <c r="L70" s="31">
        <v>195.9</v>
      </c>
      <c r="M70" s="31">
        <v>99.791110000000003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261.75</v>
      </c>
      <c r="D71" s="36">
        <v>264.61666666666667</v>
      </c>
      <c r="E71" s="36">
        <v>257.78333333333336</v>
      </c>
      <c r="F71" s="36">
        <v>253.81666666666666</v>
      </c>
      <c r="G71" s="36">
        <v>246.98333333333335</v>
      </c>
      <c r="H71" s="36">
        <v>268.58333333333337</v>
      </c>
      <c r="I71" s="36">
        <v>275.41666666666663</v>
      </c>
      <c r="J71" s="36">
        <v>279.38333333333338</v>
      </c>
      <c r="K71" s="31">
        <v>271.45</v>
      </c>
      <c r="L71" s="31">
        <v>260.64999999999998</v>
      </c>
      <c r="M71" s="31">
        <v>136.53858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132.6</v>
      </c>
      <c r="D72" s="36">
        <v>133.18333333333331</v>
      </c>
      <c r="E72" s="36">
        <v>129.66666666666663</v>
      </c>
      <c r="F72" s="36">
        <v>126.73333333333332</v>
      </c>
      <c r="G72" s="36">
        <v>123.21666666666664</v>
      </c>
      <c r="H72" s="36">
        <v>136.11666666666662</v>
      </c>
      <c r="I72" s="36">
        <v>139.63333333333333</v>
      </c>
      <c r="J72" s="36">
        <v>142.56666666666661</v>
      </c>
      <c r="K72" s="31">
        <v>136.69999999999999</v>
      </c>
      <c r="L72" s="31">
        <v>130.25</v>
      </c>
      <c r="M72" s="31">
        <v>111.62257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57.95</v>
      </c>
      <c r="D73" s="36">
        <v>58.566666666666663</v>
      </c>
      <c r="E73" s="36">
        <v>56.633333333333326</v>
      </c>
      <c r="F73" s="36">
        <v>55.316666666666663</v>
      </c>
      <c r="G73" s="36">
        <v>53.383333333333326</v>
      </c>
      <c r="H73" s="36">
        <v>59.883333333333326</v>
      </c>
      <c r="I73" s="36">
        <v>61.816666666666663</v>
      </c>
      <c r="J73" s="36">
        <v>63.133333333333326</v>
      </c>
      <c r="K73" s="31">
        <v>60.5</v>
      </c>
      <c r="L73" s="31">
        <v>57.25</v>
      </c>
      <c r="M73" s="31">
        <v>263.11473000000001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1406.35</v>
      </c>
      <c r="D74" s="36">
        <v>1417.3500000000001</v>
      </c>
      <c r="E74" s="36">
        <v>1389.0000000000002</v>
      </c>
      <c r="F74" s="36">
        <v>1371.65</v>
      </c>
      <c r="G74" s="36">
        <v>1343.3000000000002</v>
      </c>
      <c r="H74" s="36">
        <v>1434.7000000000003</v>
      </c>
      <c r="I74" s="36">
        <v>1463.0500000000002</v>
      </c>
      <c r="J74" s="36">
        <v>1480.4000000000003</v>
      </c>
      <c r="K74" s="31">
        <v>1445.7</v>
      </c>
      <c r="L74" s="31">
        <v>1400</v>
      </c>
      <c r="M74" s="31">
        <v>5.0659799999999997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5727.7</v>
      </c>
      <c r="D75" s="36">
        <v>5747.7833333333328</v>
      </c>
      <c r="E75" s="36">
        <v>5649.9166666666661</v>
      </c>
      <c r="F75" s="36">
        <v>5572.1333333333332</v>
      </c>
      <c r="G75" s="36">
        <v>5474.2666666666664</v>
      </c>
      <c r="H75" s="36">
        <v>5825.5666666666657</v>
      </c>
      <c r="I75" s="36">
        <v>5923.4333333333325</v>
      </c>
      <c r="J75" s="36">
        <v>6001.2166666666653</v>
      </c>
      <c r="K75" s="31">
        <v>5845.65</v>
      </c>
      <c r="L75" s="31">
        <v>5670</v>
      </c>
      <c r="M75" s="31">
        <v>5.8020000000000002E-2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564.20000000000005</v>
      </c>
      <c r="D76" s="36">
        <v>562.26666666666677</v>
      </c>
      <c r="E76" s="36">
        <v>557.03333333333353</v>
      </c>
      <c r="F76" s="36">
        <v>549.86666666666679</v>
      </c>
      <c r="G76" s="36">
        <v>544.63333333333355</v>
      </c>
      <c r="H76" s="36">
        <v>569.43333333333351</v>
      </c>
      <c r="I76" s="36">
        <v>574.66666666666686</v>
      </c>
      <c r="J76" s="36">
        <v>581.83333333333348</v>
      </c>
      <c r="K76" s="31">
        <v>567.5</v>
      </c>
      <c r="L76" s="31">
        <v>555.1</v>
      </c>
      <c r="M76" s="31">
        <v>10.83775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1827.45</v>
      </c>
      <c r="D77" s="36">
        <v>1852.5833333333333</v>
      </c>
      <c r="E77" s="36">
        <v>1775.8666666666666</v>
      </c>
      <c r="F77" s="36">
        <v>1724.2833333333333</v>
      </c>
      <c r="G77" s="36">
        <v>1647.5666666666666</v>
      </c>
      <c r="H77" s="36">
        <v>1904.1666666666665</v>
      </c>
      <c r="I77" s="36">
        <v>1980.8833333333332</v>
      </c>
      <c r="J77" s="36">
        <v>2032.4666666666665</v>
      </c>
      <c r="K77" s="31">
        <v>1929.3</v>
      </c>
      <c r="L77" s="31">
        <v>1801</v>
      </c>
      <c r="M77" s="31">
        <v>13.763310000000001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205.65</v>
      </c>
      <c r="D78" s="36">
        <v>205.36666666666665</v>
      </c>
      <c r="E78" s="36">
        <v>201.73333333333329</v>
      </c>
      <c r="F78" s="36">
        <v>197.81666666666663</v>
      </c>
      <c r="G78" s="36">
        <v>194.18333333333328</v>
      </c>
      <c r="H78" s="36">
        <v>209.2833333333333</v>
      </c>
      <c r="I78" s="36">
        <v>212.91666666666669</v>
      </c>
      <c r="J78" s="36">
        <v>216.83333333333331</v>
      </c>
      <c r="K78" s="31">
        <v>209</v>
      </c>
      <c r="L78" s="31">
        <v>201.45</v>
      </c>
      <c r="M78" s="31">
        <v>389.96363000000002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1152.25</v>
      </c>
      <c r="D79" s="36">
        <v>1158.3166666666668</v>
      </c>
      <c r="E79" s="36">
        <v>1135.0833333333337</v>
      </c>
      <c r="F79" s="36">
        <v>1117.916666666667</v>
      </c>
      <c r="G79" s="36">
        <v>1094.6833333333338</v>
      </c>
      <c r="H79" s="36">
        <v>1175.4833333333336</v>
      </c>
      <c r="I79" s="36">
        <v>1198.7166666666667</v>
      </c>
      <c r="J79" s="36">
        <v>1215.8833333333334</v>
      </c>
      <c r="K79" s="31">
        <v>1181.55</v>
      </c>
      <c r="L79" s="31">
        <v>1141.1500000000001</v>
      </c>
      <c r="M79" s="31">
        <v>7.70303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224.7</v>
      </c>
      <c r="D80" s="36">
        <v>225.38333333333333</v>
      </c>
      <c r="E80" s="36">
        <v>220.31666666666666</v>
      </c>
      <c r="F80" s="36">
        <v>215.93333333333334</v>
      </c>
      <c r="G80" s="36">
        <v>210.86666666666667</v>
      </c>
      <c r="H80" s="36">
        <v>229.76666666666665</v>
      </c>
      <c r="I80" s="36">
        <v>234.83333333333331</v>
      </c>
      <c r="J80" s="36">
        <v>239.21666666666664</v>
      </c>
      <c r="K80" s="31">
        <v>230.45</v>
      </c>
      <c r="L80" s="31">
        <v>221</v>
      </c>
      <c r="M80" s="31">
        <v>366.80020999999999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609.29999999999995</v>
      </c>
      <c r="D81" s="36">
        <v>613.65</v>
      </c>
      <c r="E81" s="36">
        <v>601.75</v>
      </c>
      <c r="F81" s="36">
        <v>594.20000000000005</v>
      </c>
      <c r="G81" s="36">
        <v>582.30000000000007</v>
      </c>
      <c r="H81" s="36">
        <v>621.19999999999993</v>
      </c>
      <c r="I81" s="36">
        <v>633.0999999999998</v>
      </c>
      <c r="J81" s="36">
        <v>640.64999999999986</v>
      </c>
      <c r="K81" s="31">
        <v>625.54999999999995</v>
      </c>
      <c r="L81" s="31">
        <v>606.1</v>
      </c>
      <c r="M81" s="31">
        <v>63.229610000000001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1128.75</v>
      </c>
      <c r="D82" s="36">
        <v>1134.9666666666667</v>
      </c>
      <c r="E82" s="36">
        <v>1117.2833333333333</v>
      </c>
      <c r="F82" s="36">
        <v>1105.8166666666666</v>
      </c>
      <c r="G82" s="36">
        <v>1088.1333333333332</v>
      </c>
      <c r="H82" s="36">
        <v>1146.4333333333334</v>
      </c>
      <c r="I82" s="36">
        <v>1164.1166666666668</v>
      </c>
      <c r="J82" s="36">
        <v>1175.5833333333335</v>
      </c>
      <c r="K82" s="31">
        <v>1152.6500000000001</v>
      </c>
      <c r="L82" s="31">
        <v>1123.5</v>
      </c>
      <c r="M82" s="31">
        <v>53.02711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519.1</v>
      </c>
      <c r="D83" s="36">
        <v>519.36666666666667</v>
      </c>
      <c r="E83" s="36">
        <v>512.73333333333335</v>
      </c>
      <c r="F83" s="36">
        <v>506.36666666666667</v>
      </c>
      <c r="G83" s="36">
        <v>499.73333333333335</v>
      </c>
      <c r="H83" s="36">
        <v>525.73333333333335</v>
      </c>
      <c r="I83" s="36">
        <v>532.36666666666679</v>
      </c>
      <c r="J83" s="36">
        <v>538.73333333333335</v>
      </c>
      <c r="K83" s="31">
        <v>526</v>
      </c>
      <c r="L83" s="31">
        <v>513</v>
      </c>
      <c r="M83" s="31">
        <v>4.4981600000000004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271.05</v>
      </c>
      <c r="D84" s="36">
        <v>274.21666666666664</v>
      </c>
      <c r="E84" s="36">
        <v>266.93333333333328</v>
      </c>
      <c r="F84" s="36">
        <v>262.81666666666666</v>
      </c>
      <c r="G84" s="36">
        <v>255.5333333333333</v>
      </c>
      <c r="H84" s="36">
        <v>278.33333333333326</v>
      </c>
      <c r="I84" s="36">
        <v>285.61666666666667</v>
      </c>
      <c r="J84" s="36">
        <v>289.73333333333323</v>
      </c>
      <c r="K84" s="31">
        <v>281.5</v>
      </c>
      <c r="L84" s="31">
        <v>270.10000000000002</v>
      </c>
      <c r="M84" s="31">
        <v>63.0411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1710.4</v>
      </c>
      <c r="D85" s="36">
        <v>1731.8000000000002</v>
      </c>
      <c r="E85" s="36">
        <v>1679.6500000000003</v>
      </c>
      <c r="F85" s="36">
        <v>1648.9</v>
      </c>
      <c r="G85" s="36">
        <v>1596.7500000000002</v>
      </c>
      <c r="H85" s="36">
        <v>1762.5500000000004</v>
      </c>
      <c r="I85" s="36">
        <v>1814.7</v>
      </c>
      <c r="J85" s="36">
        <v>1845.4500000000005</v>
      </c>
      <c r="K85" s="31">
        <v>1783.95</v>
      </c>
      <c r="L85" s="31">
        <v>1701.05</v>
      </c>
      <c r="M85" s="31">
        <v>1.11504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767.45</v>
      </c>
      <c r="D86" s="36">
        <v>779.1</v>
      </c>
      <c r="E86" s="36">
        <v>750.65000000000009</v>
      </c>
      <c r="F86" s="36">
        <v>733.85</v>
      </c>
      <c r="G86" s="36">
        <v>705.40000000000009</v>
      </c>
      <c r="H86" s="36">
        <v>795.90000000000009</v>
      </c>
      <c r="I86" s="36">
        <v>824.35000000000014</v>
      </c>
      <c r="J86" s="36">
        <v>841.15000000000009</v>
      </c>
      <c r="K86" s="31">
        <v>807.55</v>
      </c>
      <c r="L86" s="31">
        <v>762.3</v>
      </c>
      <c r="M86" s="31">
        <v>15.08353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6099.8</v>
      </c>
      <c r="D87" s="36">
        <v>6136.2166666666672</v>
      </c>
      <c r="E87" s="36">
        <v>6038.5833333333339</v>
      </c>
      <c r="F87" s="36">
        <v>5977.3666666666668</v>
      </c>
      <c r="G87" s="36">
        <v>5879.7333333333336</v>
      </c>
      <c r="H87" s="36">
        <v>6197.4333333333343</v>
      </c>
      <c r="I87" s="36">
        <v>6295.0666666666675</v>
      </c>
      <c r="J87" s="36">
        <v>6356.2833333333347</v>
      </c>
      <c r="K87" s="31">
        <v>6233.85</v>
      </c>
      <c r="L87" s="31">
        <v>6075</v>
      </c>
      <c r="M87" s="31">
        <v>0.1066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1292</v>
      </c>
      <c r="D88" s="36">
        <v>1294.5</v>
      </c>
      <c r="E88" s="36">
        <v>1273.75</v>
      </c>
      <c r="F88" s="36">
        <v>1255.5</v>
      </c>
      <c r="G88" s="36">
        <v>1234.75</v>
      </c>
      <c r="H88" s="36">
        <v>1312.75</v>
      </c>
      <c r="I88" s="36">
        <v>1333.5</v>
      </c>
      <c r="J88" s="36">
        <v>1351.75</v>
      </c>
      <c r="K88" s="31">
        <v>1315.25</v>
      </c>
      <c r="L88" s="31">
        <v>1276.25</v>
      </c>
      <c r="M88" s="31">
        <v>1.2983899999999999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1670</v>
      </c>
      <c r="D89" s="36">
        <v>1690</v>
      </c>
      <c r="E89" s="36">
        <v>1645</v>
      </c>
      <c r="F89" s="36">
        <v>1620</v>
      </c>
      <c r="G89" s="36">
        <v>1575</v>
      </c>
      <c r="H89" s="36">
        <v>1715</v>
      </c>
      <c r="I89" s="36">
        <v>1760</v>
      </c>
      <c r="J89" s="36">
        <v>1785</v>
      </c>
      <c r="K89" s="31">
        <v>1735</v>
      </c>
      <c r="L89" s="31">
        <v>1665</v>
      </c>
      <c r="M89" s="31">
        <v>0.56637999999999999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521.70000000000005</v>
      </c>
      <c r="D90" s="36">
        <v>529.43333333333339</v>
      </c>
      <c r="E90" s="36">
        <v>510.26666666666677</v>
      </c>
      <c r="F90" s="36">
        <v>498.83333333333337</v>
      </c>
      <c r="G90" s="36">
        <v>479.66666666666674</v>
      </c>
      <c r="H90" s="36">
        <v>540.86666666666679</v>
      </c>
      <c r="I90" s="36">
        <v>560.0333333333333</v>
      </c>
      <c r="J90" s="36">
        <v>571.46666666666681</v>
      </c>
      <c r="K90" s="31">
        <v>548.6</v>
      </c>
      <c r="L90" s="31">
        <v>518</v>
      </c>
      <c r="M90" s="31">
        <v>6.1688999999999998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28327.55</v>
      </c>
      <c r="D91" s="36">
        <v>28562.900000000005</v>
      </c>
      <c r="E91" s="36">
        <v>27975.80000000001</v>
      </c>
      <c r="F91" s="36">
        <v>27624.050000000007</v>
      </c>
      <c r="G91" s="36">
        <v>27036.950000000012</v>
      </c>
      <c r="H91" s="36">
        <v>28914.650000000009</v>
      </c>
      <c r="I91" s="36">
        <v>29501.750000000007</v>
      </c>
      <c r="J91" s="36">
        <v>29853.500000000007</v>
      </c>
      <c r="K91" s="31">
        <v>29150</v>
      </c>
      <c r="L91" s="31">
        <v>28211.15</v>
      </c>
      <c r="M91" s="31">
        <v>0.28211999999999998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995</v>
      </c>
      <c r="D92" s="36">
        <v>1003.0166666666668</v>
      </c>
      <c r="E92" s="36">
        <v>977.98333333333358</v>
      </c>
      <c r="F92" s="36">
        <v>960.96666666666681</v>
      </c>
      <c r="G92" s="36">
        <v>935.93333333333362</v>
      </c>
      <c r="H92" s="36">
        <v>1020.0333333333335</v>
      </c>
      <c r="I92" s="36">
        <v>1045.0666666666666</v>
      </c>
      <c r="J92" s="36">
        <v>1062.0833333333335</v>
      </c>
      <c r="K92" s="31">
        <v>1028.05</v>
      </c>
      <c r="L92" s="31">
        <v>986</v>
      </c>
      <c r="M92" s="31">
        <v>1.23085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17.55</v>
      </c>
      <c r="D93" s="36">
        <v>17.700000000000003</v>
      </c>
      <c r="E93" s="36">
        <v>17.300000000000004</v>
      </c>
      <c r="F93" s="36">
        <v>17.05</v>
      </c>
      <c r="G93" s="36">
        <v>16.650000000000002</v>
      </c>
      <c r="H93" s="36">
        <v>17.950000000000006</v>
      </c>
      <c r="I93" s="36">
        <v>18.350000000000005</v>
      </c>
      <c r="J93" s="36">
        <v>18.600000000000009</v>
      </c>
      <c r="K93" s="31">
        <v>18.100000000000001</v>
      </c>
      <c r="L93" s="31">
        <v>17.45</v>
      </c>
      <c r="M93" s="31">
        <v>145.27014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4887.8</v>
      </c>
      <c r="D94" s="36">
        <v>4890.3666666666677</v>
      </c>
      <c r="E94" s="36">
        <v>4864.633333333335</v>
      </c>
      <c r="F94" s="36">
        <v>4841.4666666666672</v>
      </c>
      <c r="G94" s="36">
        <v>4815.7333333333345</v>
      </c>
      <c r="H94" s="36">
        <v>4913.5333333333356</v>
      </c>
      <c r="I94" s="36">
        <v>4939.2666666666673</v>
      </c>
      <c r="J94" s="36">
        <v>4962.4333333333361</v>
      </c>
      <c r="K94" s="31">
        <v>4916.1000000000004</v>
      </c>
      <c r="L94" s="31">
        <v>4867.2</v>
      </c>
      <c r="M94" s="31">
        <v>0.96877000000000002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1799.75</v>
      </c>
      <c r="D95" s="36">
        <v>1810.4333333333334</v>
      </c>
      <c r="E95" s="36">
        <v>1780.8666666666668</v>
      </c>
      <c r="F95" s="36">
        <v>1761.9833333333333</v>
      </c>
      <c r="G95" s="36">
        <v>1732.4166666666667</v>
      </c>
      <c r="H95" s="36">
        <v>1829.3166666666668</v>
      </c>
      <c r="I95" s="36">
        <v>1858.8833333333334</v>
      </c>
      <c r="J95" s="36">
        <v>1877.7666666666669</v>
      </c>
      <c r="K95" s="31">
        <v>1840</v>
      </c>
      <c r="L95" s="31">
        <v>1791.55</v>
      </c>
      <c r="M95" s="31">
        <v>0.44889000000000001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642.20000000000005</v>
      </c>
      <c r="D96" s="36">
        <v>647.36666666666667</v>
      </c>
      <c r="E96" s="36">
        <v>624.73333333333335</v>
      </c>
      <c r="F96" s="36">
        <v>607.26666666666665</v>
      </c>
      <c r="G96" s="36">
        <v>584.63333333333333</v>
      </c>
      <c r="H96" s="36">
        <v>664.83333333333337</v>
      </c>
      <c r="I96" s="36">
        <v>687.46666666666681</v>
      </c>
      <c r="J96" s="36">
        <v>704.93333333333339</v>
      </c>
      <c r="K96" s="31">
        <v>670</v>
      </c>
      <c r="L96" s="31">
        <v>629.9</v>
      </c>
      <c r="M96" s="31">
        <v>4.2042900000000003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129.19999999999999</v>
      </c>
      <c r="D97" s="36">
        <v>128.44999999999999</v>
      </c>
      <c r="E97" s="36">
        <v>124.79999999999998</v>
      </c>
      <c r="F97" s="36">
        <v>120.39999999999999</v>
      </c>
      <c r="G97" s="36">
        <v>116.74999999999999</v>
      </c>
      <c r="H97" s="36">
        <v>132.84999999999997</v>
      </c>
      <c r="I97" s="36">
        <v>136.49999999999994</v>
      </c>
      <c r="J97" s="36">
        <v>140.89999999999998</v>
      </c>
      <c r="K97" s="31">
        <v>132.1</v>
      </c>
      <c r="L97" s="31">
        <v>124.05</v>
      </c>
      <c r="M97" s="31">
        <v>46.260739999999998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428.95</v>
      </c>
      <c r="D98" s="36">
        <v>431.25</v>
      </c>
      <c r="E98" s="36">
        <v>420.9</v>
      </c>
      <c r="F98" s="36">
        <v>412.84999999999997</v>
      </c>
      <c r="G98" s="36">
        <v>402.49999999999994</v>
      </c>
      <c r="H98" s="36">
        <v>439.3</v>
      </c>
      <c r="I98" s="36">
        <v>449.65000000000003</v>
      </c>
      <c r="J98" s="36">
        <v>457.70000000000005</v>
      </c>
      <c r="K98" s="31">
        <v>441.6</v>
      </c>
      <c r="L98" s="31">
        <v>423.2</v>
      </c>
      <c r="M98" s="31">
        <v>26.813549999999999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453.65</v>
      </c>
      <c r="D99" s="36">
        <v>456.73333333333329</v>
      </c>
      <c r="E99" s="36">
        <v>449.26666666666659</v>
      </c>
      <c r="F99" s="36">
        <v>444.88333333333333</v>
      </c>
      <c r="G99" s="36">
        <v>437.41666666666663</v>
      </c>
      <c r="H99" s="36">
        <v>461.11666666666656</v>
      </c>
      <c r="I99" s="36">
        <v>468.58333333333326</v>
      </c>
      <c r="J99" s="36">
        <v>472.96666666666653</v>
      </c>
      <c r="K99" s="31">
        <v>464.2</v>
      </c>
      <c r="L99" s="31">
        <v>452.35</v>
      </c>
      <c r="M99" s="31">
        <v>4.4573900000000002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4870.1499999999996</v>
      </c>
      <c r="D100" s="36">
        <v>4875.3499999999995</v>
      </c>
      <c r="E100" s="36">
        <v>4825.6999999999989</v>
      </c>
      <c r="F100" s="36">
        <v>4781.2499999999991</v>
      </c>
      <c r="G100" s="36">
        <v>4731.5999999999985</v>
      </c>
      <c r="H100" s="36">
        <v>4919.7999999999993</v>
      </c>
      <c r="I100" s="36">
        <v>4969.4499999999989</v>
      </c>
      <c r="J100" s="36">
        <v>5013.8999999999996</v>
      </c>
      <c r="K100" s="31">
        <v>4925</v>
      </c>
      <c r="L100" s="31">
        <v>4830.8999999999996</v>
      </c>
      <c r="M100" s="31">
        <v>0.12138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351</v>
      </c>
      <c r="D101" s="36">
        <v>353.76666666666671</v>
      </c>
      <c r="E101" s="36">
        <v>346.33333333333343</v>
      </c>
      <c r="F101" s="36">
        <v>341.66666666666674</v>
      </c>
      <c r="G101" s="36">
        <v>334.23333333333346</v>
      </c>
      <c r="H101" s="36">
        <v>358.43333333333339</v>
      </c>
      <c r="I101" s="36">
        <v>365.86666666666667</v>
      </c>
      <c r="J101" s="36">
        <v>370.53333333333336</v>
      </c>
      <c r="K101" s="31">
        <v>361.2</v>
      </c>
      <c r="L101" s="31">
        <v>349.1</v>
      </c>
      <c r="M101" s="31">
        <v>1.2292799999999999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243.15</v>
      </c>
      <c r="D102" s="36">
        <v>245.54999999999998</v>
      </c>
      <c r="E102" s="36">
        <v>239.59999999999997</v>
      </c>
      <c r="F102" s="36">
        <v>236.04999999999998</v>
      </c>
      <c r="G102" s="36">
        <v>230.09999999999997</v>
      </c>
      <c r="H102" s="36">
        <v>249.09999999999997</v>
      </c>
      <c r="I102" s="36">
        <v>255.04999999999995</v>
      </c>
      <c r="J102" s="36">
        <v>258.59999999999997</v>
      </c>
      <c r="K102" s="31">
        <v>251.5</v>
      </c>
      <c r="L102" s="31">
        <v>242</v>
      </c>
      <c r="M102" s="31">
        <v>7.9870400000000004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767.7</v>
      </c>
      <c r="D103" s="36">
        <v>774.98333333333346</v>
      </c>
      <c r="E103" s="36">
        <v>754.6166666666669</v>
      </c>
      <c r="F103" s="36">
        <v>741.53333333333342</v>
      </c>
      <c r="G103" s="36">
        <v>721.16666666666686</v>
      </c>
      <c r="H103" s="36">
        <v>788.06666666666695</v>
      </c>
      <c r="I103" s="36">
        <v>808.43333333333351</v>
      </c>
      <c r="J103" s="36">
        <v>821.51666666666699</v>
      </c>
      <c r="K103" s="31">
        <v>795.35</v>
      </c>
      <c r="L103" s="31">
        <v>761.9</v>
      </c>
      <c r="M103" s="31">
        <v>3.0931500000000001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550.45000000000005</v>
      </c>
      <c r="D104" s="36">
        <v>557.61666666666667</v>
      </c>
      <c r="E104" s="36">
        <v>540.48333333333335</v>
      </c>
      <c r="F104" s="36">
        <v>530.51666666666665</v>
      </c>
      <c r="G104" s="36">
        <v>513.38333333333333</v>
      </c>
      <c r="H104" s="36">
        <v>567.58333333333337</v>
      </c>
      <c r="I104" s="36">
        <v>584.71666666666681</v>
      </c>
      <c r="J104" s="36">
        <v>594.68333333333339</v>
      </c>
      <c r="K104" s="31">
        <v>574.75</v>
      </c>
      <c r="L104" s="31">
        <v>547.65</v>
      </c>
      <c r="M104" s="31">
        <v>125.61517000000001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971.5</v>
      </c>
      <c r="D105" s="36">
        <v>976.5</v>
      </c>
      <c r="E105" s="36">
        <v>960</v>
      </c>
      <c r="F105" s="36">
        <v>948.5</v>
      </c>
      <c r="G105" s="36">
        <v>932</v>
      </c>
      <c r="H105" s="36">
        <v>988</v>
      </c>
      <c r="I105" s="36">
        <v>1004.5</v>
      </c>
      <c r="J105" s="36">
        <v>1016</v>
      </c>
      <c r="K105" s="31">
        <v>993</v>
      </c>
      <c r="L105" s="31">
        <v>965</v>
      </c>
      <c r="M105" s="31">
        <v>1.0653300000000001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1055.7</v>
      </c>
      <c r="D106" s="36">
        <v>1051.8333333333333</v>
      </c>
      <c r="E106" s="36">
        <v>1037.8166666666666</v>
      </c>
      <c r="F106" s="36">
        <v>1019.9333333333334</v>
      </c>
      <c r="G106" s="36">
        <v>1005.9166666666667</v>
      </c>
      <c r="H106" s="36">
        <v>1069.7166666666665</v>
      </c>
      <c r="I106" s="36">
        <v>1083.7333333333333</v>
      </c>
      <c r="J106" s="36">
        <v>1101.6166666666663</v>
      </c>
      <c r="K106" s="31">
        <v>1065.8499999999999</v>
      </c>
      <c r="L106" s="31">
        <v>1033.95</v>
      </c>
      <c r="M106" s="31">
        <v>5.4652599999999998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197.1</v>
      </c>
      <c r="D107" s="36">
        <v>200.2166666666667</v>
      </c>
      <c r="E107" s="36">
        <v>191.93333333333339</v>
      </c>
      <c r="F107" s="36">
        <v>186.76666666666671</v>
      </c>
      <c r="G107" s="36">
        <v>178.48333333333341</v>
      </c>
      <c r="H107" s="36">
        <v>205.38333333333338</v>
      </c>
      <c r="I107" s="36">
        <v>213.66666666666669</v>
      </c>
      <c r="J107" s="36">
        <v>218.83333333333337</v>
      </c>
      <c r="K107" s="31">
        <v>208.5</v>
      </c>
      <c r="L107" s="31">
        <v>195.05</v>
      </c>
      <c r="M107" s="31">
        <v>50.158549999999998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2819.2</v>
      </c>
      <c r="D108" s="36">
        <v>2849.7833333333333</v>
      </c>
      <c r="E108" s="36">
        <v>2769.4166666666665</v>
      </c>
      <c r="F108" s="36">
        <v>2719.6333333333332</v>
      </c>
      <c r="G108" s="36">
        <v>2639.2666666666664</v>
      </c>
      <c r="H108" s="36">
        <v>2899.5666666666666</v>
      </c>
      <c r="I108" s="36">
        <v>2979.9333333333334</v>
      </c>
      <c r="J108" s="36">
        <v>3029.7166666666667</v>
      </c>
      <c r="K108" s="31">
        <v>2930.15</v>
      </c>
      <c r="L108" s="31">
        <v>2800</v>
      </c>
      <c r="M108" s="31">
        <v>1.5068600000000001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61</v>
      </c>
      <c r="D109" s="36">
        <v>61.733333333333327</v>
      </c>
      <c r="E109" s="36">
        <v>59.616666666666653</v>
      </c>
      <c r="F109" s="36">
        <v>58.233333333333327</v>
      </c>
      <c r="G109" s="36">
        <v>56.116666666666653</v>
      </c>
      <c r="H109" s="36">
        <v>63.116666666666653</v>
      </c>
      <c r="I109" s="36">
        <v>65.23333333333332</v>
      </c>
      <c r="J109" s="36">
        <v>66.616666666666646</v>
      </c>
      <c r="K109" s="31">
        <v>63.85</v>
      </c>
      <c r="L109" s="31">
        <v>60.35</v>
      </c>
      <c r="M109" s="31">
        <v>161.40826000000001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1931.05</v>
      </c>
      <c r="D110" s="36">
        <v>1942.6833333333334</v>
      </c>
      <c r="E110" s="36">
        <v>1905.3666666666668</v>
      </c>
      <c r="F110" s="36">
        <v>1879.6833333333334</v>
      </c>
      <c r="G110" s="36">
        <v>1842.3666666666668</v>
      </c>
      <c r="H110" s="36">
        <v>1968.3666666666668</v>
      </c>
      <c r="I110" s="36">
        <v>2005.6833333333334</v>
      </c>
      <c r="J110" s="36">
        <v>2031.3666666666668</v>
      </c>
      <c r="K110" s="31">
        <v>1980</v>
      </c>
      <c r="L110" s="31">
        <v>1917</v>
      </c>
      <c r="M110" s="31">
        <v>21.283190000000001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715.15</v>
      </c>
      <c r="D111" s="36">
        <v>718.48333333333323</v>
      </c>
      <c r="E111" s="36">
        <v>707.91666666666652</v>
      </c>
      <c r="F111" s="36">
        <v>700.68333333333328</v>
      </c>
      <c r="G111" s="36">
        <v>690.11666666666656</v>
      </c>
      <c r="H111" s="36">
        <v>725.71666666666647</v>
      </c>
      <c r="I111" s="36">
        <v>736.2833333333333</v>
      </c>
      <c r="J111" s="36">
        <v>743.51666666666642</v>
      </c>
      <c r="K111" s="31">
        <v>729.05</v>
      </c>
      <c r="L111" s="31">
        <v>711.25</v>
      </c>
      <c r="M111" s="31">
        <v>0.85994000000000004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1450.35</v>
      </c>
      <c r="D112" s="36">
        <v>1456.4666666666665</v>
      </c>
      <c r="E112" s="36">
        <v>1414.0333333333328</v>
      </c>
      <c r="F112" s="36">
        <v>1377.7166666666665</v>
      </c>
      <c r="G112" s="36">
        <v>1335.2833333333328</v>
      </c>
      <c r="H112" s="36">
        <v>1492.7833333333328</v>
      </c>
      <c r="I112" s="36">
        <v>1535.2166666666667</v>
      </c>
      <c r="J112" s="36">
        <v>1571.5333333333328</v>
      </c>
      <c r="K112" s="31">
        <v>1498.9</v>
      </c>
      <c r="L112" s="31">
        <v>1420.15</v>
      </c>
      <c r="M112" s="31">
        <v>2.2231200000000002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7658.75</v>
      </c>
      <c r="D113" s="36">
        <v>7655.4666666666672</v>
      </c>
      <c r="E113" s="36">
        <v>7609.5333333333347</v>
      </c>
      <c r="F113" s="36">
        <v>7560.3166666666675</v>
      </c>
      <c r="G113" s="36">
        <v>7514.383333333335</v>
      </c>
      <c r="H113" s="36">
        <v>7704.6833333333343</v>
      </c>
      <c r="I113" s="36">
        <v>7750.6166666666668</v>
      </c>
      <c r="J113" s="36">
        <v>7799.8333333333339</v>
      </c>
      <c r="K113" s="31">
        <v>7701.4</v>
      </c>
      <c r="L113" s="31">
        <v>7606.25</v>
      </c>
      <c r="M113" s="31">
        <v>0.10625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819.75</v>
      </c>
      <c r="D114" s="36">
        <v>826.93333333333339</v>
      </c>
      <c r="E114" s="36">
        <v>804.16666666666674</v>
      </c>
      <c r="F114" s="36">
        <v>788.58333333333337</v>
      </c>
      <c r="G114" s="36">
        <v>765.81666666666672</v>
      </c>
      <c r="H114" s="36">
        <v>842.51666666666677</v>
      </c>
      <c r="I114" s="36">
        <v>865.28333333333342</v>
      </c>
      <c r="J114" s="36">
        <v>880.86666666666679</v>
      </c>
      <c r="K114" s="31">
        <v>849.7</v>
      </c>
      <c r="L114" s="31">
        <v>811.35</v>
      </c>
      <c r="M114" s="31">
        <v>2.3818299999999999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344.85</v>
      </c>
      <c r="D115" s="36">
        <v>347.98333333333335</v>
      </c>
      <c r="E115" s="36">
        <v>338.86666666666667</v>
      </c>
      <c r="F115" s="36">
        <v>332.88333333333333</v>
      </c>
      <c r="G115" s="36">
        <v>323.76666666666665</v>
      </c>
      <c r="H115" s="36">
        <v>353.9666666666667</v>
      </c>
      <c r="I115" s="36">
        <v>363.08333333333337</v>
      </c>
      <c r="J115" s="36">
        <v>369.06666666666672</v>
      </c>
      <c r="K115" s="31">
        <v>357.1</v>
      </c>
      <c r="L115" s="31">
        <v>342</v>
      </c>
      <c r="M115" s="31">
        <v>10.10819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469.1</v>
      </c>
      <c r="D116" s="36">
        <v>469.16666666666669</v>
      </c>
      <c r="E116" s="36">
        <v>464.03333333333336</v>
      </c>
      <c r="F116" s="36">
        <v>458.9666666666667</v>
      </c>
      <c r="G116" s="36">
        <v>453.83333333333337</v>
      </c>
      <c r="H116" s="36">
        <v>474.23333333333335</v>
      </c>
      <c r="I116" s="36">
        <v>479.36666666666667</v>
      </c>
      <c r="J116" s="36">
        <v>484.43333333333334</v>
      </c>
      <c r="K116" s="31">
        <v>474.3</v>
      </c>
      <c r="L116" s="31">
        <v>464.1</v>
      </c>
      <c r="M116" s="31">
        <v>0.67591999999999997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1056.05</v>
      </c>
      <c r="D117" s="36">
        <v>1067.45</v>
      </c>
      <c r="E117" s="36">
        <v>1038.95</v>
      </c>
      <c r="F117" s="36">
        <v>1021.8499999999999</v>
      </c>
      <c r="G117" s="36">
        <v>993.34999999999991</v>
      </c>
      <c r="H117" s="36">
        <v>1084.5500000000002</v>
      </c>
      <c r="I117" s="36">
        <v>1113.0500000000002</v>
      </c>
      <c r="J117" s="36">
        <v>1130.1500000000003</v>
      </c>
      <c r="K117" s="31">
        <v>1095.95</v>
      </c>
      <c r="L117" s="31">
        <v>1050.3499999999999</v>
      </c>
      <c r="M117" s="31">
        <v>2.89093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1069.7</v>
      </c>
      <c r="D118" s="36">
        <v>1078.75</v>
      </c>
      <c r="E118" s="36">
        <v>1052.5</v>
      </c>
      <c r="F118" s="36">
        <v>1035.3</v>
      </c>
      <c r="G118" s="36">
        <v>1009.05</v>
      </c>
      <c r="H118" s="36">
        <v>1095.95</v>
      </c>
      <c r="I118" s="36">
        <v>1122.2</v>
      </c>
      <c r="J118" s="36">
        <v>1139.4000000000001</v>
      </c>
      <c r="K118" s="31">
        <v>1105</v>
      </c>
      <c r="L118" s="31">
        <v>1061.55</v>
      </c>
      <c r="M118" s="31">
        <v>11.84413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1477</v>
      </c>
      <c r="D119" s="36">
        <v>1480.3166666666666</v>
      </c>
      <c r="E119" s="36">
        <v>1466.6833333333332</v>
      </c>
      <c r="F119" s="36">
        <v>1456.3666666666666</v>
      </c>
      <c r="G119" s="36">
        <v>1442.7333333333331</v>
      </c>
      <c r="H119" s="36">
        <v>1490.6333333333332</v>
      </c>
      <c r="I119" s="36">
        <v>1504.2666666666664</v>
      </c>
      <c r="J119" s="36">
        <v>1514.5833333333333</v>
      </c>
      <c r="K119" s="31">
        <v>1493.95</v>
      </c>
      <c r="L119" s="31">
        <v>1470</v>
      </c>
      <c r="M119" s="31">
        <v>10.83605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133.69999999999999</v>
      </c>
      <c r="D120" s="36">
        <v>135.04999999999998</v>
      </c>
      <c r="E120" s="36">
        <v>131.59999999999997</v>
      </c>
      <c r="F120" s="36">
        <v>129.49999999999997</v>
      </c>
      <c r="G120" s="36">
        <v>126.04999999999995</v>
      </c>
      <c r="H120" s="36">
        <v>137.14999999999998</v>
      </c>
      <c r="I120" s="36">
        <v>140.59999999999997</v>
      </c>
      <c r="J120" s="36">
        <v>142.69999999999999</v>
      </c>
      <c r="K120" s="31">
        <v>138.5</v>
      </c>
      <c r="L120" s="31">
        <v>132.94999999999999</v>
      </c>
      <c r="M120" s="31">
        <v>44.642969999999998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1419.7</v>
      </c>
      <c r="D121" s="36">
        <v>1432.4666666666665</v>
      </c>
      <c r="E121" s="36">
        <v>1395.2333333333329</v>
      </c>
      <c r="F121" s="36">
        <v>1370.7666666666664</v>
      </c>
      <c r="G121" s="36">
        <v>1333.5333333333328</v>
      </c>
      <c r="H121" s="36">
        <v>1456.9333333333329</v>
      </c>
      <c r="I121" s="36">
        <v>1494.1666666666665</v>
      </c>
      <c r="J121" s="36">
        <v>1518.633333333333</v>
      </c>
      <c r="K121" s="31">
        <v>1469.7</v>
      </c>
      <c r="L121" s="31">
        <v>1408</v>
      </c>
      <c r="M121" s="31">
        <v>0.68388000000000004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434.2</v>
      </c>
      <c r="D122" s="36">
        <v>435.8</v>
      </c>
      <c r="E122" s="36">
        <v>428.75</v>
      </c>
      <c r="F122" s="36">
        <v>423.3</v>
      </c>
      <c r="G122" s="36">
        <v>416.25</v>
      </c>
      <c r="H122" s="36">
        <v>441.25</v>
      </c>
      <c r="I122" s="36">
        <v>448.30000000000007</v>
      </c>
      <c r="J122" s="36">
        <v>453.75</v>
      </c>
      <c r="K122" s="31">
        <v>442.85</v>
      </c>
      <c r="L122" s="31">
        <v>430.35</v>
      </c>
      <c r="M122" s="31">
        <v>88.936139999999995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854.2</v>
      </c>
      <c r="D123" s="36">
        <v>866.55000000000007</v>
      </c>
      <c r="E123" s="36">
        <v>829.65000000000009</v>
      </c>
      <c r="F123" s="36">
        <v>805.1</v>
      </c>
      <c r="G123" s="36">
        <v>768.2</v>
      </c>
      <c r="H123" s="36">
        <v>891.10000000000014</v>
      </c>
      <c r="I123" s="36">
        <v>928</v>
      </c>
      <c r="J123" s="36">
        <v>952.55000000000018</v>
      </c>
      <c r="K123" s="31">
        <v>903.45</v>
      </c>
      <c r="L123" s="31">
        <v>842</v>
      </c>
      <c r="M123" s="31">
        <v>85.930580000000006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6464.65</v>
      </c>
      <c r="D124" s="36">
        <v>6491.9666666666672</v>
      </c>
      <c r="E124" s="36">
        <v>6392.9333333333343</v>
      </c>
      <c r="F124" s="36">
        <v>6321.2166666666672</v>
      </c>
      <c r="G124" s="36">
        <v>6222.1833333333343</v>
      </c>
      <c r="H124" s="36">
        <v>6563.6833333333343</v>
      </c>
      <c r="I124" s="36">
        <v>6662.7166666666672</v>
      </c>
      <c r="J124" s="36">
        <v>6734.4333333333343</v>
      </c>
      <c r="K124" s="31">
        <v>6591</v>
      </c>
      <c r="L124" s="31">
        <v>6420.25</v>
      </c>
      <c r="M124" s="31">
        <v>1.9268700000000001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2496.5500000000002</v>
      </c>
      <c r="D125" s="36">
        <v>2506.4666666666667</v>
      </c>
      <c r="E125" s="36">
        <v>2471.0833333333335</v>
      </c>
      <c r="F125" s="36">
        <v>2445.6166666666668</v>
      </c>
      <c r="G125" s="36">
        <v>2410.2333333333336</v>
      </c>
      <c r="H125" s="36">
        <v>2531.9333333333334</v>
      </c>
      <c r="I125" s="36">
        <v>2567.3166666666666</v>
      </c>
      <c r="J125" s="36">
        <v>2592.7833333333333</v>
      </c>
      <c r="K125" s="31">
        <v>2541.85</v>
      </c>
      <c r="L125" s="31">
        <v>2481</v>
      </c>
      <c r="M125" s="31">
        <v>1.95163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3082.65</v>
      </c>
      <c r="D126" s="36">
        <v>3128.2166666666667</v>
      </c>
      <c r="E126" s="36">
        <v>3014.4333333333334</v>
      </c>
      <c r="F126" s="36">
        <v>2946.2166666666667</v>
      </c>
      <c r="G126" s="36">
        <v>2832.4333333333334</v>
      </c>
      <c r="H126" s="36">
        <v>3196.4333333333334</v>
      </c>
      <c r="I126" s="36">
        <v>3310.2166666666672</v>
      </c>
      <c r="J126" s="36">
        <v>3378.4333333333334</v>
      </c>
      <c r="K126" s="31">
        <v>3242</v>
      </c>
      <c r="L126" s="31">
        <v>3060</v>
      </c>
      <c r="M126" s="31">
        <v>6.4119599999999997</v>
      </c>
      <c r="N126" s="1"/>
      <c r="O126" s="1"/>
    </row>
    <row r="127" spans="1:15" ht="12.75" customHeight="1">
      <c r="A127" s="33">
        <v>117</v>
      </c>
      <c r="B127" s="53" t="s">
        <v>1004</v>
      </c>
      <c r="C127" s="31">
        <v>1471.55</v>
      </c>
      <c r="D127" s="36">
        <v>1481.8333333333333</v>
      </c>
      <c r="E127" s="36">
        <v>1439.7166666666665</v>
      </c>
      <c r="F127" s="36">
        <v>1407.8833333333332</v>
      </c>
      <c r="G127" s="36">
        <v>1365.7666666666664</v>
      </c>
      <c r="H127" s="36">
        <v>1513.6666666666665</v>
      </c>
      <c r="I127" s="36">
        <v>1555.7833333333333</v>
      </c>
      <c r="J127" s="36">
        <v>1587.6166666666666</v>
      </c>
      <c r="K127" s="31">
        <v>1523.95</v>
      </c>
      <c r="L127" s="31">
        <v>1450</v>
      </c>
      <c r="M127" s="31">
        <v>0.63759999999999994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957.25</v>
      </c>
      <c r="D128" s="36">
        <v>964.80000000000007</v>
      </c>
      <c r="E128" s="36">
        <v>943.65000000000009</v>
      </c>
      <c r="F128" s="36">
        <v>930.05000000000007</v>
      </c>
      <c r="G128" s="36">
        <v>908.90000000000009</v>
      </c>
      <c r="H128" s="36">
        <v>978.40000000000009</v>
      </c>
      <c r="I128" s="36">
        <v>999.55</v>
      </c>
      <c r="J128" s="36">
        <v>1013.1500000000001</v>
      </c>
      <c r="K128" s="31">
        <v>985.95</v>
      </c>
      <c r="L128" s="31">
        <v>951.2</v>
      </c>
      <c r="M128" s="31">
        <v>17.619060000000001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1048.3</v>
      </c>
      <c r="D129" s="36">
        <v>1048.5333333333333</v>
      </c>
      <c r="E129" s="36">
        <v>1039.7666666666667</v>
      </c>
      <c r="F129" s="36">
        <v>1031.2333333333333</v>
      </c>
      <c r="G129" s="36">
        <v>1022.4666666666667</v>
      </c>
      <c r="H129" s="36">
        <v>1057.0666666666666</v>
      </c>
      <c r="I129" s="36">
        <v>1065.833333333333</v>
      </c>
      <c r="J129" s="36">
        <v>1074.3666666666666</v>
      </c>
      <c r="K129" s="31">
        <v>1057.3</v>
      </c>
      <c r="L129" s="31">
        <v>1040</v>
      </c>
      <c r="M129" s="31">
        <v>2.3899300000000001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4253.5</v>
      </c>
      <c r="D130" s="36">
        <v>4267.833333333333</v>
      </c>
      <c r="E130" s="36">
        <v>4210.7166666666662</v>
      </c>
      <c r="F130" s="36">
        <v>4167.9333333333334</v>
      </c>
      <c r="G130" s="36">
        <v>4110.8166666666666</v>
      </c>
      <c r="H130" s="36">
        <v>4310.6166666666659</v>
      </c>
      <c r="I130" s="36">
        <v>4367.7333333333327</v>
      </c>
      <c r="J130" s="36">
        <v>4410.5166666666655</v>
      </c>
      <c r="K130" s="31">
        <v>4324.95</v>
      </c>
      <c r="L130" s="31">
        <v>4225.05</v>
      </c>
      <c r="M130" s="31">
        <v>0.17313000000000001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1470.6</v>
      </c>
      <c r="D131" s="36">
        <v>1476.5833333333333</v>
      </c>
      <c r="E131" s="36">
        <v>1454.1666666666665</v>
      </c>
      <c r="F131" s="36">
        <v>1437.7333333333333</v>
      </c>
      <c r="G131" s="36">
        <v>1415.3166666666666</v>
      </c>
      <c r="H131" s="36">
        <v>1493.0166666666664</v>
      </c>
      <c r="I131" s="36">
        <v>1515.4333333333329</v>
      </c>
      <c r="J131" s="36">
        <v>1531.8666666666663</v>
      </c>
      <c r="K131" s="31">
        <v>1499</v>
      </c>
      <c r="L131" s="31">
        <v>1460.15</v>
      </c>
      <c r="M131" s="31">
        <v>1.6110199999999999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291.75</v>
      </c>
      <c r="D132" s="36">
        <v>292.33333333333331</v>
      </c>
      <c r="E132" s="36">
        <v>289.06666666666661</v>
      </c>
      <c r="F132" s="36">
        <v>286.38333333333327</v>
      </c>
      <c r="G132" s="36">
        <v>283.11666666666656</v>
      </c>
      <c r="H132" s="36">
        <v>295.01666666666665</v>
      </c>
      <c r="I132" s="36">
        <v>298.28333333333342</v>
      </c>
      <c r="J132" s="36">
        <v>300.9666666666667</v>
      </c>
      <c r="K132" s="31">
        <v>295.60000000000002</v>
      </c>
      <c r="L132" s="31">
        <v>289.64999999999998</v>
      </c>
      <c r="M132" s="31">
        <v>58.127119999999998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2714.6</v>
      </c>
      <c r="D133" s="36">
        <v>2730.0166666666664</v>
      </c>
      <c r="E133" s="36">
        <v>2684.583333333333</v>
      </c>
      <c r="F133" s="36">
        <v>2654.5666666666666</v>
      </c>
      <c r="G133" s="36">
        <v>2609.1333333333332</v>
      </c>
      <c r="H133" s="36">
        <v>2760.0333333333328</v>
      </c>
      <c r="I133" s="36">
        <v>2805.4666666666662</v>
      </c>
      <c r="J133" s="36">
        <v>2835.4833333333327</v>
      </c>
      <c r="K133" s="31">
        <v>2775.45</v>
      </c>
      <c r="L133" s="31">
        <v>2700</v>
      </c>
      <c r="M133" s="31">
        <v>4.0954100000000002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2028.25</v>
      </c>
      <c r="D134" s="36">
        <v>2035.4666666666665</v>
      </c>
      <c r="E134" s="36">
        <v>2004.2833333333328</v>
      </c>
      <c r="F134" s="36">
        <v>1980.3166666666664</v>
      </c>
      <c r="G134" s="36">
        <v>1949.1333333333328</v>
      </c>
      <c r="H134" s="36">
        <v>2059.4333333333329</v>
      </c>
      <c r="I134" s="36">
        <v>2090.6166666666668</v>
      </c>
      <c r="J134" s="36">
        <v>2114.583333333333</v>
      </c>
      <c r="K134" s="31">
        <v>2066.65</v>
      </c>
      <c r="L134" s="31">
        <v>2011.5</v>
      </c>
      <c r="M134" s="31">
        <v>4.0566399999999998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977.1</v>
      </c>
      <c r="D135" s="36">
        <v>985.51666666666677</v>
      </c>
      <c r="E135" s="36">
        <v>964.13333333333355</v>
      </c>
      <c r="F135" s="36">
        <v>951.16666666666674</v>
      </c>
      <c r="G135" s="36">
        <v>929.78333333333353</v>
      </c>
      <c r="H135" s="36">
        <v>998.48333333333358</v>
      </c>
      <c r="I135" s="36">
        <v>1019.8666666666668</v>
      </c>
      <c r="J135" s="36">
        <v>1032.8333333333335</v>
      </c>
      <c r="K135" s="31">
        <v>1006.9</v>
      </c>
      <c r="L135" s="31">
        <v>972.55</v>
      </c>
      <c r="M135" s="31">
        <v>0.46729999999999999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899</v>
      </c>
      <c r="D136" s="36">
        <v>904.18333333333339</v>
      </c>
      <c r="E136" s="36">
        <v>888.41666666666674</v>
      </c>
      <c r="F136" s="36">
        <v>877.83333333333337</v>
      </c>
      <c r="G136" s="36">
        <v>862.06666666666672</v>
      </c>
      <c r="H136" s="36">
        <v>914.76666666666677</v>
      </c>
      <c r="I136" s="36">
        <v>930.53333333333342</v>
      </c>
      <c r="J136" s="36">
        <v>941.11666666666679</v>
      </c>
      <c r="K136" s="31">
        <v>919.95</v>
      </c>
      <c r="L136" s="31">
        <v>893.6</v>
      </c>
      <c r="M136" s="31">
        <v>35.412480000000002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536.25</v>
      </c>
      <c r="D137" s="36">
        <v>536.5333333333333</v>
      </c>
      <c r="E137" s="36">
        <v>531.61666666666656</v>
      </c>
      <c r="F137" s="36">
        <v>526.98333333333323</v>
      </c>
      <c r="G137" s="36">
        <v>522.06666666666649</v>
      </c>
      <c r="H137" s="36">
        <v>541.16666666666663</v>
      </c>
      <c r="I137" s="36">
        <v>546.08333333333337</v>
      </c>
      <c r="J137" s="36">
        <v>550.7166666666667</v>
      </c>
      <c r="K137" s="31">
        <v>541.45000000000005</v>
      </c>
      <c r="L137" s="31">
        <v>531.9</v>
      </c>
      <c r="M137" s="31">
        <v>26.970050000000001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2016.95</v>
      </c>
      <c r="D138" s="36">
        <v>2034.9166666666667</v>
      </c>
      <c r="E138" s="36">
        <v>1984.6833333333334</v>
      </c>
      <c r="F138" s="36">
        <v>1952.4166666666667</v>
      </c>
      <c r="G138" s="36">
        <v>1902.1833333333334</v>
      </c>
      <c r="H138" s="36">
        <v>2067.1833333333334</v>
      </c>
      <c r="I138" s="36">
        <v>2117.4166666666665</v>
      </c>
      <c r="J138" s="36">
        <v>2149.6833333333334</v>
      </c>
      <c r="K138" s="31">
        <v>2085.15</v>
      </c>
      <c r="L138" s="31">
        <v>2002.65</v>
      </c>
      <c r="M138" s="31">
        <v>2.4980899999999999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2490.75</v>
      </c>
      <c r="D139" s="36">
        <v>2502.9</v>
      </c>
      <c r="E139" s="36">
        <v>2417.8500000000004</v>
      </c>
      <c r="F139" s="36">
        <v>2344.9500000000003</v>
      </c>
      <c r="G139" s="36">
        <v>2259.9000000000005</v>
      </c>
      <c r="H139" s="36">
        <v>2575.8000000000002</v>
      </c>
      <c r="I139" s="36">
        <v>2660.8500000000004</v>
      </c>
      <c r="J139" s="36">
        <v>2733.75</v>
      </c>
      <c r="K139" s="31">
        <v>2587.9499999999998</v>
      </c>
      <c r="L139" s="31">
        <v>2430</v>
      </c>
      <c r="M139" s="31">
        <v>7.03132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515</v>
      </c>
      <c r="D140" s="36">
        <v>514.88333333333333</v>
      </c>
      <c r="E140" s="36">
        <v>511.7166666666667</v>
      </c>
      <c r="F140" s="36">
        <v>508.43333333333339</v>
      </c>
      <c r="G140" s="36">
        <v>505.26666666666677</v>
      </c>
      <c r="H140" s="36">
        <v>518.16666666666663</v>
      </c>
      <c r="I140" s="36">
        <v>521.33333333333337</v>
      </c>
      <c r="J140" s="36">
        <v>524.61666666666656</v>
      </c>
      <c r="K140" s="31">
        <v>518.04999999999995</v>
      </c>
      <c r="L140" s="31">
        <v>511.6</v>
      </c>
      <c r="M140" s="31">
        <v>4.7668200000000001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2190.5500000000002</v>
      </c>
      <c r="D141" s="36">
        <v>2215.3666666666668</v>
      </c>
      <c r="E141" s="36">
        <v>2155.9833333333336</v>
      </c>
      <c r="F141" s="36">
        <v>2121.416666666667</v>
      </c>
      <c r="G141" s="36">
        <v>2062.0333333333338</v>
      </c>
      <c r="H141" s="36">
        <v>2249.9333333333334</v>
      </c>
      <c r="I141" s="36">
        <v>2309.3166666666666</v>
      </c>
      <c r="J141" s="36">
        <v>2343.8833333333332</v>
      </c>
      <c r="K141" s="31">
        <v>2274.75</v>
      </c>
      <c r="L141" s="31">
        <v>2180.8000000000002</v>
      </c>
      <c r="M141" s="31">
        <v>3.1967599999999998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472.65</v>
      </c>
      <c r="D142" s="36">
        <v>474.40000000000003</v>
      </c>
      <c r="E142" s="36">
        <v>464.80000000000007</v>
      </c>
      <c r="F142" s="36">
        <v>456.95000000000005</v>
      </c>
      <c r="G142" s="36">
        <v>447.35000000000008</v>
      </c>
      <c r="H142" s="36">
        <v>482.25000000000006</v>
      </c>
      <c r="I142" s="36">
        <v>491.85000000000008</v>
      </c>
      <c r="J142" s="36">
        <v>499.70000000000005</v>
      </c>
      <c r="K142" s="31">
        <v>484</v>
      </c>
      <c r="L142" s="31">
        <v>466.55</v>
      </c>
      <c r="M142" s="31">
        <v>61.272539999999999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139</v>
      </c>
      <c r="D143" s="36">
        <v>141.11666666666667</v>
      </c>
      <c r="E143" s="36">
        <v>133.98333333333335</v>
      </c>
      <c r="F143" s="36">
        <v>128.96666666666667</v>
      </c>
      <c r="G143" s="36">
        <v>121.83333333333334</v>
      </c>
      <c r="H143" s="36">
        <v>146.13333333333335</v>
      </c>
      <c r="I143" s="36">
        <v>153.26666666666668</v>
      </c>
      <c r="J143" s="36">
        <v>158.28333333333336</v>
      </c>
      <c r="K143" s="31">
        <v>148.25</v>
      </c>
      <c r="L143" s="31">
        <v>136.1</v>
      </c>
      <c r="M143" s="31">
        <v>37.227029999999999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154.35</v>
      </c>
      <c r="D144" s="36">
        <v>155.61666666666667</v>
      </c>
      <c r="E144" s="36">
        <v>151.98333333333335</v>
      </c>
      <c r="F144" s="36">
        <v>149.61666666666667</v>
      </c>
      <c r="G144" s="36">
        <v>145.98333333333335</v>
      </c>
      <c r="H144" s="36">
        <v>157.98333333333335</v>
      </c>
      <c r="I144" s="36">
        <v>161.61666666666667</v>
      </c>
      <c r="J144" s="36">
        <v>163.98333333333335</v>
      </c>
      <c r="K144" s="31">
        <v>159.25</v>
      </c>
      <c r="L144" s="31">
        <v>153.25</v>
      </c>
      <c r="M144" s="31">
        <v>33.987070000000003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3518.35</v>
      </c>
      <c r="D145" s="36">
        <v>3526.2666666666664</v>
      </c>
      <c r="E145" s="36">
        <v>3499.083333333333</v>
      </c>
      <c r="F145" s="36">
        <v>3479.8166666666666</v>
      </c>
      <c r="G145" s="36">
        <v>3452.6333333333332</v>
      </c>
      <c r="H145" s="36">
        <v>3545.5333333333328</v>
      </c>
      <c r="I145" s="36">
        <v>3572.7166666666662</v>
      </c>
      <c r="J145" s="36">
        <v>3591.9833333333327</v>
      </c>
      <c r="K145" s="31">
        <v>3553.45</v>
      </c>
      <c r="L145" s="31">
        <v>3507</v>
      </c>
      <c r="M145" s="31">
        <v>4.6443500000000002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6542.65</v>
      </c>
      <c r="D146" s="36">
        <v>6627.666666666667</v>
      </c>
      <c r="E146" s="36">
        <v>6436.2333333333336</v>
      </c>
      <c r="F146" s="36">
        <v>6329.8166666666666</v>
      </c>
      <c r="G146" s="36">
        <v>6138.3833333333332</v>
      </c>
      <c r="H146" s="36">
        <v>6734.0833333333339</v>
      </c>
      <c r="I146" s="36">
        <v>6925.5166666666664</v>
      </c>
      <c r="J146" s="36">
        <v>7031.9333333333343</v>
      </c>
      <c r="K146" s="31">
        <v>6819.1</v>
      </c>
      <c r="L146" s="31">
        <v>6521.25</v>
      </c>
      <c r="M146" s="31">
        <v>4.5790899999999999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2313.0500000000002</v>
      </c>
      <c r="D147" s="36">
        <v>2332.35</v>
      </c>
      <c r="E147" s="36">
        <v>2280.6999999999998</v>
      </c>
      <c r="F147" s="36">
        <v>2248.35</v>
      </c>
      <c r="G147" s="36">
        <v>2196.6999999999998</v>
      </c>
      <c r="H147" s="36">
        <v>2364.6999999999998</v>
      </c>
      <c r="I147" s="36">
        <v>2416.3500000000004</v>
      </c>
      <c r="J147" s="36">
        <v>2448.6999999999998</v>
      </c>
      <c r="K147" s="31">
        <v>2384</v>
      </c>
      <c r="L147" s="31">
        <v>2300</v>
      </c>
      <c r="M147" s="31">
        <v>1.2285699999999999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6428.05</v>
      </c>
      <c r="D148" s="36">
        <v>6442.0166666666673</v>
      </c>
      <c r="E148" s="36">
        <v>6378.133333333335</v>
      </c>
      <c r="F148" s="36">
        <v>6328.2166666666681</v>
      </c>
      <c r="G148" s="36">
        <v>6264.3333333333358</v>
      </c>
      <c r="H148" s="36">
        <v>6491.9333333333343</v>
      </c>
      <c r="I148" s="36">
        <v>6555.8166666666675</v>
      </c>
      <c r="J148" s="36">
        <v>6605.7333333333336</v>
      </c>
      <c r="K148" s="31">
        <v>6505.9</v>
      </c>
      <c r="L148" s="31">
        <v>6392.1</v>
      </c>
      <c r="M148" s="31">
        <v>3.12046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622.4</v>
      </c>
      <c r="D149" s="36">
        <v>627</v>
      </c>
      <c r="E149" s="36">
        <v>613.5</v>
      </c>
      <c r="F149" s="36">
        <v>604.6</v>
      </c>
      <c r="G149" s="36">
        <v>591.1</v>
      </c>
      <c r="H149" s="36">
        <v>635.9</v>
      </c>
      <c r="I149" s="36">
        <v>649.4</v>
      </c>
      <c r="J149" s="36">
        <v>658.3</v>
      </c>
      <c r="K149" s="31">
        <v>640.5</v>
      </c>
      <c r="L149" s="31">
        <v>618.1</v>
      </c>
      <c r="M149" s="31">
        <v>3.8296600000000001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393.95</v>
      </c>
      <c r="D150" s="36">
        <v>395.51666666666665</v>
      </c>
      <c r="E150" s="36">
        <v>389.73333333333329</v>
      </c>
      <c r="F150" s="36">
        <v>385.51666666666665</v>
      </c>
      <c r="G150" s="36">
        <v>379.73333333333329</v>
      </c>
      <c r="H150" s="36">
        <v>399.73333333333329</v>
      </c>
      <c r="I150" s="36">
        <v>405.51666666666659</v>
      </c>
      <c r="J150" s="36">
        <v>409.73333333333329</v>
      </c>
      <c r="K150" s="31">
        <v>401.3</v>
      </c>
      <c r="L150" s="31">
        <v>391.3</v>
      </c>
      <c r="M150" s="31">
        <v>19.813690000000001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188</v>
      </c>
      <c r="D151" s="36">
        <v>190.26666666666665</v>
      </c>
      <c r="E151" s="36">
        <v>184.83333333333331</v>
      </c>
      <c r="F151" s="36">
        <v>181.66666666666666</v>
      </c>
      <c r="G151" s="36">
        <v>176.23333333333332</v>
      </c>
      <c r="H151" s="36">
        <v>193.43333333333331</v>
      </c>
      <c r="I151" s="36">
        <v>198.86666666666665</v>
      </c>
      <c r="J151" s="36">
        <v>202.0333333333333</v>
      </c>
      <c r="K151" s="31">
        <v>195.7</v>
      </c>
      <c r="L151" s="31">
        <v>187.1</v>
      </c>
      <c r="M151" s="31">
        <v>11.08155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48.55</v>
      </c>
      <c r="D152" s="36">
        <v>49.133333333333326</v>
      </c>
      <c r="E152" s="36">
        <v>47.616666666666653</v>
      </c>
      <c r="F152" s="36">
        <v>46.68333333333333</v>
      </c>
      <c r="G152" s="36">
        <v>45.166666666666657</v>
      </c>
      <c r="H152" s="36">
        <v>50.066666666666649</v>
      </c>
      <c r="I152" s="36">
        <v>51.583333333333329</v>
      </c>
      <c r="J152" s="36">
        <v>52.516666666666644</v>
      </c>
      <c r="K152" s="31">
        <v>50.65</v>
      </c>
      <c r="L152" s="31">
        <v>48.2</v>
      </c>
      <c r="M152" s="31">
        <v>317.77832000000001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3863.75</v>
      </c>
      <c r="D153" s="36">
        <v>3911.2333333333336</v>
      </c>
      <c r="E153" s="36">
        <v>3803.5166666666673</v>
      </c>
      <c r="F153" s="36">
        <v>3743.2833333333338</v>
      </c>
      <c r="G153" s="36">
        <v>3635.5666666666675</v>
      </c>
      <c r="H153" s="36">
        <v>3971.4666666666672</v>
      </c>
      <c r="I153" s="36">
        <v>4079.1833333333334</v>
      </c>
      <c r="J153" s="36">
        <v>4139.416666666667</v>
      </c>
      <c r="K153" s="31">
        <v>4018.95</v>
      </c>
      <c r="L153" s="31">
        <v>3851</v>
      </c>
      <c r="M153" s="31">
        <v>6.5895299999999999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631.29999999999995</v>
      </c>
      <c r="D154" s="36">
        <v>632.08333333333337</v>
      </c>
      <c r="E154" s="36">
        <v>625.16666666666674</v>
      </c>
      <c r="F154" s="36">
        <v>619.03333333333342</v>
      </c>
      <c r="G154" s="36">
        <v>612.11666666666679</v>
      </c>
      <c r="H154" s="36">
        <v>638.2166666666667</v>
      </c>
      <c r="I154" s="36">
        <v>645.13333333333344</v>
      </c>
      <c r="J154" s="36">
        <v>651.26666666666665</v>
      </c>
      <c r="K154" s="31">
        <v>639</v>
      </c>
      <c r="L154" s="31">
        <v>625.95000000000005</v>
      </c>
      <c r="M154" s="31">
        <v>0.94804999999999995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466.5</v>
      </c>
      <c r="D155" s="36">
        <v>463.58333333333331</v>
      </c>
      <c r="E155" s="36">
        <v>456.21666666666664</v>
      </c>
      <c r="F155" s="36">
        <v>445.93333333333334</v>
      </c>
      <c r="G155" s="36">
        <v>438.56666666666666</v>
      </c>
      <c r="H155" s="36">
        <v>473.86666666666662</v>
      </c>
      <c r="I155" s="36">
        <v>481.23333333333329</v>
      </c>
      <c r="J155" s="36">
        <v>491.51666666666659</v>
      </c>
      <c r="K155" s="31">
        <v>470.95</v>
      </c>
      <c r="L155" s="31">
        <v>453.3</v>
      </c>
      <c r="M155" s="31">
        <v>33.242530000000002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1808.35</v>
      </c>
      <c r="D156" s="36">
        <v>1823.0166666666667</v>
      </c>
      <c r="E156" s="36">
        <v>1778.8333333333333</v>
      </c>
      <c r="F156" s="36">
        <v>1749.3166666666666</v>
      </c>
      <c r="G156" s="36">
        <v>1705.1333333333332</v>
      </c>
      <c r="H156" s="36">
        <v>1852.5333333333333</v>
      </c>
      <c r="I156" s="36">
        <v>1896.7166666666667</v>
      </c>
      <c r="J156" s="36">
        <v>1926.2333333333333</v>
      </c>
      <c r="K156" s="31">
        <v>1867.2</v>
      </c>
      <c r="L156" s="31">
        <v>1793.5</v>
      </c>
      <c r="M156" s="31">
        <v>0.59989999999999999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205.55</v>
      </c>
      <c r="D157" s="36">
        <v>208.03333333333333</v>
      </c>
      <c r="E157" s="36">
        <v>201.16666666666666</v>
      </c>
      <c r="F157" s="36">
        <v>196.78333333333333</v>
      </c>
      <c r="G157" s="36">
        <v>189.91666666666666</v>
      </c>
      <c r="H157" s="36">
        <v>212.41666666666666</v>
      </c>
      <c r="I157" s="36">
        <v>219.28333333333333</v>
      </c>
      <c r="J157" s="36">
        <v>223.66666666666666</v>
      </c>
      <c r="K157" s="31">
        <v>214.9</v>
      </c>
      <c r="L157" s="31">
        <v>203.65</v>
      </c>
      <c r="M157" s="31">
        <v>55.752920000000003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1198.3499999999999</v>
      </c>
      <c r="D158" s="36">
        <v>1209.45</v>
      </c>
      <c r="E158" s="36">
        <v>1178.9000000000001</v>
      </c>
      <c r="F158" s="36">
        <v>1159.45</v>
      </c>
      <c r="G158" s="36">
        <v>1128.9000000000001</v>
      </c>
      <c r="H158" s="36">
        <v>1228.9000000000001</v>
      </c>
      <c r="I158" s="36">
        <v>1259.4499999999998</v>
      </c>
      <c r="J158" s="36">
        <v>1278.9000000000001</v>
      </c>
      <c r="K158" s="31">
        <v>1240</v>
      </c>
      <c r="L158" s="31">
        <v>1190</v>
      </c>
      <c r="M158" s="31">
        <v>0.88868999999999998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99.55</v>
      </c>
      <c r="D159" s="36">
        <v>100.95</v>
      </c>
      <c r="E159" s="36">
        <v>97.45</v>
      </c>
      <c r="F159" s="36">
        <v>95.35</v>
      </c>
      <c r="G159" s="36">
        <v>91.85</v>
      </c>
      <c r="H159" s="36">
        <v>103.05000000000001</v>
      </c>
      <c r="I159" s="36">
        <v>106.55000000000001</v>
      </c>
      <c r="J159" s="36">
        <v>108.65000000000002</v>
      </c>
      <c r="K159" s="31">
        <v>104.45</v>
      </c>
      <c r="L159" s="31">
        <v>98.85</v>
      </c>
      <c r="M159" s="31">
        <v>60.950360000000003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872.35</v>
      </c>
      <c r="D160" s="36">
        <v>871.51666666666677</v>
      </c>
      <c r="E160" s="36">
        <v>862.98333333333358</v>
      </c>
      <c r="F160" s="36">
        <v>853.61666666666679</v>
      </c>
      <c r="G160" s="36">
        <v>845.0833333333336</v>
      </c>
      <c r="H160" s="36">
        <v>880.88333333333355</v>
      </c>
      <c r="I160" s="36">
        <v>889.41666666666663</v>
      </c>
      <c r="J160" s="36">
        <v>898.78333333333353</v>
      </c>
      <c r="K160" s="31">
        <v>880.05</v>
      </c>
      <c r="L160" s="31">
        <v>862.15</v>
      </c>
      <c r="M160" s="31">
        <v>0.7137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2825.2</v>
      </c>
      <c r="D161" s="36">
        <v>2835.5833333333335</v>
      </c>
      <c r="E161" s="36">
        <v>2792.2166666666672</v>
      </c>
      <c r="F161" s="36">
        <v>2759.2333333333336</v>
      </c>
      <c r="G161" s="36">
        <v>2715.8666666666672</v>
      </c>
      <c r="H161" s="36">
        <v>2868.5666666666671</v>
      </c>
      <c r="I161" s="36">
        <v>2911.9333333333329</v>
      </c>
      <c r="J161" s="36">
        <v>2944.916666666667</v>
      </c>
      <c r="K161" s="31">
        <v>2878.95</v>
      </c>
      <c r="L161" s="31">
        <v>2802.6</v>
      </c>
      <c r="M161" s="31">
        <v>2.6160000000000001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318.10000000000002</v>
      </c>
      <c r="D162" s="36">
        <v>320.88333333333338</v>
      </c>
      <c r="E162" s="36">
        <v>313.26666666666677</v>
      </c>
      <c r="F162" s="36">
        <v>308.43333333333339</v>
      </c>
      <c r="G162" s="36">
        <v>300.81666666666678</v>
      </c>
      <c r="H162" s="36">
        <v>325.71666666666675</v>
      </c>
      <c r="I162" s="36">
        <v>333.33333333333343</v>
      </c>
      <c r="J162" s="36">
        <v>338.16666666666674</v>
      </c>
      <c r="K162" s="31">
        <v>328.5</v>
      </c>
      <c r="L162" s="31">
        <v>316.05</v>
      </c>
      <c r="M162" s="31">
        <v>26.431039999999999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445.35</v>
      </c>
      <c r="D163" s="36">
        <v>448.86666666666662</v>
      </c>
      <c r="E163" s="36">
        <v>438.58333333333326</v>
      </c>
      <c r="F163" s="36">
        <v>431.81666666666666</v>
      </c>
      <c r="G163" s="36">
        <v>421.5333333333333</v>
      </c>
      <c r="H163" s="36">
        <v>455.63333333333321</v>
      </c>
      <c r="I163" s="36">
        <v>465.91666666666663</v>
      </c>
      <c r="J163" s="36">
        <v>472.68333333333317</v>
      </c>
      <c r="K163" s="31">
        <v>459.15</v>
      </c>
      <c r="L163" s="31">
        <v>442.1</v>
      </c>
      <c r="M163" s="31">
        <v>2.5916999999999999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153.6</v>
      </c>
      <c r="D164" s="36">
        <v>154.18333333333331</v>
      </c>
      <c r="E164" s="36">
        <v>152.06666666666661</v>
      </c>
      <c r="F164" s="36">
        <v>150.5333333333333</v>
      </c>
      <c r="G164" s="36">
        <v>148.4166666666666</v>
      </c>
      <c r="H164" s="36">
        <v>155.71666666666661</v>
      </c>
      <c r="I164" s="36">
        <v>157.83333333333334</v>
      </c>
      <c r="J164" s="36">
        <v>159.36666666666662</v>
      </c>
      <c r="K164" s="31">
        <v>156.30000000000001</v>
      </c>
      <c r="L164" s="31">
        <v>152.65</v>
      </c>
      <c r="M164" s="31">
        <v>133.7354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150.30000000000001</v>
      </c>
      <c r="D165" s="36">
        <v>151.54999999999998</v>
      </c>
      <c r="E165" s="36">
        <v>148.49999999999997</v>
      </c>
      <c r="F165" s="36">
        <v>146.69999999999999</v>
      </c>
      <c r="G165" s="36">
        <v>143.64999999999998</v>
      </c>
      <c r="H165" s="36">
        <v>153.34999999999997</v>
      </c>
      <c r="I165" s="36">
        <v>156.39999999999998</v>
      </c>
      <c r="J165" s="36">
        <v>158.19999999999996</v>
      </c>
      <c r="K165" s="31">
        <v>154.6</v>
      </c>
      <c r="L165" s="31">
        <v>149.75</v>
      </c>
      <c r="M165" s="31">
        <v>97.261319999999998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740.55</v>
      </c>
      <c r="D166" s="36">
        <v>751.7166666666667</v>
      </c>
      <c r="E166" s="36">
        <v>725.83333333333337</v>
      </c>
      <c r="F166" s="36">
        <v>711.11666666666667</v>
      </c>
      <c r="G166" s="36">
        <v>685.23333333333335</v>
      </c>
      <c r="H166" s="36">
        <v>766.43333333333339</v>
      </c>
      <c r="I166" s="36">
        <v>792.31666666666661</v>
      </c>
      <c r="J166" s="36">
        <v>807.03333333333342</v>
      </c>
      <c r="K166" s="31">
        <v>777.6</v>
      </c>
      <c r="L166" s="31">
        <v>737</v>
      </c>
      <c r="M166" s="31">
        <v>3.2113399999999999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4272.1000000000004</v>
      </c>
      <c r="D167" s="36">
        <v>4276.9666666666672</v>
      </c>
      <c r="E167" s="36">
        <v>4249.1333333333341</v>
      </c>
      <c r="F167" s="36">
        <v>4226.166666666667</v>
      </c>
      <c r="G167" s="36">
        <v>4198.3333333333339</v>
      </c>
      <c r="H167" s="36">
        <v>4299.9333333333343</v>
      </c>
      <c r="I167" s="36">
        <v>4327.7666666666664</v>
      </c>
      <c r="J167" s="36">
        <v>4350.7333333333345</v>
      </c>
      <c r="K167" s="31">
        <v>4304.8</v>
      </c>
      <c r="L167" s="31">
        <v>4254</v>
      </c>
      <c r="M167" s="31">
        <v>0.16796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945.4</v>
      </c>
      <c r="D168" s="36">
        <v>948.73333333333323</v>
      </c>
      <c r="E168" s="36">
        <v>938.46666666666647</v>
      </c>
      <c r="F168" s="36">
        <v>931.53333333333319</v>
      </c>
      <c r="G168" s="36">
        <v>921.26666666666642</v>
      </c>
      <c r="H168" s="36">
        <v>955.66666666666652</v>
      </c>
      <c r="I168" s="36">
        <v>965.93333333333317</v>
      </c>
      <c r="J168" s="36">
        <v>972.86666666666656</v>
      </c>
      <c r="K168" s="31">
        <v>959</v>
      </c>
      <c r="L168" s="31">
        <v>941.8</v>
      </c>
      <c r="M168" s="31">
        <v>2.8896199999999999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217.15</v>
      </c>
      <c r="D169" s="36">
        <v>219.11666666666665</v>
      </c>
      <c r="E169" s="36">
        <v>214.73333333333329</v>
      </c>
      <c r="F169" s="36">
        <v>212.31666666666663</v>
      </c>
      <c r="G169" s="36">
        <v>207.93333333333328</v>
      </c>
      <c r="H169" s="36">
        <v>221.5333333333333</v>
      </c>
      <c r="I169" s="36">
        <v>225.91666666666669</v>
      </c>
      <c r="J169" s="36">
        <v>228.33333333333331</v>
      </c>
      <c r="K169" s="31">
        <v>223.5</v>
      </c>
      <c r="L169" s="31">
        <v>216.7</v>
      </c>
      <c r="M169" s="31">
        <v>10.326040000000001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205.05</v>
      </c>
      <c r="D170" s="36">
        <v>205.35</v>
      </c>
      <c r="E170" s="36">
        <v>201.5</v>
      </c>
      <c r="F170" s="36">
        <v>197.95000000000002</v>
      </c>
      <c r="G170" s="36">
        <v>194.10000000000002</v>
      </c>
      <c r="H170" s="36">
        <v>208.89999999999998</v>
      </c>
      <c r="I170" s="36">
        <v>212.74999999999994</v>
      </c>
      <c r="J170" s="36">
        <v>216.29999999999995</v>
      </c>
      <c r="K170" s="31">
        <v>209.2</v>
      </c>
      <c r="L170" s="31">
        <v>201.8</v>
      </c>
      <c r="M170" s="31">
        <v>26.780809999999999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709.35</v>
      </c>
      <c r="D171" s="36">
        <v>712.26666666666677</v>
      </c>
      <c r="E171" s="36">
        <v>701.63333333333355</v>
      </c>
      <c r="F171" s="36">
        <v>693.91666666666674</v>
      </c>
      <c r="G171" s="36">
        <v>683.28333333333353</v>
      </c>
      <c r="H171" s="36">
        <v>719.98333333333358</v>
      </c>
      <c r="I171" s="36">
        <v>730.61666666666679</v>
      </c>
      <c r="J171" s="36">
        <v>738.3333333333336</v>
      </c>
      <c r="K171" s="31">
        <v>722.9</v>
      </c>
      <c r="L171" s="31">
        <v>704.55</v>
      </c>
      <c r="M171" s="31">
        <v>2.61111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421.5</v>
      </c>
      <c r="D172" s="36">
        <v>423.58333333333331</v>
      </c>
      <c r="E172" s="36">
        <v>415.71666666666664</v>
      </c>
      <c r="F172" s="36">
        <v>409.93333333333334</v>
      </c>
      <c r="G172" s="36">
        <v>402.06666666666666</v>
      </c>
      <c r="H172" s="36">
        <v>429.36666666666662</v>
      </c>
      <c r="I172" s="36">
        <v>437.23333333333329</v>
      </c>
      <c r="J172" s="36">
        <v>443.01666666666659</v>
      </c>
      <c r="K172" s="31">
        <v>431.45</v>
      </c>
      <c r="L172" s="31">
        <v>417.8</v>
      </c>
      <c r="M172" s="31">
        <v>5.4364499999999998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1228.0999999999999</v>
      </c>
      <c r="D173" s="36">
        <v>1244.3833333333334</v>
      </c>
      <c r="E173" s="36">
        <v>1200.8166666666668</v>
      </c>
      <c r="F173" s="36">
        <v>1173.5333333333333</v>
      </c>
      <c r="G173" s="36">
        <v>1129.9666666666667</v>
      </c>
      <c r="H173" s="36">
        <v>1271.666666666667</v>
      </c>
      <c r="I173" s="36">
        <v>1315.2333333333336</v>
      </c>
      <c r="J173" s="36">
        <v>1342.5166666666671</v>
      </c>
      <c r="K173" s="31">
        <v>1287.95</v>
      </c>
      <c r="L173" s="31">
        <v>1217.0999999999999</v>
      </c>
      <c r="M173" s="31">
        <v>1.1221000000000001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179.35</v>
      </c>
      <c r="D174" s="36">
        <v>179.26666666666665</v>
      </c>
      <c r="E174" s="36">
        <v>176.73333333333329</v>
      </c>
      <c r="F174" s="36">
        <v>174.11666666666665</v>
      </c>
      <c r="G174" s="36">
        <v>171.58333333333329</v>
      </c>
      <c r="H174" s="36">
        <v>181.8833333333333</v>
      </c>
      <c r="I174" s="36">
        <v>184.41666666666666</v>
      </c>
      <c r="J174" s="36">
        <v>187.0333333333333</v>
      </c>
      <c r="K174" s="31">
        <v>181.8</v>
      </c>
      <c r="L174" s="31">
        <v>176.65</v>
      </c>
      <c r="M174" s="31">
        <v>126.59945999999999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1332.35</v>
      </c>
      <c r="D175" s="36">
        <v>1338.4833333333333</v>
      </c>
      <c r="E175" s="36">
        <v>1324.8666666666668</v>
      </c>
      <c r="F175" s="36">
        <v>1317.3833333333334</v>
      </c>
      <c r="G175" s="36">
        <v>1303.7666666666669</v>
      </c>
      <c r="H175" s="36">
        <v>1345.9666666666667</v>
      </c>
      <c r="I175" s="36">
        <v>1359.583333333333</v>
      </c>
      <c r="J175" s="36">
        <v>1367.0666666666666</v>
      </c>
      <c r="K175" s="31">
        <v>1352.1</v>
      </c>
      <c r="L175" s="31">
        <v>1331</v>
      </c>
      <c r="M175" s="31">
        <v>1.0405199999999999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84.4</v>
      </c>
      <c r="D176" s="36">
        <v>85.3</v>
      </c>
      <c r="E176" s="36">
        <v>83.1</v>
      </c>
      <c r="F176" s="36">
        <v>81.8</v>
      </c>
      <c r="G176" s="36">
        <v>79.599999999999994</v>
      </c>
      <c r="H176" s="36">
        <v>86.6</v>
      </c>
      <c r="I176" s="36">
        <v>88.800000000000011</v>
      </c>
      <c r="J176" s="36">
        <v>90.1</v>
      </c>
      <c r="K176" s="31">
        <v>87.5</v>
      </c>
      <c r="L176" s="31">
        <v>84</v>
      </c>
      <c r="M176" s="31">
        <v>474.72978999999998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2453.0500000000002</v>
      </c>
      <c r="D177" s="36">
        <v>2451.5</v>
      </c>
      <c r="E177" s="36">
        <v>2429.5500000000002</v>
      </c>
      <c r="F177" s="36">
        <v>2406.0500000000002</v>
      </c>
      <c r="G177" s="36">
        <v>2384.1000000000004</v>
      </c>
      <c r="H177" s="36">
        <v>2475</v>
      </c>
      <c r="I177" s="36">
        <v>2496.9499999999998</v>
      </c>
      <c r="J177" s="36">
        <v>2520.4499999999998</v>
      </c>
      <c r="K177" s="31">
        <v>2473.4499999999998</v>
      </c>
      <c r="L177" s="31">
        <v>2428</v>
      </c>
      <c r="M177" s="31">
        <v>0.14749000000000001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388.1</v>
      </c>
      <c r="D178" s="36">
        <v>395.3</v>
      </c>
      <c r="E178" s="36">
        <v>375.8</v>
      </c>
      <c r="F178" s="36">
        <v>363.5</v>
      </c>
      <c r="G178" s="36">
        <v>344</v>
      </c>
      <c r="H178" s="36">
        <v>407.6</v>
      </c>
      <c r="I178" s="36">
        <v>427.1</v>
      </c>
      <c r="J178" s="36">
        <v>439.40000000000003</v>
      </c>
      <c r="K178" s="31">
        <v>414.8</v>
      </c>
      <c r="L178" s="31">
        <v>383</v>
      </c>
      <c r="M178" s="31">
        <v>33.143079999999998</v>
      </c>
      <c r="N178" s="1"/>
      <c r="O178" s="1"/>
    </row>
    <row r="179" spans="1:15" ht="12.75" customHeight="1">
      <c r="A179" s="33">
        <v>169</v>
      </c>
      <c r="B179" s="53" t="s">
        <v>1005</v>
      </c>
      <c r="C179" s="31">
        <v>6481.65</v>
      </c>
      <c r="D179" s="36">
        <v>6475.7333333333336</v>
      </c>
      <c r="E179" s="36">
        <v>6414.4666666666672</v>
      </c>
      <c r="F179" s="36">
        <v>6347.2833333333338</v>
      </c>
      <c r="G179" s="36">
        <v>6286.0166666666673</v>
      </c>
      <c r="H179" s="36">
        <v>6542.916666666667</v>
      </c>
      <c r="I179" s="36">
        <v>6604.1833333333334</v>
      </c>
      <c r="J179" s="36">
        <v>6671.3666666666668</v>
      </c>
      <c r="K179" s="31">
        <v>6537</v>
      </c>
      <c r="L179" s="31">
        <v>6408.55</v>
      </c>
      <c r="M179" s="31">
        <v>0.19596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1801.8</v>
      </c>
      <c r="D180" s="36">
        <v>1812.0166666666667</v>
      </c>
      <c r="E180" s="36">
        <v>1782.7833333333333</v>
      </c>
      <c r="F180" s="36">
        <v>1763.7666666666667</v>
      </c>
      <c r="G180" s="36">
        <v>1734.5333333333333</v>
      </c>
      <c r="H180" s="36">
        <v>1831.0333333333333</v>
      </c>
      <c r="I180" s="36">
        <v>1860.2666666666664</v>
      </c>
      <c r="J180" s="36">
        <v>1879.2833333333333</v>
      </c>
      <c r="K180" s="31">
        <v>1841.25</v>
      </c>
      <c r="L180" s="31">
        <v>1793</v>
      </c>
      <c r="M180" s="31">
        <v>1.5761799999999999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2154.15</v>
      </c>
      <c r="D181" s="36">
        <v>2166.15</v>
      </c>
      <c r="E181" s="36">
        <v>2126.9500000000003</v>
      </c>
      <c r="F181" s="36">
        <v>2099.75</v>
      </c>
      <c r="G181" s="36">
        <v>2060.5500000000002</v>
      </c>
      <c r="H181" s="36">
        <v>2193.3500000000004</v>
      </c>
      <c r="I181" s="36">
        <v>2232.5500000000002</v>
      </c>
      <c r="J181" s="36">
        <v>2259.7500000000005</v>
      </c>
      <c r="K181" s="31">
        <v>2205.35</v>
      </c>
      <c r="L181" s="31">
        <v>2138.9499999999998</v>
      </c>
      <c r="M181" s="31">
        <v>0.87477000000000005</v>
      </c>
      <c r="N181" s="1"/>
      <c r="O181" s="1"/>
    </row>
    <row r="182" spans="1:15" ht="12.75" customHeight="1">
      <c r="A182" s="33">
        <v>172</v>
      </c>
      <c r="B182" s="53" t="s">
        <v>1006</v>
      </c>
      <c r="C182" s="31">
        <v>876.8</v>
      </c>
      <c r="D182" s="36">
        <v>879.54999999999984</v>
      </c>
      <c r="E182" s="36">
        <v>870.54999999999973</v>
      </c>
      <c r="F182" s="36">
        <v>864.29999999999984</v>
      </c>
      <c r="G182" s="36">
        <v>855.29999999999973</v>
      </c>
      <c r="H182" s="36">
        <v>885.79999999999973</v>
      </c>
      <c r="I182" s="36">
        <v>894.8</v>
      </c>
      <c r="J182" s="36">
        <v>901.04999999999973</v>
      </c>
      <c r="K182" s="31">
        <v>888.55</v>
      </c>
      <c r="L182" s="31">
        <v>873.3</v>
      </c>
      <c r="M182" s="31">
        <v>0.87529999999999997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911.2</v>
      </c>
      <c r="D183" s="36">
        <v>913.88333333333321</v>
      </c>
      <c r="E183" s="36">
        <v>897.86666666666645</v>
      </c>
      <c r="F183" s="36">
        <v>884.53333333333319</v>
      </c>
      <c r="G183" s="36">
        <v>868.51666666666642</v>
      </c>
      <c r="H183" s="36">
        <v>927.21666666666647</v>
      </c>
      <c r="I183" s="36">
        <v>943.23333333333335</v>
      </c>
      <c r="J183" s="36">
        <v>956.56666666666649</v>
      </c>
      <c r="K183" s="31">
        <v>929.9</v>
      </c>
      <c r="L183" s="31">
        <v>900.55</v>
      </c>
      <c r="M183" s="31">
        <v>6.43011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1442.2</v>
      </c>
      <c r="D184" s="36">
        <v>1441.3833333333332</v>
      </c>
      <c r="E184" s="36">
        <v>1422.8166666666664</v>
      </c>
      <c r="F184" s="36">
        <v>1403.4333333333332</v>
      </c>
      <c r="G184" s="36">
        <v>1384.8666666666663</v>
      </c>
      <c r="H184" s="36">
        <v>1460.7666666666664</v>
      </c>
      <c r="I184" s="36">
        <v>1479.333333333333</v>
      </c>
      <c r="J184" s="36">
        <v>1498.7166666666665</v>
      </c>
      <c r="K184" s="31">
        <v>1459.95</v>
      </c>
      <c r="L184" s="31">
        <v>1422</v>
      </c>
      <c r="M184" s="31">
        <v>3.1905800000000002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1140.5999999999999</v>
      </c>
      <c r="D185" s="36">
        <v>1142.1166666666668</v>
      </c>
      <c r="E185" s="36">
        <v>1133.2833333333335</v>
      </c>
      <c r="F185" s="36">
        <v>1125.9666666666667</v>
      </c>
      <c r="G185" s="36">
        <v>1117.1333333333334</v>
      </c>
      <c r="H185" s="36">
        <v>1149.4333333333336</v>
      </c>
      <c r="I185" s="36">
        <v>1158.2666666666667</v>
      </c>
      <c r="J185" s="36">
        <v>1165.5833333333337</v>
      </c>
      <c r="K185" s="31">
        <v>1150.95</v>
      </c>
      <c r="L185" s="31">
        <v>1134.8</v>
      </c>
      <c r="M185" s="31">
        <v>0.36301</v>
      </c>
      <c r="N185" s="1"/>
      <c r="O185" s="1"/>
    </row>
    <row r="186" spans="1:15" ht="12.75" customHeight="1">
      <c r="A186" s="33">
        <v>176</v>
      </c>
      <c r="B186" s="53" t="s">
        <v>1007</v>
      </c>
      <c r="C186" s="31">
        <v>741.9</v>
      </c>
      <c r="D186" s="36">
        <v>739.11666666666679</v>
      </c>
      <c r="E186" s="36">
        <v>728.23333333333358</v>
      </c>
      <c r="F186" s="36">
        <v>714.56666666666683</v>
      </c>
      <c r="G186" s="36">
        <v>703.68333333333362</v>
      </c>
      <c r="H186" s="36">
        <v>752.78333333333353</v>
      </c>
      <c r="I186" s="36">
        <v>763.66666666666674</v>
      </c>
      <c r="J186" s="36">
        <v>777.33333333333348</v>
      </c>
      <c r="K186" s="31">
        <v>750</v>
      </c>
      <c r="L186" s="31">
        <v>725.45</v>
      </c>
      <c r="M186" s="31">
        <v>2.4420099999999998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2801.8</v>
      </c>
      <c r="D187" s="36">
        <v>2822.7666666666664</v>
      </c>
      <c r="E187" s="36">
        <v>2732.083333333333</v>
      </c>
      <c r="F187" s="36">
        <v>2662.3666666666668</v>
      </c>
      <c r="G187" s="36">
        <v>2571.6833333333334</v>
      </c>
      <c r="H187" s="36">
        <v>2892.4833333333327</v>
      </c>
      <c r="I187" s="36">
        <v>2983.1666666666661</v>
      </c>
      <c r="J187" s="36">
        <v>3052.8833333333323</v>
      </c>
      <c r="K187" s="31">
        <v>2913.45</v>
      </c>
      <c r="L187" s="31">
        <v>2753.05</v>
      </c>
      <c r="M187" s="31">
        <v>1.2441599999999999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1234.05</v>
      </c>
      <c r="D188" s="36">
        <v>1247.5</v>
      </c>
      <c r="E188" s="36">
        <v>1216.5999999999999</v>
      </c>
      <c r="F188" s="36">
        <v>1199.1499999999999</v>
      </c>
      <c r="G188" s="36">
        <v>1168.2499999999998</v>
      </c>
      <c r="H188" s="36">
        <v>1264.95</v>
      </c>
      <c r="I188" s="36">
        <v>1295.8500000000001</v>
      </c>
      <c r="J188" s="36">
        <v>1313.3000000000002</v>
      </c>
      <c r="K188" s="31">
        <v>1278.4000000000001</v>
      </c>
      <c r="L188" s="31">
        <v>1230.05</v>
      </c>
      <c r="M188" s="31">
        <v>6.3968600000000002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805.15</v>
      </c>
      <c r="D189" s="36">
        <v>806.18333333333339</v>
      </c>
      <c r="E189" s="36">
        <v>795.96666666666681</v>
      </c>
      <c r="F189" s="36">
        <v>786.78333333333342</v>
      </c>
      <c r="G189" s="36">
        <v>776.56666666666683</v>
      </c>
      <c r="H189" s="36">
        <v>815.36666666666679</v>
      </c>
      <c r="I189" s="36">
        <v>825.58333333333348</v>
      </c>
      <c r="J189" s="36">
        <v>834.76666666666677</v>
      </c>
      <c r="K189" s="31">
        <v>816.4</v>
      </c>
      <c r="L189" s="31">
        <v>797</v>
      </c>
      <c r="M189" s="31">
        <v>1.0045500000000001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2353.5500000000002</v>
      </c>
      <c r="D190" s="36">
        <v>2397.8166666666666</v>
      </c>
      <c r="E190" s="36">
        <v>2296.4333333333334</v>
      </c>
      <c r="F190" s="36">
        <v>2239.3166666666666</v>
      </c>
      <c r="G190" s="36">
        <v>2137.9333333333334</v>
      </c>
      <c r="H190" s="36">
        <v>2454.9333333333334</v>
      </c>
      <c r="I190" s="36">
        <v>2556.3166666666666</v>
      </c>
      <c r="J190" s="36">
        <v>2613.4333333333334</v>
      </c>
      <c r="K190" s="31">
        <v>2499.1999999999998</v>
      </c>
      <c r="L190" s="31">
        <v>2340.6999999999998</v>
      </c>
      <c r="M190" s="31">
        <v>7.6125299999999996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460</v>
      </c>
      <c r="D191" s="36">
        <v>462.45</v>
      </c>
      <c r="E191" s="36">
        <v>455.04999999999995</v>
      </c>
      <c r="F191" s="36">
        <v>450.09999999999997</v>
      </c>
      <c r="G191" s="36">
        <v>442.69999999999993</v>
      </c>
      <c r="H191" s="36">
        <v>467.4</v>
      </c>
      <c r="I191" s="36">
        <v>474.79999999999995</v>
      </c>
      <c r="J191" s="36">
        <v>479.75</v>
      </c>
      <c r="K191" s="31">
        <v>469.85</v>
      </c>
      <c r="L191" s="31">
        <v>457.5</v>
      </c>
      <c r="M191" s="31">
        <v>8.2717100000000006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590.45000000000005</v>
      </c>
      <c r="D192" s="36">
        <v>593.83333333333337</v>
      </c>
      <c r="E192" s="36">
        <v>578.66666666666674</v>
      </c>
      <c r="F192" s="36">
        <v>566.88333333333333</v>
      </c>
      <c r="G192" s="36">
        <v>551.7166666666667</v>
      </c>
      <c r="H192" s="36">
        <v>605.61666666666679</v>
      </c>
      <c r="I192" s="36">
        <v>620.78333333333353</v>
      </c>
      <c r="J192" s="36">
        <v>632.56666666666683</v>
      </c>
      <c r="K192" s="31">
        <v>609</v>
      </c>
      <c r="L192" s="31">
        <v>582.04999999999995</v>
      </c>
      <c r="M192" s="31">
        <v>10.83882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2186</v>
      </c>
      <c r="D193" s="36">
        <v>2192.7166666666667</v>
      </c>
      <c r="E193" s="36">
        <v>2166.5333333333333</v>
      </c>
      <c r="F193" s="36">
        <v>2147.0666666666666</v>
      </c>
      <c r="G193" s="36">
        <v>2120.8833333333332</v>
      </c>
      <c r="H193" s="36">
        <v>2212.1833333333334</v>
      </c>
      <c r="I193" s="36">
        <v>2238.3666666666668</v>
      </c>
      <c r="J193" s="36">
        <v>2257.8333333333335</v>
      </c>
      <c r="K193" s="31">
        <v>2218.9</v>
      </c>
      <c r="L193" s="31">
        <v>2173.25</v>
      </c>
      <c r="M193" s="31">
        <v>11.97381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953.7</v>
      </c>
      <c r="D194" s="36">
        <v>962.33333333333337</v>
      </c>
      <c r="E194" s="36">
        <v>941.36666666666679</v>
      </c>
      <c r="F194" s="36">
        <v>929.03333333333342</v>
      </c>
      <c r="G194" s="36">
        <v>908.06666666666683</v>
      </c>
      <c r="H194" s="36">
        <v>974.66666666666674</v>
      </c>
      <c r="I194" s="36">
        <v>995.63333333333321</v>
      </c>
      <c r="J194" s="36">
        <v>1007.9666666666667</v>
      </c>
      <c r="K194" s="31">
        <v>983.3</v>
      </c>
      <c r="L194" s="31">
        <v>950</v>
      </c>
      <c r="M194" s="31">
        <v>3.8069500000000001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2118.85</v>
      </c>
      <c r="D195" s="36">
        <v>2144.2833333333333</v>
      </c>
      <c r="E195" s="36">
        <v>2089.5666666666666</v>
      </c>
      <c r="F195" s="36">
        <v>2060.2833333333333</v>
      </c>
      <c r="G195" s="36">
        <v>2005.5666666666666</v>
      </c>
      <c r="H195" s="36">
        <v>2173.5666666666666</v>
      </c>
      <c r="I195" s="36">
        <v>2228.2833333333328</v>
      </c>
      <c r="J195" s="36">
        <v>2257.5666666666666</v>
      </c>
      <c r="K195" s="31">
        <v>2199</v>
      </c>
      <c r="L195" s="31">
        <v>2115</v>
      </c>
      <c r="M195" s="31">
        <v>0.14424000000000001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811.95</v>
      </c>
      <c r="D196" s="36">
        <v>811.36666666666667</v>
      </c>
      <c r="E196" s="36">
        <v>805.68333333333339</v>
      </c>
      <c r="F196" s="36">
        <v>799.41666666666674</v>
      </c>
      <c r="G196" s="36">
        <v>793.73333333333346</v>
      </c>
      <c r="H196" s="36">
        <v>817.63333333333333</v>
      </c>
      <c r="I196" s="36">
        <v>823.31666666666649</v>
      </c>
      <c r="J196" s="36">
        <v>829.58333333333326</v>
      </c>
      <c r="K196" s="31">
        <v>817.05</v>
      </c>
      <c r="L196" s="31">
        <v>805.1</v>
      </c>
      <c r="M196" s="31">
        <v>0.86102000000000001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391.75</v>
      </c>
      <c r="D197" s="36">
        <v>398.25</v>
      </c>
      <c r="E197" s="36">
        <v>383.5</v>
      </c>
      <c r="F197" s="36">
        <v>375.25</v>
      </c>
      <c r="G197" s="36">
        <v>360.5</v>
      </c>
      <c r="H197" s="36">
        <v>406.5</v>
      </c>
      <c r="I197" s="36">
        <v>421.25</v>
      </c>
      <c r="J197" s="36">
        <v>429.5</v>
      </c>
      <c r="K197" s="31">
        <v>413</v>
      </c>
      <c r="L197" s="31">
        <v>390</v>
      </c>
      <c r="M197" s="31">
        <v>5.6033400000000002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3711.2</v>
      </c>
      <c r="D198" s="36">
        <v>3675.4833333333336</v>
      </c>
      <c r="E198" s="36">
        <v>3616.9666666666672</v>
      </c>
      <c r="F198" s="36">
        <v>3522.7333333333336</v>
      </c>
      <c r="G198" s="36">
        <v>3464.2166666666672</v>
      </c>
      <c r="H198" s="36">
        <v>3769.7166666666672</v>
      </c>
      <c r="I198" s="36">
        <v>3828.2333333333336</v>
      </c>
      <c r="J198" s="36">
        <v>3922.4666666666672</v>
      </c>
      <c r="K198" s="31">
        <v>3734</v>
      </c>
      <c r="L198" s="31">
        <v>3581.25</v>
      </c>
      <c r="M198" s="31">
        <v>0.78547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548.29999999999995</v>
      </c>
      <c r="D199" s="36">
        <v>553.85</v>
      </c>
      <c r="E199" s="36">
        <v>539.45000000000005</v>
      </c>
      <c r="F199" s="36">
        <v>530.6</v>
      </c>
      <c r="G199" s="36">
        <v>516.20000000000005</v>
      </c>
      <c r="H199" s="36">
        <v>562.70000000000005</v>
      </c>
      <c r="I199" s="36">
        <v>577.09999999999991</v>
      </c>
      <c r="J199" s="36">
        <v>585.95000000000005</v>
      </c>
      <c r="K199" s="31">
        <v>568.25</v>
      </c>
      <c r="L199" s="31">
        <v>545</v>
      </c>
      <c r="M199" s="31">
        <v>11.092980000000001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647.65</v>
      </c>
      <c r="D200" s="36">
        <v>654.91666666666663</v>
      </c>
      <c r="E200" s="36">
        <v>636.0333333333333</v>
      </c>
      <c r="F200" s="36">
        <v>624.41666666666663</v>
      </c>
      <c r="G200" s="36">
        <v>605.5333333333333</v>
      </c>
      <c r="H200" s="36">
        <v>666.5333333333333</v>
      </c>
      <c r="I200" s="36">
        <v>685.41666666666674</v>
      </c>
      <c r="J200" s="36">
        <v>697.0333333333333</v>
      </c>
      <c r="K200" s="31">
        <v>673.8</v>
      </c>
      <c r="L200" s="31">
        <v>643.29999999999995</v>
      </c>
      <c r="M200" s="31">
        <v>4.6039300000000001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202.5</v>
      </c>
      <c r="D201" s="36">
        <v>205.61666666666667</v>
      </c>
      <c r="E201" s="36">
        <v>196.88333333333335</v>
      </c>
      <c r="F201" s="36">
        <v>191.26666666666668</v>
      </c>
      <c r="G201" s="36">
        <v>182.53333333333336</v>
      </c>
      <c r="H201" s="36">
        <v>211.23333333333335</v>
      </c>
      <c r="I201" s="36">
        <v>219.9666666666667</v>
      </c>
      <c r="J201" s="36">
        <v>225.58333333333334</v>
      </c>
      <c r="K201" s="31">
        <v>214.35</v>
      </c>
      <c r="L201" s="31">
        <v>200</v>
      </c>
      <c r="M201" s="31">
        <v>74.113619999999997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218.9</v>
      </c>
      <c r="D202" s="36">
        <v>220.5</v>
      </c>
      <c r="E202" s="36">
        <v>215.5</v>
      </c>
      <c r="F202" s="36">
        <v>212.1</v>
      </c>
      <c r="G202" s="36">
        <v>207.1</v>
      </c>
      <c r="H202" s="36">
        <v>223.9</v>
      </c>
      <c r="I202" s="36">
        <v>228.9</v>
      </c>
      <c r="J202" s="36">
        <v>232.3</v>
      </c>
      <c r="K202" s="31">
        <v>225.5</v>
      </c>
      <c r="L202" s="31">
        <v>217.1</v>
      </c>
      <c r="M202" s="31">
        <v>25.503990000000002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361.05</v>
      </c>
      <c r="D203" s="36">
        <v>361.3</v>
      </c>
      <c r="E203" s="36">
        <v>356.05</v>
      </c>
      <c r="F203" s="36">
        <v>351.05</v>
      </c>
      <c r="G203" s="36">
        <v>345.8</v>
      </c>
      <c r="H203" s="36">
        <v>366.3</v>
      </c>
      <c r="I203" s="36">
        <v>371.55</v>
      </c>
      <c r="J203" s="36">
        <v>376.55</v>
      </c>
      <c r="K203" s="31">
        <v>366.55</v>
      </c>
      <c r="L203" s="31">
        <v>356.3</v>
      </c>
      <c r="M203" s="31">
        <v>5.6094600000000003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1620.45</v>
      </c>
      <c r="D204" s="36">
        <v>1637.1833333333332</v>
      </c>
      <c r="E204" s="36">
        <v>1595.3666666666663</v>
      </c>
      <c r="F204" s="36">
        <v>1570.2833333333331</v>
      </c>
      <c r="G204" s="36">
        <v>1528.4666666666662</v>
      </c>
      <c r="H204" s="36">
        <v>1662.2666666666664</v>
      </c>
      <c r="I204" s="36">
        <v>1704.0833333333335</v>
      </c>
      <c r="J204" s="36">
        <v>1729.1666666666665</v>
      </c>
      <c r="K204" s="31">
        <v>1679</v>
      </c>
      <c r="L204" s="31">
        <v>1612.1</v>
      </c>
      <c r="M204" s="31">
        <v>1.92442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1651.9</v>
      </c>
      <c r="D205" s="36">
        <v>1656.0333333333335</v>
      </c>
      <c r="E205" s="36">
        <v>1640.0666666666671</v>
      </c>
      <c r="F205" s="36">
        <v>1628.2333333333336</v>
      </c>
      <c r="G205" s="36">
        <v>1612.2666666666671</v>
      </c>
      <c r="H205" s="36">
        <v>1667.866666666667</v>
      </c>
      <c r="I205" s="36">
        <v>1683.8333333333337</v>
      </c>
      <c r="J205" s="36">
        <v>1695.666666666667</v>
      </c>
      <c r="K205" s="31">
        <v>1672</v>
      </c>
      <c r="L205" s="31">
        <v>1644.2</v>
      </c>
      <c r="M205" s="31">
        <v>9.3657500000000002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3836.8</v>
      </c>
      <c r="D206" s="36">
        <v>3860.9166666666665</v>
      </c>
      <c r="E206" s="36">
        <v>3802.8833333333332</v>
      </c>
      <c r="F206" s="36">
        <v>3768.9666666666667</v>
      </c>
      <c r="G206" s="36">
        <v>3710.9333333333334</v>
      </c>
      <c r="H206" s="36">
        <v>3894.833333333333</v>
      </c>
      <c r="I206" s="36">
        <v>3952.8666666666668</v>
      </c>
      <c r="J206" s="36">
        <v>3986.7833333333328</v>
      </c>
      <c r="K206" s="31">
        <v>3918.95</v>
      </c>
      <c r="L206" s="31">
        <v>3827</v>
      </c>
      <c r="M206" s="31">
        <v>2.6988300000000001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1409.4</v>
      </c>
      <c r="D207" s="36">
        <v>1412.5333333333335</v>
      </c>
      <c r="E207" s="36">
        <v>1400.866666666667</v>
      </c>
      <c r="F207" s="36">
        <v>1392.3333333333335</v>
      </c>
      <c r="G207" s="36">
        <v>1380.666666666667</v>
      </c>
      <c r="H207" s="36">
        <v>1421.0666666666671</v>
      </c>
      <c r="I207" s="36">
        <v>1432.7333333333336</v>
      </c>
      <c r="J207" s="36">
        <v>1441.2666666666671</v>
      </c>
      <c r="K207" s="31">
        <v>1424.2</v>
      </c>
      <c r="L207" s="31">
        <v>1404</v>
      </c>
      <c r="M207" s="31">
        <v>126.60993000000001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580.6</v>
      </c>
      <c r="D208" s="36">
        <v>583.2166666666667</v>
      </c>
      <c r="E208" s="36">
        <v>575.53333333333342</v>
      </c>
      <c r="F208" s="36">
        <v>570.4666666666667</v>
      </c>
      <c r="G208" s="36">
        <v>562.78333333333342</v>
      </c>
      <c r="H208" s="36">
        <v>588.28333333333342</v>
      </c>
      <c r="I208" s="36">
        <v>595.96666666666681</v>
      </c>
      <c r="J208" s="36">
        <v>601.03333333333342</v>
      </c>
      <c r="K208" s="31">
        <v>590.9</v>
      </c>
      <c r="L208" s="31">
        <v>578.15</v>
      </c>
      <c r="M208" s="31">
        <v>34.347470000000001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104.85</v>
      </c>
      <c r="D209" s="36">
        <v>107.46666666666665</v>
      </c>
      <c r="E209" s="36">
        <v>101.43333333333331</v>
      </c>
      <c r="F209" s="36">
        <v>98.016666666666652</v>
      </c>
      <c r="G209" s="36">
        <v>91.983333333333306</v>
      </c>
      <c r="H209" s="36">
        <v>110.88333333333331</v>
      </c>
      <c r="I209" s="36">
        <v>116.91666666666664</v>
      </c>
      <c r="J209" s="36">
        <v>120.33333333333331</v>
      </c>
      <c r="K209" s="31">
        <v>113.5</v>
      </c>
      <c r="L209" s="31">
        <v>104.05</v>
      </c>
      <c r="M209" s="31">
        <v>369.49265000000003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500.8</v>
      </c>
      <c r="D210" s="36">
        <v>502.56666666666666</v>
      </c>
      <c r="E210" s="36">
        <v>498.23333333333335</v>
      </c>
      <c r="F210" s="36">
        <v>495.66666666666669</v>
      </c>
      <c r="G210" s="36">
        <v>491.33333333333337</v>
      </c>
      <c r="H210" s="36">
        <v>505.13333333333333</v>
      </c>
      <c r="I210" s="36">
        <v>509.4666666666667</v>
      </c>
      <c r="J210" s="36">
        <v>512.0333333333333</v>
      </c>
      <c r="K210" s="31">
        <v>506.9</v>
      </c>
      <c r="L210" s="31">
        <v>500</v>
      </c>
      <c r="M210" s="31">
        <v>0.34534999999999999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849.05</v>
      </c>
      <c r="D211" s="36">
        <v>856.36666666666667</v>
      </c>
      <c r="E211" s="36">
        <v>832.93333333333339</v>
      </c>
      <c r="F211" s="36">
        <v>816.81666666666672</v>
      </c>
      <c r="G211" s="36">
        <v>793.38333333333344</v>
      </c>
      <c r="H211" s="36">
        <v>872.48333333333335</v>
      </c>
      <c r="I211" s="36">
        <v>895.91666666666652</v>
      </c>
      <c r="J211" s="36">
        <v>912.0333333333333</v>
      </c>
      <c r="K211" s="31">
        <v>879.8</v>
      </c>
      <c r="L211" s="31">
        <v>840.25</v>
      </c>
      <c r="M211" s="31">
        <v>7.0939500000000004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1534.35</v>
      </c>
      <c r="D212" s="36">
        <v>1518.5166666666667</v>
      </c>
      <c r="E212" s="36">
        <v>1487.0333333333333</v>
      </c>
      <c r="F212" s="36">
        <v>1439.7166666666667</v>
      </c>
      <c r="G212" s="36">
        <v>1408.2333333333333</v>
      </c>
      <c r="H212" s="36">
        <v>1565.8333333333333</v>
      </c>
      <c r="I212" s="36">
        <v>1597.3166666666664</v>
      </c>
      <c r="J212" s="36">
        <v>1644.6333333333332</v>
      </c>
      <c r="K212" s="31">
        <v>1550</v>
      </c>
      <c r="L212" s="31">
        <v>1471.2</v>
      </c>
      <c r="M212" s="31">
        <v>62.738790000000002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4375.05</v>
      </c>
      <c r="D213" s="36">
        <v>4394.4333333333334</v>
      </c>
      <c r="E213" s="36">
        <v>4329.666666666667</v>
      </c>
      <c r="F213" s="36">
        <v>4284.2833333333338</v>
      </c>
      <c r="G213" s="36">
        <v>4219.5166666666673</v>
      </c>
      <c r="H213" s="36">
        <v>4439.8166666666666</v>
      </c>
      <c r="I213" s="36">
        <v>4504.583333333333</v>
      </c>
      <c r="J213" s="36">
        <v>4549.9666666666662</v>
      </c>
      <c r="K213" s="31">
        <v>4459.2</v>
      </c>
      <c r="L213" s="31">
        <v>4349.05</v>
      </c>
      <c r="M213" s="31">
        <v>5.6968800000000002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504.4</v>
      </c>
      <c r="D214" s="36">
        <v>506.86666666666662</v>
      </c>
      <c r="E214" s="36">
        <v>499.28333333333319</v>
      </c>
      <c r="F214" s="36">
        <v>494.16666666666657</v>
      </c>
      <c r="G214" s="36">
        <v>486.58333333333314</v>
      </c>
      <c r="H214" s="36">
        <v>511.98333333333323</v>
      </c>
      <c r="I214" s="36">
        <v>519.56666666666661</v>
      </c>
      <c r="J214" s="36">
        <v>524.68333333333328</v>
      </c>
      <c r="K214" s="31">
        <v>514.45000000000005</v>
      </c>
      <c r="L214" s="31">
        <v>501.75</v>
      </c>
      <c r="M214" s="31">
        <v>44.060980000000001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3085.2</v>
      </c>
      <c r="D215" s="36">
        <v>3105.4833333333336</v>
      </c>
      <c r="E215" s="36">
        <v>3040.9666666666672</v>
      </c>
      <c r="F215" s="36">
        <v>2996.7333333333336</v>
      </c>
      <c r="G215" s="36">
        <v>2932.2166666666672</v>
      </c>
      <c r="H215" s="36">
        <v>3149.7166666666672</v>
      </c>
      <c r="I215" s="36">
        <v>3214.2333333333336</v>
      </c>
      <c r="J215" s="36">
        <v>3258.4666666666672</v>
      </c>
      <c r="K215" s="31">
        <v>3170</v>
      </c>
      <c r="L215" s="31">
        <v>3061.25</v>
      </c>
      <c r="M215" s="31">
        <v>27.256779999999999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253.95</v>
      </c>
      <c r="D216" s="36">
        <v>255.81666666666663</v>
      </c>
      <c r="E216" s="36">
        <v>250.73333333333329</v>
      </c>
      <c r="F216" s="36">
        <v>247.51666666666665</v>
      </c>
      <c r="G216" s="36">
        <v>242.43333333333331</v>
      </c>
      <c r="H216" s="36">
        <v>259.0333333333333</v>
      </c>
      <c r="I216" s="36">
        <v>264.11666666666656</v>
      </c>
      <c r="J216" s="36">
        <v>267.33333333333326</v>
      </c>
      <c r="K216" s="31">
        <v>260.89999999999998</v>
      </c>
      <c r="L216" s="31">
        <v>252.6</v>
      </c>
      <c r="M216" s="31">
        <v>108.82872999999999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507.2</v>
      </c>
      <c r="D217" s="36">
        <v>513.95000000000005</v>
      </c>
      <c r="E217" s="36">
        <v>497.70000000000005</v>
      </c>
      <c r="F217" s="36">
        <v>488.2</v>
      </c>
      <c r="G217" s="36">
        <v>471.95</v>
      </c>
      <c r="H217" s="36">
        <v>523.45000000000005</v>
      </c>
      <c r="I217" s="36">
        <v>539.70000000000005</v>
      </c>
      <c r="J217" s="36">
        <v>549.20000000000016</v>
      </c>
      <c r="K217" s="31">
        <v>530.20000000000005</v>
      </c>
      <c r="L217" s="31">
        <v>504.45</v>
      </c>
      <c r="M217" s="31">
        <v>108.22607000000001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2421.5500000000002</v>
      </c>
      <c r="D218" s="36">
        <v>2415.85</v>
      </c>
      <c r="E218" s="36">
        <v>2406.6999999999998</v>
      </c>
      <c r="F218" s="36">
        <v>2391.85</v>
      </c>
      <c r="G218" s="36">
        <v>2382.6999999999998</v>
      </c>
      <c r="H218" s="36">
        <v>2430.6999999999998</v>
      </c>
      <c r="I218" s="36">
        <v>2439.8500000000004</v>
      </c>
      <c r="J218" s="36">
        <v>2454.6999999999998</v>
      </c>
      <c r="K218" s="31">
        <v>2425</v>
      </c>
      <c r="L218" s="31">
        <v>2401</v>
      </c>
      <c r="M218" s="31">
        <v>6.2915200000000002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309</v>
      </c>
      <c r="D219" s="36">
        <v>309.3</v>
      </c>
      <c r="E219" s="36">
        <v>307.25</v>
      </c>
      <c r="F219" s="36">
        <v>305.5</v>
      </c>
      <c r="G219" s="36">
        <v>303.45</v>
      </c>
      <c r="H219" s="36">
        <v>311.05</v>
      </c>
      <c r="I219" s="36">
        <v>313.10000000000008</v>
      </c>
      <c r="J219" s="36">
        <v>314.85000000000002</v>
      </c>
      <c r="K219" s="31">
        <v>311.35000000000002</v>
      </c>
      <c r="L219" s="31">
        <v>307.55</v>
      </c>
      <c r="M219" s="31">
        <v>3.12859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5913.9</v>
      </c>
      <c r="D220" s="36">
        <v>5891.8999999999987</v>
      </c>
      <c r="E220" s="36">
        <v>5832.0999999999976</v>
      </c>
      <c r="F220" s="36">
        <v>5750.2999999999993</v>
      </c>
      <c r="G220" s="36">
        <v>5690.4999999999982</v>
      </c>
      <c r="H220" s="36">
        <v>5973.6999999999971</v>
      </c>
      <c r="I220" s="36">
        <v>6033.4999999999982</v>
      </c>
      <c r="J220" s="36">
        <v>6115.2999999999965</v>
      </c>
      <c r="K220" s="31">
        <v>5951.7</v>
      </c>
      <c r="L220" s="31">
        <v>5810.1</v>
      </c>
      <c r="M220" s="31">
        <v>0.22126000000000001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888.25</v>
      </c>
      <c r="D221" s="36">
        <v>894.06666666666661</v>
      </c>
      <c r="E221" s="36">
        <v>878.68333333333317</v>
      </c>
      <c r="F221" s="36">
        <v>869.11666666666656</v>
      </c>
      <c r="G221" s="36">
        <v>853.73333333333312</v>
      </c>
      <c r="H221" s="36">
        <v>903.63333333333321</v>
      </c>
      <c r="I221" s="36">
        <v>919.01666666666665</v>
      </c>
      <c r="J221" s="36">
        <v>928.58333333333326</v>
      </c>
      <c r="K221" s="31">
        <v>909.45</v>
      </c>
      <c r="L221" s="31">
        <v>884.5</v>
      </c>
      <c r="M221" s="31">
        <v>1.6205000000000001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37961.949999999997</v>
      </c>
      <c r="D222" s="36">
        <v>38135.450000000004</v>
      </c>
      <c r="E222" s="36">
        <v>37628.500000000007</v>
      </c>
      <c r="F222" s="36">
        <v>37295.050000000003</v>
      </c>
      <c r="G222" s="36">
        <v>36788.100000000006</v>
      </c>
      <c r="H222" s="36">
        <v>38468.900000000009</v>
      </c>
      <c r="I222" s="36">
        <v>38975.850000000006</v>
      </c>
      <c r="J222" s="36">
        <v>39309.30000000001</v>
      </c>
      <c r="K222" s="31">
        <v>38642.400000000001</v>
      </c>
      <c r="L222" s="31">
        <v>37802</v>
      </c>
      <c r="M222" s="31">
        <v>2.8590000000000001E-2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191.4</v>
      </c>
      <c r="D223" s="36">
        <v>193.83333333333334</v>
      </c>
      <c r="E223" s="36">
        <v>185.11666666666667</v>
      </c>
      <c r="F223" s="36">
        <v>178.83333333333334</v>
      </c>
      <c r="G223" s="36">
        <v>170.11666666666667</v>
      </c>
      <c r="H223" s="36">
        <v>200.11666666666667</v>
      </c>
      <c r="I223" s="36">
        <v>208.83333333333331</v>
      </c>
      <c r="J223" s="36">
        <v>215.11666666666667</v>
      </c>
      <c r="K223" s="31">
        <v>202.55</v>
      </c>
      <c r="L223" s="31">
        <v>187.55</v>
      </c>
      <c r="M223" s="31">
        <v>151.85497000000001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1046.2</v>
      </c>
      <c r="D224" s="36">
        <v>1051.0666666666668</v>
      </c>
      <c r="E224" s="36">
        <v>1037.2833333333338</v>
      </c>
      <c r="F224" s="36">
        <v>1028.366666666667</v>
      </c>
      <c r="G224" s="36">
        <v>1014.5833333333339</v>
      </c>
      <c r="H224" s="36">
        <v>1059.9833333333336</v>
      </c>
      <c r="I224" s="36">
        <v>1073.7666666666669</v>
      </c>
      <c r="J224" s="36">
        <v>1082.6833333333334</v>
      </c>
      <c r="K224" s="31">
        <v>1064.8499999999999</v>
      </c>
      <c r="L224" s="31">
        <v>1042.1500000000001</v>
      </c>
      <c r="M224" s="31">
        <v>77.303319999999999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1724.45</v>
      </c>
      <c r="D225" s="36">
        <v>1715.9333333333334</v>
      </c>
      <c r="E225" s="36">
        <v>1696.9666666666667</v>
      </c>
      <c r="F225" s="36">
        <v>1669.4833333333333</v>
      </c>
      <c r="G225" s="36">
        <v>1650.5166666666667</v>
      </c>
      <c r="H225" s="36">
        <v>1743.4166666666667</v>
      </c>
      <c r="I225" s="36">
        <v>1762.3833333333334</v>
      </c>
      <c r="J225" s="36">
        <v>1789.8666666666668</v>
      </c>
      <c r="K225" s="31">
        <v>1734.9</v>
      </c>
      <c r="L225" s="31">
        <v>1688.45</v>
      </c>
      <c r="M225" s="31">
        <v>21.3596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523.29999999999995</v>
      </c>
      <c r="D226" s="36">
        <v>524.56666666666661</v>
      </c>
      <c r="E226" s="36">
        <v>518.73333333333323</v>
      </c>
      <c r="F226" s="36">
        <v>514.16666666666663</v>
      </c>
      <c r="G226" s="36">
        <v>508.33333333333326</v>
      </c>
      <c r="H226" s="36">
        <v>529.13333333333321</v>
      </c>
      <c r="I226" s="36">
        <v>534.9666666666667</v>
      </c>
      <c r="J226" s="36">
        <v>539.53333333333319</v>
      </c>
      <c r="K226" s="31">
        <v>530.4</v>
      </c>
      <c r="L226" s="31">
        <v>520</v>
      </c>
      <c r="M226" s="31">
        <v>13.151590000000001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807.15</v>
      </c>
      <c r="D227" s="36">
        <v>811.69999999999993</v>
      </c>
      <c r="E227" s="36">
        <v>794.69999999999982</v>
      </c>
      <c r="F227" s="36">
        <v>782.24999999999989</v>
      </c>
      <c r="G227" s="36">
        <v>765.24999999999977</v>
      </c>
      <c r="H227" s="36">
        <v>824.14999999999986</v>
      </c>
      <c r="I227" s="36">
        <v>841.15000000000009</v>
      </c>
      <c r="J227" s="36">
        <v>853.59999999999991</v>
      </c>
      <c r="K227" s="31">
        <v>828.7</v>
      </c>
      <c r="L227" s="31">
        <v>799.25</v>
      </c>
      <c r="M227" s="31">
        <v>4.0365099999999998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85.15</v>
      </c>
      <c r="D228" s="36">
        <v>86.183333333333337</v>
      </c>
      <c r="E228" s="36">
        <v>83.216666666666669</v>
      </c>
      <c r="F228" s="36">
        <v>81.283333333333331</v>
      </c>
      <c r="G228" s="36">
        <v>78.316666666666663</v>
      </c>
      <c r="H228" s="36">
        <v>88.116666666666674</v>
      </c>
      <c r="I228" s="36">
        <v>91.083333333333343</v>
      </c>
      <c r="J228" s="36">
        <v>93.01666666666668</v>
      </c>
      <c r="K228" s="31">
        <v>89.15</v>
      </c>
      <c r="L228" s="31">
        <v>84.25</v>
      </c>
      <c r="M228" s="31">
        <v>108.60145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80.55</v>
      </c>
      <c r="D229" s="36">
        <v>81.516666666666666</v>
      </c>
      <c r="E229" s="36">
        <v>79.183333333333337</v>
      </c>
      <c r="F229" s="36">
        <v>77.816666666666677</v>
      </c>
      <c r="G229" s="36">
        <v>75.483333333333348</v>
      </c>
      <c r="H229" s="36">
        <v>82.883333333333326</v>
      </c>
      <c r="I229" s="36">
        <v>85.216666666666669</v>
      </c>
      <c r="J229" s="36">
        <v>86.583333333333314</v>
      </c>
      <c r="K229" s="31">
        <v>83.85</v>
      </c>
      <c r="L229" s="31">
        <v>80.150000000000006</v>
      </c>
      <c r="M229" s="31">
        <v>329.91886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115.45</v>
      </c>
      <c r="D230" s="36">
        <v>116.58333333333333</v>
      </c>
      <c r="E230" s="36">
        <v>113.66666666666666</v>
      </c>
      <c r="F230" s="36">
        <v>111.88333333333333</v>
      </c>
      <c r="G230" s="36">
        <v>108.96666666666665</v>
      </c>
      <c r="H230" s="36">
        <v>118.36666666666666</v>
      </c>
      <c r="I230" s="36">
        <v>121.28333333333332</v>
      </c>
      <c r="J230" s="36">
        <v>123.06666666666666</v>
      </c>
      <c r="K230" s="31">
        <v>119.5</v>
      </c>
      <c r="L230" s="31">
        <v>114.8</v>
      </c>
      <c r="M230" s="31">
        <v>56.325710000000001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581.25</v>
      </c>
      <c r="D231" s="36">
        <v>587.1</v>
      </c>
      <c r="E231" s="36">
        <v>562.90000000000009</v>
      </c>
      <c r="F231" s="36">
        <v>544.55000000000007</v>
      </c>
      <c r="G231" s="36">
        <v>520.35000000000014</v>
      </c>
      <c r="H231" s="36">
        <v>605.45000000000005</v>
      </c>
      <c r="I231" s="36">
        <v>629.65000000000009</v>
      </c>
      <c r="J231" s="36">
        <v>648</v>
      </c>
      <c r="K231" s="31">
        <v>611.29999999999995</v>
      </c>
      <c r="L231" s="31">
        <v>568.75</v>
      </c>
      <c r="M231" s="31">
        <v>20.556560000000001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63.85</v>
      </c>
      <c r="D232" s="36">
        <v>64.36666666666666</v>
      </c>
      <c r="E232" s="36">
        <v>62.23333333333332</v>
      </c>
      <c r="F232" s="36">
        <v>60.61666666666666</v>
      </c>
      <c r="G232" s="36">
        <v>58.48333333333332</v>
      </c>
      <c r="H232" s="36">
        <v>65.98333333333332</v>
      </c>
      <c r="I232" s="36">
        <v>68.116666666666674</v>
      </c>
      <c r="J232" s="36">
        <v>69.73333333333332</v>
      </c>
      <c r="K232" s="31">
        <v>66.5</v>
      </c>
      <c r="L232" s="31">
        <v>62.75</v>
      </c>
      <c r="M232" s="31">
        <v>154.01272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223.5</v>
      </c>
      <c r="D233" s="36">
        <v>224.91666666666666</v>
      </c>
      <c r="E233" s="36">
        <v>216.43333333333331</v>
      </c>
      <c r="F233" s="36">
        <v>209.36666666666665</v>
      </c>
      <c r="G233" s="36">
        <v>200.8833333333333</v>
      </c>
      <c r="H233" s="36">
        <v>231.98333333333332</v>
      </c>
      <c r="I233" s="36">
        <v>240.46666666666667</v>
      </c>
      <c r="J233" s="36">
        <v>247.53333333333333</v>
      </c>
      <c r="K233" s="31">
        <v>233.4</v>
      </c>
      <c r="L233" s="31">
        <v>217.85</v>
      </c>
      <c r="M233" s="31">
        <v>122.01434999999999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408.3</v>
      </c>
      <c r="D234" s="36">
        <v>409.15000000000003</v>
      </c>
      <c r="E234" s="36">
        <v>405.95000000000005</v>
      </c>
      <c r="F234" s="36">
        <v>403.6</v>
      </c>
      <c r="G234" s="36">
        <v>400.40000000000003</v>
      </c>
      <c r="H234" s="36">
        <v>411.50000000000006</v>
      </c>
      <c r="I234" s="36">
        <v>414.7</v>
      </c>
      <c r="J234" s="36">
        <v>417.05000000000007</v>
      </c>
      <c r="K234" s="31">
        <v>412.35</v>
      </c>
      <c r="L234" s="31">
        <v>406.8</v>
      </c>
      <c r="M234" s="31">
        <v>86.177679999999995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301.64999999999998</v>
      </c>
      <c r="D235" s="36">
        <v>305.75</v>
      </c>
      <c r="E235" s="36">
        <v>295.89999999999998</v>
      </c>
      <c r="F235" s="36">
        <v>290.14999999999998</v>
      </c>
      <c r="G235" s="36">
        <v>280.29999999999995</v>
      </c>
      <c r="H235" s="36">
        <v>311.5</v>
      </c>
      <c r="I235" s="36">
        <v>321.35000000000002</v>
      </c>
      <c r="J235" s="36">
        <v>327.10000000000002</v>
      </c>
      <c r="K235" s="31">
        <v>315.60000000000002</v>
      </c>
      <c r="L235" s="31">
        <v>300</v>
      </c>
      <c r="M235" s="31">
        <v>10.131220000000001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224.55</v>
      </c>
      <c r="D236" s="36">
        <v>227.7166666666667</v>
      </c>
      <c r="E236" s="36">
        <v>219.03333333333339</v>
      </c>
      <c r="F236" s="36">
        <v>213.51666666666668</v>
      </c>
      <c r="G236" s="36">
        <v>204.83333333333337</v>
      </c>
      <c r="H236" s="36">
        <v>233.23333333333341</v>
      </c>
      <c r="I236" s="36">
        <v>241.91666666666669</v>
      </c>
      <c r="J236" s="36">
        <v>247.43333333333342</v>
      </c>
      <c r="K236" s="31">
        <v>236.4</v>
      </c>
      <c r="L236" s="31">
        <v>222.2</v>
      </c>
      <c r="M236" s="31">
        <v>27.003450000000001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187.25</v>
      </c>
      <c r="D237" s="36">
        <v>190.65</v>
      </c>
      <c r="E237" s="36">
        <v>182.60000000000002</v>
      </c>
      <c r="F237" s="36">
        <v>177.95000000000002</v>
      </c>
      <c r="G237" s="36">
        <v>169.90000000000003</v>
      </c>
      <c r="H237" s="36">
        <v>195.3</v>
      </c>
      <c r="I237" s="36">
        <v>203.35000000000002</v>
      </c>
      <c r="J237" s="36">
        <v>208</v>
      </c>
      <c r="K237" s="31">
        <v>198.7</v>
      </c>
      <c r="L237" s="31">
        <v>186</v>
      </c>
      <c r="M237" s="31">
        <v>166.42645999999999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2663.6</v>
      </c>
      <c r="D238" s="36">
        <v>2676.1166666666668</v>
      </c>
      <c r="E238" s="36">
        <v>2628.2333333333336</v>
      </c>
      <c r="F238" s="36">
        <v>2592.8666666666668</v>
      </c>
      <c r="G238" s="36">
        <v>2544.9833333333336</v>
      </c>
      <c r="H238" s="36">
        <v>2711.4833333333336</v>
      </c>
      <c r="I238" s="36">
        <v>2759.3666666666668</v>
      </c>
      <c r="J238" s="36">
        <v>2794.7333333333336</v>
      </c>
      <c r="K238" s="31">
        <v>2724</v>
      </c>
      <c r="L238" s="31">
        <v>2640.75</v>
      </c>
      <c r="M238" s="31">
        <v>1.3102799999999999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529.5</v>
      </c>
      <c r="D239" s="36">
        <v>526.6</v>
      </c>
      <c r="E239" s="36">
        <v>513.30000000000007</v>
      </c>
      <c r="F239" s="36">
        <v>497.1</v>
      </c>
      <c r="G239" s="36">
        <v>483.80000000000007</v>
      </c>
      <c r="H239" s="36">
        <v>542.80000000000007</v>
      </c>
      <c r="I239" s="36">
        <v>556.1</v>
      </c>
      <c r="J239" s="36">
        <v>572.30000000000007</v>
      </c>
      <c r="K239" s="31">
        <v>539.9</v>
      </c>
      <c r="L239" s="31">
        <v>510.4</v>
      </c>
      <c r="M239" s="31">
        <v>21.87555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140.9</v>
      </c>
      <c r="D240" s="36">
        <v>142.26666666666668</v>
      </c>
      <c r="E240" s="36">
        <v>138.63333333333335</v>
      </c>
      <c r="F240" s="36">
        <v>136.36666666666667</v>
      </c>
      <c r="G240" s="36">
        <v>132.73333333333335</v>
      </c>
      <c r="H240" s="36">
        <v>144.53333333333336</v>
      </c>
      <c r="I240" s="36">
        <v>148.16666666666669</v>
      </c>
      <c r="J240" s="36">
        <v>150.43333333333337</v>
      </c>
      <c r="K240" s="31">
        <v>145.9</v>
      </c>
      <c r="L240" s="31">
        <v>140</v>
      </c>
      <c r="M240" s="31">
        <v>84.282849999999996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570.9</v>
      </c>
      <c r="D241" s="36">
        <v>575.73333333333335</v>
      </c>
      <c r="E241" s="36">
        <v>561.4666666666667</v>
      </c>
      <c r="F241" s="36">
        <v>552.0333333333333</v>
      </c>
      <c r="G241" s="36">
        <v>537.76666666666665</v>
      </c>
      <c r="H241" s="36">
        <v>585.16666666666674</v>
      </c>
      <c r="I241" s="36">
        <v>599.43333333333339</v>
      </c>
      <c r="J241" s="36">
        <v>608.86666666666679</v>
      </c>
      <c r="K241" s="31">
        <v>590</v>
      </c>
      <c r="L241" s="31">
        <v>566.29999999999995</v>
      </c>
      <c r="M241" s="31">
        <v>35.552970000000002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167.4</v>
      </c>
      <c r="D242" s="36">
        <v>169.18333333333334</v>
      </c>
      <c r="E242" s="36">
        <v>164.91666666666669</v>
      </c>
      <c r="F242" s="36">
        <v>162.43333333333334</v>
      </c>
      <c r="G242" s="36">
        <v>158.16666666666669</v>
      </c>
      <c r="H242" s="36">
        <v>171.66666666666669</v>
      </c>
      <c r="I242" s="36">
        <v>175.93333333333334</v>
      </c>
      <c r="J242" s="36">
        <v>178.41666666666669</v>
      </c>
      <c r="K242" s="31">
        <v>173.45</v>
      </c>
      <c r="L242" s="31">
        <v>166.7</v>
      </c>
      <c r="M242" s="31">
        <v>359.71733999999998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63.2</v>
      </c>
      <c r="D243" s="36">
        <v>63.616666666666674</v>
      </c>
      <c r="E243" s="36">
        <v>61.633333333333354</v>
      </c>
      <c r="F243" s="36">
        <v>60.066666666666677</v>
      </c>
      <c r="G243" s="36">
        <v>58.083333333333357</v>
      </c>
      <c r="H243" s="36">
        <v>65.183333333333351</v>
      </c>
      <c r="I243" s="36">
        <v>67.166666666666671</v>
      </c>
      <c r="J243" s="36">
        <v>68.733333333333348</v>
      </c>
      <c r="K243" s="31">
        <v>65.599999999999994</v>
      </c>
      <c r="L243" s="31">
        <v>62.05</v>
      </c>
      <c r="M243" s="31">
        <v>133.614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924.05</v>
      </c>
      <c r="D244" s="36">
        <v>934.56666666666661</v>
      </c>
      <c r="E244" s="36">
        <v>909.48333333333323</v>
      </c>
      <c r="F244" s="36">
        <v>894.91666666666663</v>
      </c>
      <c r="G244" s="36">
        <v>869.83333333333326</v>
      </c>
      <c r="H244" s="36">
        <v>949.13333333333321</v>
      </c>
      <c r="I244" s="36">
        <v>974.2166666666667</v>
      </c>
      <c r="J244" s="36">
        <v>988.78333333333319</v>
      </c>
      <c r="K244" s="31">
        <v>959.65</v>
      </c>
      <c r="L244" s="31">
        <v>920</v>
      </c>
      <c r="M244" s="31">
        <v>29.724489999999999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147.4</v>
      </c>
      <c r="D245" s="36">
        <v>148.76666666666668</v>
      </c>
      <c r="E245" s="36">
        <v>144.13333333333335</v>
      </c>
      <c r="F245" s="36">
        <v>140.86666666666667</v>
      </c>
      <c r="G245" s="36">
        <v>136.23333333333335</v>
      </c>
      <c r="H245" s="36">
        <v>152.03333333333336</v>
      </c>
      <c r="I245" s="36">
        <v>156.66666666666669</v>
      </c>
      <c r="J245" s="36">
        <v>159.93333333333337</v>
      </c>
      <c r="K245" s="31">
        <v>153.4</v>
      </c>
      <c r="L245" s="31">
        <v>145.5</v>
      </c>
      <c r="M245" s="31">
        <v>399.47465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1403.4</v>
      </c>
      <c r="D246" s="36">
        <v>1408.7666666666667</v>
      </c>
      <c r="E246" s="36">
        <v>1393.9333333333334</v>
      </c>
      <c r="F246" s="36">
        <v>1384.4666666666667</v>
      </c>
      <c r="G246" s="36">
        <v>1369.6333333333334</v>
      </c>
      <c r="H246" s="36">
        <v>1418.2333333333333</v>
      </c>
      <c r="I246" s="36">
        <v>1433.0666666666668</v>
      </c>
      <c r="J246" s="36">
        <v>1442.5333333333333</v>
      </c>
      <c r="K246" s="31">
        <v>1423.6</v>
      </c>
      <c r="L246" s="31">
        <v>1399.3</v>
      </c>
      <c r="M246" s="31">
        <v>0.31425999999999998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415.85</v>
      </c>
      <c r="D247" s="36">
        <v>418.8</v>
      </c>
      <c r="E247" s="36">
        <v>411.25</v>
      </c>
      <c r="F247" s="36">
        <v>406.65</v>
      </c>
      <c r="G247" s="36">
        <v>399.09999999999997</v>
      </c>
      <c r="H247" s="36">
        <v>423.40000000000003</v>
      </c>
      <c r="I247" s="36">
        <v>430.9500000000001</v>
      </c>
      <c r="J247" s="36">
        <v>435.55000000000007</v>
      </c>
      <c r="K247" s="31">
        <v>426.35</v>
      </c>
      <c r="L247" s="31">
        <v>414.2</v>
      </c>
      <c r="M247" s="31">
        <v>11.9528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244.65</v>
      </c>
      <c r="D248" s="36">
        <v>243.18333333333331</v>
      </c>
      <c r="E248" s="36">
        <v>235.96666666666661</v>
      </c>
      <c r="F248" s="36">
        <v>227.2833333333333</v>
      </c>
      <c r="G248" s="36">
        <v>220.06666666666661</v>
      </c>
      <c r="H248" s="36">
        <v>251.86666666666662</v>
      </c>
      <c r="I248" s="36">
        <v>259.08333333333331</v>
      </c>
      <c r="J248" s="36">
        <v>267.76666666666665</v>
      </c>
      <c r="K248" s="31">
        <v>250.4</v>
      </c>
      <c r="L248" s="31">
        <v>234.5</v>
      </c>
      <c r="M248" s="31">
        <v>540.16111000000001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1449.2</v>
      </c>
      <c r="D249" s="36">
        <v>1465.05</v>
      </c>
      <c r="E249" s="36">
        <v>1426.6499999999999</v>
      </c>
      <c r="F249" s="36">
        <v>1404.1</v>
      </c>
      <c r="G249" s="36">
        <v>1365.6999999999998</v>
      </c>
      <c r="H249" s="36">
        <v>1487.6</v>
      </c>
      <c r="I249" s="36">
        <v>1526</v>
      </c>
      <c r="J249" s="36">
        <v>1548.55</v>
      </c>
      <c r="K249" s="31">
        <v>1503.45</v>
      </c>
      <c r="L249" s="31">
        <v>1442.5</v>
      </c>
      <c r="M249" s="31">
        <v>26.618870000000001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33.700000000000003</v>
      </c>
      <c r="D250" s="36">
        <v>34.233333333333327</v>
      </c>
      <c r="E250" s="36">
        <v>32.316666666666656</v>
      </c>
      <c r="F250" s="36">
        <v>30.93333333333333</v>
      </c>
      <c r="G250" s="36">
        <v>29.016666666666659</v>
      </c>
      <c r="H250" s="36">
        <v>35.616666666666653</v>
      </c>
      <c r="I250" s="36">
        <v>37.533333333333324</v>
      </c>
      <c r="J250" s="36">
        <v>38.91666666666665</v>
      </c>
      <c r="K250" s="31">
        <v>36.15</v>
      </c>
      <c r="L250" s="31">
        <v>32.85</v>
      </c>
      <c r="M250" s="31">
        <v>395.10982999999999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5314.9</v>
      </c>
      <c r="D251" s="36">
        <v>5343.45</v>
      </c>
      <c r="E251" s="36">
        <v>5271.5</v>
      </c>
      <c r="F251" s="36">
        <v>5228.1000000000004</v>
      </c>
      <c r="G251" s="36">
        <v>5156.1500000000005</v>
      </c>
      <c r="H251" s="36">
        <v>5386.8499999999995</v>
      </c>
      <c r="I251" s="36">
        <v>5458.7999999999984</v>
      </c>
      <c r="J251" s="36">
        <v>5502.1999999999989</v>
      </c>
      <c r="K251" s="31">
        <v>5415.4</v>
      </c>
      <c r="L251" s="31">
        <v>5300.05</v>
      </c>
      <c r="M251" s="31">
        <v>1.62401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1671.25</v>
      </c>
      <c r="D252" s="36">
        <v>1673.7</v>
      </c>
      <c r="E252" s="36">
        <v>1659.6000000000001</v>
      </c>
      <c r="F252" s="36">
        <v>1647.95</v>
      </c>
      <c r="G252" s="36">
        <v>1633.8500000000001</v>
      </c>
      <c r="H252" s="36">
        <v>1685.3500000000001</v>
      </c>
      <c r="I252" s="36">
        <v>1699.45</v>
      </c>
      <c r="J252" s="36">
        <v>1711.1000000000001</v>
      </c>
      <c r="K252" s="31">
        <v>1687.8</v>
      </c>
      <c r="L252" s="31">
        <v>1662.05</v>
      </c>
      <c r="M252" s="31">
        <v>31.88916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3405.55</v>
      </c>
      <c r="D253" s="36">
        <v>3398.9499999999994</v>
      </c>
      <c r="E253" s="36">
        <v>3365.7999999999988</v>
      </c>
      <c r="F253" s="36">
        <v>3326.0499999999993</v>
      </c>
      <c r="G253" s="36">
        <v>3292.8999999999987</v>
      </c>
      <c r="H253" s="36">
        <v>3438.6999999999989</v>
      </c>
      <c r="I253" s="36">
        <v>3471.8499999999995</v>
      </c>
      <c r="J253" s="36">
        <v>3511.599999999999</v>
      </c>
      <c r="K253" s="31">
        <v>3432.1</v>
      </c>
      <c r="L253" s="31">
        <v>3359.2</v>
      </c>
      <c r="M253" s="31">
        <v>0.10434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1061.45</v>
      </c>
      <c r="D254" s="36">
        <v>1066.05</v>
      </c>
      <c r="E254" s="36">
        <v>1048.0999999999999</v>
      </c>
      <c r="F254" s="36">
        <v>1034.75</v>
      </c>
      <c r="G254" s="36">
        <v>1016.8</v>
      </c>
      <c r="H254" s="36">
        <v>1079.3999999999999</v>
      </c>
      <c r="I254" s="36">
        <v>1097.3500000000001</v>
      </c>
      <c r="J254" s="36">
        <v>1110.6999999999998</v>
      </c>
      <c r="K254" s="31">
        <v>1084</v>
      </c>
      <c r="L254" s="31">
        <v>1052.7</v>
      </c>
      <c r="M254" s="31">
        <v>13.710459999999999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3125.9</v>
      </c>
      <c r="D255" s="36">
        <v>3142</v>
      </c>
      <c r="E255" s="36">
        <v>3081.95</v>
      </c>
      <c r="F255" s="36">
        <v>3038</v>
      </c>
      <c r="G255" s="36">
        <v>2977.95</v>
      </c>
      <c r="H255" s="36">
        <v>3185.95</v>
      </c>
      <c r="I255" s="36">
        <v>3246</v>
      </c>
      <c r="J255" s="36">
        <v>3289.95</v>
      </c>
      <c r="K255" s="31">
        <v>3202.05</v>
      </c>
      <c r="L255" s="31">
        <v>3098.05</v>
      </c>
      <c r="M255" s="31">
        <v>5.0649800000000003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1188.3</v>
      </c>
      <c r="D256" s="36">
        <v>1190.45</v>
      </c>
      <c r="E256" s="36">
        <v>1172.2</v>
      </c>
      <c r="F256" s="36">
        <v>1156.0999999999999</v>
      </c>
      <c r="G256" s="36">
        <v>1137.8499999999999</v>
      </c>
      <c r="H256" s="36">
        <v>1206.5500000000002</v>
      </c>
      <c r="I256" s="36">
        <v>1224.8000000000002</v>
      </c>
      <c r="J256" s="36">
        <v>1240.9000000000003</v>
      </c>
      <c r="K256" s="31">
        <v>1208.7</v>
      </c>
      <c r="L256" s="31">
        <v>1174.3499999999999</v>
      </c>
      <c r="M256" s="31">
        <v>3.1429100000000001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1600.2</v>
      </c>
      <c r="D257" s="36">
        <v>1611.05</v>
      </c>
      <c r="E257" s="36">
        <v>1573.1499999999999</v>
      </c>
      <c r="F257" s="36">
        <v>1546.1</v>
      </c>
      <c r="G257" s="36">
        <v>1508.1999999999998</v>
      </c>
      <c r="H257" s="36">
        <v>1638.1</v>
      </c>
      <c r="I257" s="36">
        <v>1676</v>
      </c>
      <c r="J257" s="36">
        <v>1703.05</v>
      </c>
      <c r="K257" s="31">
        <v>1648.95</v>
      </c>
      <c r="L257" s="31">
        <v>1584</v>
      </c>
      <c r="M257" s="31">
        <v>1.8805400000000001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4446.7</v>
      </c>
      <c r="D258" s="36">
        <v>4456.9833333333336</v>
      </c>
      <c r="E258" s="36">
        <v>4385.7166666666672</v>
      </c>
      <c r="F258" s="36">
        <v>4324.7333333333336</v>
      </c>
      <c r="G258" s="36">
        <v>4253.4666666666672</v>
      </c>
      <c r="H258" s="36">
        <v>4517.9666666666672</v>
      </c>
      <c r="I258" s="36">
        <v>4589.2333333333336</v>
      </c>
      <c r="J258" s="36">
        <v>4650.2166666666672</v>
      </c>
      <c r="K258" s="31">
        <v>4528.25</v>
      </c>
      <c r="L258" s="31">
        <v>4396</v>
      </c>
      <c r="M258" s="31">
        <v>2.8966500000000002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2175.9</v>
      </c>
      <c r="D259" s="36">
        <v>2193.8666666666668</v>
      </c>
      <c r="E259" s="36">
        <v>2137.0333333333338</v>
      </c>
      <c r="F259" s="36">
        <v>2098.166666666667</v>
      </c>
      <c r="G259" s="36">
        <v>2041.3333333333339</v>
      </c>
      <c r="H259" s="36">
        <v>2232.7333333333336</v>
      </c>
      <c r="I259" s="36">
        <v>2289.5666666666666</v>
      </c>
      <c r="J259" s="36">
        <v>2328.4333333333334</v>
      </c>
      <c r="K259" s="31">
        <v>2250.6999999999998</v>
      </c>
      <c r="L259" s="31">
        <v>2155</v>
      </c>
      <c r="M259" s="31">
        <v>1.21675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906.75</v>
      </c>
      <c r="D260" s="36">
        <v>916.19999999999993</v>
      </c>
      <c r="E260" s="36">
        <v>885.54999999999984</v>
      </c>
      <c r="F260" s="36">
        <v>864.34999999999991</v>
      </c>
      <c r="G260" s="36">
        <v>833.69999999999982</v>
      </c>
      <c r="H260" s="36">
        <v>937.39999999999986</v>
      </c>
      <c r="I260" s="36">
        <v>968.05</v>
      </c>
      <c r="J260" s="36">
        <v>989.24999999999989</v>
      </c>
      <c r="K260" s="31">
        <v>946.85</v>
      </c>
      <c r="L260" s="31">
        <v>895</v>
      </c>
      <c r="M260" s="31">
        <v>2.5533199999999998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368.2</v>
      </c>
      <c r="D261" s="36">
        <v>369.91666666666669</v>
      </c>
      <c r="E261" s="36">
        <v>363.93333333333339</v>
      </c>
      <c r="F261" s="36">
        <v>359.66666666666669</v>
      </c>
      <c r="G261" s="36">
        <v>353.68333333333339</v>
      </c>
      <c r="H261" s="36">
        <v>374.18333333333339</v>
      </c>
      <c r="I261" s="36">
        <v>380.16666666666663</v>
      </c>
      <c r="J261" s="36">
        <v>384.43333333333339</v>
      </c>
      <c r="K261" s="31">
        <v>375.9</v>
      </c>
      <c r="L261" s="31">
        <v>365.65</v>
      </c>
      <c r="M261" s="31">
        <v>7.1256599999999999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96.85</v>
      </c>
      <c r="D262" s="36">
        <v>98.600000000000009</v>
      </c>
      <c r="E262" s="36">
        <v>94.500000000000014</v>
      </c>
      <c r="F262" s="36">
        <v>92.15</v>
      </c>
      <c r="G262" s="36">
        <v>88.050000000000011</v>
      </c>
      <c r="H262" s="36">
        <v>100.95000000000002</v>
      </c>
      <c r="I262" s="36">
        <v>105.05000000000001</v>
      </c>
      <c r="J262" s="36">
        <v>107.40000000000002</v>
      </c>
      <c r="K262" s="31">
        <v>102.7</v>
      </c>
      <c r="L262" s="31">
        <v>96.25</v>
      </c>
      <c r="M262" s="31">
        <v>41.394919999999999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507.6</v>
      </c>
      <c r="D263" s="36">
        <v>511.36666666666662</v>
      </c>
      <c r="E263" s="36">
        <v>499.23333333333323</v>
      </c>
      <c r="F263" s="36">
        <v>490.86666666666662</v>
      </c>
      <c r="G263" s="36">
        <v>478.73333333333323</v>
      </c>
      <c r="H263" s="36">
        <v>519.73333333333323</v>
      </c>
      <c r="I263" s="36">
        <v>531.86666666666656</v>
      </c>
      <c r="J263" s="36">
        <v>540.23333333333323</v>
      </c>
      <c r="K263" s="31">
        <v>523.5</v>
      </c>
      <c r="L263" s="31">
        <v>503</v>
      </c>
      <c r="M263" s="31">
        <v>32.497329999999998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798.6</v>
      </c>
      <c r="D264" s="36">
        <v>805.44999999999993</v>
      </c>
      <c r="E264" s="36">
        <v>788.14999999999986</v>
      </c>
      <c r="F264" s="36">
        <v>777.69999999999993</v>
      </c>
      <c r="G264" s="36">
        <v>760.39999999999986</v>
      </c>
      <c r="H264" s="36">
        <v>815.89999999999986</v>
      </c>
      <c r="I264" s="36">
        <v>833.19999999999982</v>
      </c>
      <c r="J264" s="36">
        <v>843.64999999999986</v>
      </c>
      <c r="K264" s="31">
        <v>822.75</v>
      </c>
      <c r="L264" s="31">
        <v>795</v>
      </c>
      <c r="M264" s="31">
        <v>18.519089999999998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123.1</v>
      </c>
      <c r="D265" s="36">
        <v>123.55</v>
      </c>
      <c r="E265" s="36">
        <v>120.8</v>
      </c>
      <c r="F265" s="36">
        <v>118.5</v>
      </c>
      <c r="G265" s="36">
        <v>115.75</v>
      </c>
      <c r="H265" s="36">
        <v>125.85</v>
      </c>
      <c r="I265" s="36">
        <v>128.6</v>
      </c>
      <c r="J265" s="36">
        <v>130.89999999999998</v>
      </c>
      <c r="K265" s="31">
        <v>126.3</v>
      </c>
      <c r="L265" s="31">
        <v>121.25</v>
      </c>
      <c r="M265" s="31">
        <v>100.58882</v>
      </c>
      <c r="N265" s="1"/>
      <c r="O265" s="1"/>
    </row>
    <row r="266" spans="1:15" ht="12.75" customHeight="1">
      <c r="A266" s="33">
        <v>256</v>
      </c>
      <c r="B266" s="53" t="s">
        <v>1008</v>
      </c>
      <c r="C266" s="31">
        <v>488.8</v>
      </c>
      <c r="D266" s="36">
        <v>492.23333333333335</v>
      </c>
      <c r="E266" s="36">
        <v>479.11666666666667</v>
      </c>
      <c r="F266" s="36">
        <v>469.43333333333334</v>
      </c>
      <c r="G266" s="36">
        <v>456.31666666666666</v>
      </c>
      <c r="H266" s="36">
        <v>501.91666666666669</v>
      </c>
      <c r="I266" s="36">
        <v>515.0333333333333</v>
      </c>
      <c r="J266" s="36">
        <v>524.7166666666667</v>
      </c>
      <c r="K266" s="31">
        <v>505.35</v>
      </c>
      <c r="L266" s="31">
        <v>482.55</v>
      </c>
      <c r="M266" s="31">
        <v>9.0955700000000004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660.1</v>
      </c>
      <c r="D267" s="36">
        <v>660.2833333333333</v>
      </c>
      <c r="E267" s="36">
        <v>652.81666666666661</v>
      </c>
      <c r="F267" s="36">
        <v>645.5333333333333</v>
      </c>
      <c r="G267" s="36">
        <v>638.06666666666661</v>
      </c>
      <c r="H267" s="36">
        <v>667.56666666666661</v>
      </c>
      <c r="I267" s="36">
        <v>675.0333333333333</v>
      </c>
      <c r="J267" s="36">
        <v>682.31666666666661</v>
      </c>
      <c r="K267" s="31">
        <v>667.75</v>
      </c>
      <c r="L267" s="31">
        <v>653</v>
      </c>
      <c r="M267" s="31">
        <v>9.1124799999999997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755.25</v>
      </c>
      <c r="D268" s="36">
        <v>763.16666666666663</v>
      </c>
      <c r="E268" s="36">
        <v>744.93333333333328</v>
      </c>
      <c r="F268" s="36">
        <v>734.61666666666667</v>
      </c>
      <c r="G268" s="36">
        <v>716.38333333333333</v>
      </c>
      <c r="H268" s="36">
        <v>773.48333333333323</v>
      </c>
      <c r="I268" s="36">
        <v>791.71666666666658</v>
      </c>
      <c r="J268" s="36">
        <v>802.03333333333319</v>
      </c>
      <c r="K268" s="31">
        <v>781.4</v>
      </c>
      <c r="L268" s="31">
        <v>752.85</v>
      </c>
      <c r="M268" s="31">
        <v>9.7388100000000009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469.7</v>
      </c>
      <c r="D269" s="36">
        <v>474.90000000000003</v>
      </c>
      <c r="E269" s="36">
        <v>462.80000000000007</v>
      </c>
      <c r="F269" s="36">
        <v>455.90000000000003</v>
      </c>
      <c r="G269" s="36">
        <v>443.80000000000007</v>
      </c>
      <c r="H269" s="36">
        <v>481.80000000000007</v>
      </c>
      <c r="I269" s="36">
        <v>493.90000000000009</v>
      </c>
      <c r="J269" s="36">
        <v>500.80000000000007</v>
      </c>
      <c r="K269" s="31">
        <v>487</v>
      </c>
      <c r="L269" s="31">
        <v>468</v>
      </c>
      <c r="M269" s="31">
        <v>34.660119999999999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480.55</v>
      </c>
      <c r="D270" s="36">
        <v>482.38333333333338</v>
      </c>
      <c r="E270" s="36">
        <v>472.26666666666677</v>
      </c>
      <c r="F270" s="36">
        <v>463.98333333333341</v>
      </c>
      <c r="G270" s="36">
        <v>453.86666666666679</v>
      </c>
      <c r="H270" s="36">
        <v>490.66666666666674</v>
      </c>
      <c r="I270" s="36">
        <v>500.78333333333342</v>
      </c>
      <c r="J270" s="36">
        <v>509.06666666666672</v>
      </c>
      <c r="K270" s="31">
        <v>492.5</v>
      </c>
      <c r="L270" s="31">
        <v>474.1</v>
      </c>
      <c r="M270" s="31">
        <v>4.7726199999999999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559.95000000000005</v>
      </c>
      <c r="D271" s="36">
        <v>561.1</v>
      </c>
      <c r="E271" s="36">
        <v>549.85</v>
      </c>
      <c r="F271" s="36">
        <v>539.75</v>
      </c>
      <c r="G271" s="36">
        <v>528.5</v>
      </c>
      <c r="H271" s="36">
        <v>571.20000000000005</v>
      </c>
      <c r="I271" s="36">
        <v>582.45000000000005</v>
      </c>
      <c r="J271" s="36">
        <v>592.55000000000007</v>
      </c>
      <c r="K271" s="31">
        <v>572.35</v>
      </c>
      <c r="L271" s="31">
        <v>551</v>
      </c>
      <c r="M271" s="31">
        <v>2.4182800000000002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924.2</v>
      </c>
      <c r="D272" s="36">
        <v>932.06666666666661</v>
      </c>
      <c r="E272" s="36">
        <v>903.13333333333321</v>
      </c>
      <c r="F272" s="36">
        <v>882.06666666666661</v>
      </c>
      <c r="G272" s="36">
        <v>853.13333333333321</v>
      </c>
      <c r="H272" s="36">
        <v>953.13333333333321</v>
      </c>
      <c r="I272" s="36">
        <v>982.06666666666661</v>
      </c>
      <c r="J272" s="36">
        <v>1003.1333333333332</v>
      </c>
      <c r="K272" s="31">
        <v>961</v>
      </c>
      <c r="L272" s="31">
        <v>911</v>
      </c>
      <c r="M272" s="31">
        <v>11.06161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468.95</v>
      </c>
      <c r="D273" s="36">
        <v>472.91666666666669</v>
      </c>
      <c r="E273" s="36">
        <v>461.03333333333336</v>
      </c>
      <c r="F273" s="36">
        <v>453.11666666666667</v>
      </c>
      <c r="G273" s="36">
        <v>441.23333333333335</v>
      </c>
      <c r="H273" s="36">
        <v>480.83333333333337</v>
      </c>
      <c r="I273" s="36">
        <v>492.7166666666667</v>
      </c>
      <c r="J273" s="36">
        <v>500.63333333333338</v>
      </c>
      <c r="K273" s="31">
        <v>484.8</v>
      </c>
      <c r="L273" s="31">
        <v>465</v>
      </c>
      <c r="M273" s="31">
        <v>10.7064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767.85</v>
      </c>
      <c r="D274" s="36">
        <v>765.2833333333333</v>
      </c>
      <c r="E274" s="36">
        <v>757.56666666666661</v>
      </c>
      <c r="F274" s="36">
        <v>747.2833333333333</v>
      </c>
      <c r="G274" s="36">
        <v>739.56666666666661</v>
      </c>
      <c r="H274" s="36">
        <v>775.56666666666661</v>
      </c>
      <c r="I274" s="36">
        <v>783.2833333333333</v>
      </c>
      <c r="J274" s="36">
        <v>793.56666666666661</v>
      </c>
      <c r="K274" s="31">
        <v>773</v>
      </c>
      <c r="L274" s="31">
        <v>755</v>
      </c>
      <c r="M274" s="31">
        <v>1.2232799999999999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3268.05</v>
      </c>
      <c r="D275" s="36">
        <v>3273.75</v>
      </c>
      <c r="E275" s="36">
        <v>3232.75</v>
      </c>
      <c r="F275" s="36">
        <v>3197.45</v>
      </c>
      <c r="G275" s="36">
        <v>3156.45</v>
      </c>
      <c r="H275" s="36">
        <v>3309.05</v>
      </c>
      <c r="I275" s="36">
        <v>3350.05</v>
      </c>
      <c r="J275" s="36">
        <v>3385.3500000000004</v>
      </c>
      <c r="K275" s="31">
        <v>3314.75</v>
      </c>
      <c r="L275" s="31">
        <v>3238.45</v>
      </c>
      <c r="M275" s="31">
        <v>1.3944300000000001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275.35000000000002</v>
      </c>
      <c r="D276" s="36">
        <v>279.58333333333331</v>
      </c>
      <c r="E276" s="36">
        <v>267.96666666666664</v>
      </c>
      <c r="F276" s="36">
        <v>260.58333333333331</v>
      </c>
      <c r="G276" s="36">
        <v>248.96666666666664</v>
      </c>
      <c r="H276" s="36">
        <v>286.96666666666664</v>
      </c>
      <c r="I276" s="36">
        <v>298.58333333333331</v>
      </c>
      <c r="J276" s="36">
        <v>305.96666666666664</v>
      </c>
      <c r="K276" s="31">
        <v>291.2</v>
      </c>
      <c r="L276" s="31">
        <v>272.2</v>
      </c>
      <c r="M276" s="31">
        <v>43.183999999999997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1572.3</v>
      </c>
      <c r="D277" s="36">
        <v>1572.8333333333333</v>
      </c>
      <c r="E277" s="36">
        <v>1561.6666666666665</v>
      </c>
      <c r="F277" s="36">
        <v>1551.0333333333333</v>
      </c>
      <c r="G277" s="36">
        <v>1539.8666666666666</v>
      </c>
      <c r="H277" s="36">
        <v>1583.4666666666665</v>
      </c>
      <c r="I277" s="36">
        <v>1594.633333333333</v>
      </c>
      <c r="J277" s="36">
        <v>1605.2666666666664</v>
      </c>
      <c r="K277" s="31">
        <v>1584</v>
      </c>
      <c r="L277" s="31">
        <v>1562.2</v>
      </c>
      <c r="M277" s="31">
        <v>4.06548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327.14999999999998</v>
      </c>
      <c r="D278" s="36">
        <v>328.8</v>
      </c>
      <c r="E278" s="36">
        <v>324.60000000000002</v>
      </c>
      <c r="F278" s="36">
        <v>322.05</v>
      </c>
      <c r="G278" s="36">
        <v>317.85000000000002</v>
      </c>
      <c r="H278" s="36">
        <v>331.35</v>
      </c>
      <c r="I278" s="36">
        <v>335.54999999999995</v>
      </c>
      <c r="J278" s="36">
        <v>338.1</v>
      </c>
      <c r="K278" s="31">
        <v>333</v>
      </c>
      <c r="L278" s="31">
        <v>326.25</v>
      </c>
      <c r="M278" s="31">
        <v>2.2432300000000001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3927.05</v>
      </c>
      <c r="D279" s="36">
        <v>3944.6</v>
      </c>
      <c r="E279" s="36">
        <v>3881.2</v>
      </c>
      <c r="F279" s="36">
        <v>3835.35</v>
      </c>
      <c r="G279" s="36">
        <v>3771.95</v>
      </c>
      <c r="H279" s="36">
        <v>3990.45</v>
      </c>
      <c r="I279" s="36">
        <v>4053.8500000000004</v>
      </c>
      <c r="J279" s="36">
        <v>4099.7</v>
      </c>
      <c r="K279" s="31">
        <v>4008</v>
      </c>
      <c r="L279" s="31">
        <v>3898.75</v>
      </c>
      <c r="M279" s="31">
        <v>0.22634000000000001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1269.75</v>
      </c>
      <c r="D280" s="36">
        <v>1273.1833333333334</v>
      </c>
      <c r="E280" s="36">
        <v>1258.7666666666669</v>
      </c>
      <c r="F280" s="36">
        <v>1247.7833333333335</v>
      </c>
      <c r="G280" s="36">
        <v>1233.366666666667</v>
      </c>
      <c r="H280" s="36">
        <v>1284.1666666666667</v>
      </c>
      <c r="I280" s="36">
        <v>1298.5833333333333</v>
      </c>
      <c r="J280" s="36">
        <v>1309.5666666666666</v>
      </c>
      <c r="K280" s="31">
        <v>1287.5999999999999</v>
      </c>
      <c r="L280" s="31">
        <v>1262.2</v>
      </c>
      <c r="M280" s="31">
        <v>3.1539299999999999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981.1</v>
      </c>
      <c r="D281" s="36">
        <v>988.0333333333333</v>
      </c>
      <c r="E281" s="36">
        <v>965.16666666666663</v>
      </c>
      <c r="F281" s="36">
        <v>949.23333333333335</v>
      </c>
      <c r="G281" s="36">
        <v>926.36666666666667</v>
      </c>
      <c r="H281" s="36">
        <v>1003.9666666666666</v>
      </c>
      <c r="I281" s="36">
        <v>1026.8333333333335</v>
      </c>
      <c r="J281" s="36">
        <v>1042.7666666666664</v>
      </c>
      <c r="K281" s="31">
        <v>1010.9</v>
      </c>
      <c r="L281" s="31">
        <v>972.1</v>
      </c>
      <c r="M281" s="31">
        <v>3.2459099999999999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378.5</v>
      </c>
      <c r="D282" s="36">
        <v>378.86666666666662</v>
      </c>
      <c r="E282" s="36">
        <v>367.73333333333323</v>
      </c>
      <c r="F282" s="36">
        <v>356.96666666666664</v>
      </c>
      <c r="G282" s="36">
        <v>345.83333333333326</v>
      </c>
      <c r="H282" s="36">
        <v>389.63333333333321</v>
      </c>
      <c r="I282" s="36">
        <v>400.76666666666654</v>
      </c>
      <c r="J282" s="36">
        <v>411.53333333333319</v>
      </c>
      <c r="K282" s="31">
        <v>390</v>
      </c>
      <c r="L282" s="31">
        <v>368.1</v>
      </c>
      <c r="M282" s="31">
        <v>23.894860000000001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292</v>
      </c>
      <c r="D283" s="36">
        <v>292.95</v>
      </c>
      <c r="E283" s="36">
        <v>288.45</v>
      </c>
      <c r="F283" s="36">
        <v>284.89999999999998</v>
      </c>
      <c r="G283" s="36">
        <v>280.39999999999998</v>
      </c>
      <c r="H283" s="36">
        <v>296.5</v>
      </c>
      <c r="I283" s="36">
        <v>301</v>
      </c>
      <c r="J283" s="36">
        <v>304.55</v>
      </c>
      <c r="K283" s="31">
        <v>297.45</v>
      </c>
      <c r="L283" s="31">
        <v>289.39999999999998</v>
      </c>
      <c r="M283" s="31">
        <v>2.6660300000000001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185.85</v>
      </c>
      <c r="D284" s="36">
        <v>185.78333333333333</v>
      </c>
      <c r="E284" s="36">
        <v>184.06666666666666</v>
      </c>
      <c r="F284" s="36">
        <v>182.28333333333333</v>
      </c>
      <c r="G284" s="36">
        <v>180.56666666666666</v>
      </c>
      <c r="H284" s="36">
        <v>187.56666666666666</v>
      </c>
      <c r="I284" s="36">
        <v>189.2833333333333</v>
      </c>
      <c r="J284" s="36">
        <v>191.06666666666666</v>
      </c>
      <c r="K284" s="31">
        <v>187.5</v>
      </c>
      <c r="L284" s="31">
        <v>184</v>
      </c>
      <c r="M284" s="31">
        <v>28.336110000000001</v>
      </c>
      <c r="N284" s="1"/>
      <c r="O284" s="1"/>
    </row>
    <row r="285" spans="1:15" ht="12.75" customHeight="1">
      <c r="A285" s="33">
        <v>275</v>
      </c>
      <c r="B285" s="53" t="s">
        <v>1009</v>
      </c>
      <c r="C285" s="31">
        <v>2899.4</v>
      </c>
      <c r="D285" s="36">
        <v>2905.6333333333337</v>
      </c>
      <c r="E285" s="36">
        <v>2839.8166666666675</v>
      </c>
      <c r="F285" s="36">
        <v>2780.233333333334</v>
      </c>
      <c r="G285" s="36">
        <v>2714.4166666666679</v>
      </c>
      <c r="H285" s="36">
        <v>2965.2166666666672</v>
      </c>
      <c r="I285" s="36">
        <v>3031.0333333333338</v>
      </c>
      <c r="J285" s="36">
        <v>3090.6166666666668</v>
      </c>
      <c r="K285" s="31">
        <v>2971.45</v>
      </c>
      <c r="L285" s="31">
        <v>2846.05</v>
      </c>
      <c r="M285" s="31">
        <v>2.5280800000000001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727.05</v>
      </c>
      <c r="D286" s="36">
        <v>721.63333333333333</v>
      </c>
      <c r="E286" s="36">
        <v>705.76666666666665</v>
      </c>
      <c r="F286" s="36">
        <v>684.48333333333335</v>
      </c>
      <c r="G286" s="36">
        <v>668.61666666666667</v>
      </c>
      <c r="H286" s="36">
        <v>742.91666666666663</v>
      </c>
      <c r="I286" s="36">
        <v>758.78333333333319</v>
      </c>
      <c r="J286" s="36">
        <v>780.06666666666661</v>
      </c>
      <c r="K286" s="31">
        <v>737.5</v>
      </c>
      <c r="L286" s="31">
        <v>700.35</v>
      </c>
      <c r="M286" s="31">
        <v>29.107600000000001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676.15</v>
      </c>
      <c r="D287" s="36">
        <v>688.56666666666661</v>
      </c>
      <c r="E287" s="36">
        <v>658.08333333333326</v>
      </c>
      <c r="F287" s="36">
        <v>640.01666666666665</v>
      </c>
      <c r="G287" s="36">
        <v>609.5333333333333</v>
      </c>
      <c r="H287" s="36">
        <v>706.63333333333321</v>
      </c>
      <c r="I287" s="36">
        <v>737.11666666666656</v>
      </c>
      <c r="J287" s="36">
        <v>755.18333333333317</v>
      </c>
      <c r="K287" s="31">
        <v>719.05</v>
      </c>
      <c r="L287" s="31">
        <v>670.5</v>
      </c>
      <c r="M287" s="31">
        <v>7.0457799999999997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1683.6</v>
      </c>
      <c r="D288" s="36">
        <v>1690.55</v>
      </c>
      <c r="E288" s="36">
        <v>1668.25</v>
      </c>
      <c r="F288" s="36">
        <v>1652.9</v>
      </c>
      <c r="G288" s="36">
        <v>1630.6000000000001</v>
      </c>
      <c r="H288" s="36">
        <v>1705.8999999999999</v>
      </c>
      <c r="I288" s="36">
        <v>1728.1999999999996</v>
      </c>
      <c r="J288" s="36">
        <v>1743.5499999999997</v>
      </c>
      <c r="K288" s="31">
        <v>1712.85</v>
      </c>
      <c r="L288" s="31">
        <v>1675.2</v>
      </c>
      <c r="M288" s="31">
        <v>30.763269999999999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2289.85</v>
      </c>
      <c r="D289" s="36">
        <v>2278.9500000000003</v>
      </c>
      <c r="E289" s="36">
        <v>2250.9000000000005</v>
      </c>
      <c r="F289" s="36">
        <v>2211.9500000000003</v>
      </c>
      <c r="G289" s="36">
        <v>2183.9000000000005</v>
      </c>
      <c r="H289" s="36">
        <v>2317.9000000000005</v>
      </c>
      <c r="I289" s="36">
        <v>2345.9500000000007</v>
      </c>
      <c r="J289" s="36">
        <v>2384.9000000000005</v>
      </c>
      <c r="K289" s="31">
        <v>2307</v>
      </c>
      <c r="L289" s="31">
        <v>2240</v>
      </c>
      <c r="M289" s="31">
        <v>1.7361200000000001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165.1</v>
      </c>
      <c r="D290" s="36">
        <v>167.11666666666665</v>
      </c>
      <c r="E290" s="36">
        <v>162.0333333333333</v>
      </c>
      <c r="F290" s="36">
        <v>158.96666666666667</v>
      </c>
      <c r="G290" s="36">
        <v>153.88333333333333</v>
      </c>
      <c r="H290" s="36">
        <v>170.18333333333328</v>
      </c>
      <c r="I290" s="36">
        <v>175.26666666666659</v>
      </c>
      <c r="J290" s="36">
        <v>178.33333333333326</v>
      </c>
      <c r="K290" s="31">
        <v>172.2</v>
      </c>
      <c r="L290" s="31">
        <v>164.05</v>
      </c>
      <c r="M290" s="31">
        <v>33.780659999999997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5314.95</v>
      </c>
      <c r="D291" s="36">
        <v>5341.75</v>
      </c>
      <c r="E291" s="36">
        <v>5265.5</v>
      </c>
      <c r="F291" s="36">
        <v>5216.05</v>
      </c>
      <c r="G291" s="36">
        <v>5139.8</v>
      </c>
      <c r="H291" s="36">
        <v>5391.2</v>
      </c>
      <c r="I291" s="36">
        <v>5467.45</v>
      </c>
      <c r="J291" s="36">
        <v>5516.9</v>
      </c>
      <c r="K291" s="31">
        <v>5418</v>
      </c>
      <c r="L291" s="31">
        <v>5292.3</v>
      </c>
      <c r="M291" s="31">
        <v>1.1192599999999999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638.15</v>
      </c>
      <c r="D292" s="36">
        <v>643.41666666666663</v>
      </c>
      <c r="E292" s="36">
        <v>630.48333333333323</v>
      </c>
      <c r="F292" s="36">
        <v>622.81666666666661</v>
      </c>
      <c r="G292" s="36">
        <v>609.88333333333321</v>
      </c>
      <c r="H292" s="36">
        <v>651.08333333333326</v>
      </c>
      <c r="I292" s="36">
        <v>664.01666666666665</v>
      </c>
      <c r="J292" s="36">
        <v>671.68333333333328</v>
      </c>
      <c r="K292" s="31">
        <v>656.35</v>
      </c>
      <c r="L292" s="31">
        <v>635.75</v>
      </c>
      <c r="M292" s="31">
        <v>11.30316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5409.95</v>
      </c>
      <c r="D293" s="36">
        <v>5418.6500000000005</v>
      </c>
      <c r="E293" s="36">
        <v>5371.3000000000011</v>
      </c>
      <c r="F293" s="36">
        <v>5332.6500000000005</v>
      </c>
      <c r="G293" s="36">
        <v>5285.3000000000011</v>
      </c>
      <c r="H293" s="36">
        <v>5457.3000000000011</v>
      </c>
      <c r="I293" s="36">
        <v>5504.6500000000015</v>
      </c>
      <c r="J293" s="36">
        <v>5543.3000000000011</v>
      </c>
      <c r="K293" s="31">
        <v>5466</v>
      </c>
      <c r="L293" s="31">
        <v>5380</v>
      </c>
      <c r="M293" s="31">
        <v>2.6385800000000001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14497.5</v>
      </c>
      <c r="D294" s="36">
        <v>14608.800000000001</v>
      </c>
      <c r="E294" s="36">
        <v>14366.600000000002</v>
      </c>
      <c r="F294" s="36">
        <v>14235.7</v>
      </c>
      <c r="G294" s="36">
        <v>13993.500000000002</v>
      </c>
      <c r="H294" s="36">
        <v>14739.700000000003</v>
      </c>
      <c r="I294" s="36">
        <v>14981.900000000003</v>
      </c>
      <c r="J294" s="36">
        <v>15112.800000000003</v>
      </c>
      <c r="K294" s="31">
        <v>14851</v>
      </c>
      <c r="L294" s="31">
        <v>14477.9</v>
      </c>
      <c r="M294" s="31">
        <v>3.3300000000000003E-2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3470.2</v>
      </c>
      <c r="D295" s="36">
        <v>3476.4500000000003</v>
      </c>
      <c r="E295" s="36">
        <v>3439.9000000000005</v>
      </c>
      <c r="F295" s="36">
        <v>3409.6000000000004</v>
      </c>
      <c r="G295" s="36">
        <v>3373.0500000000006</v>
      </c>
      <c r="H295" s="36">
        <v>3506.7500000000005</v>
      </c>
      <c r="I295" s="36">
        <v>3543.3000000000006</v>
      </c>
      <c r="J295" s="36">
        <v>3573.6000000000004</v>
      </c>
      <c r="K295" s="31">
        <v>3513</v>
      </c>
      <c r="L295" s="31">
        <v>3446.15</v>
      </c>
      <c r="M295" s="31">
        <v>16.669029999999999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506.1</v>
      </c>
      <c r="D296" s="36">
        <v>514.13333333333333</v>
      </c>
      <c r="E296" s="36">
        <v>494.9666666666667</v>
      </c>
      <c r="F296" s="36">
        <v>483.83333333333337</v>
      </c>
      <c r="G296" s="36">
        <v>464.66666666666674</v>
      </c>
      <c r="H296" s="36">
        <v>525.26666666666665</v>
      </c>
      <c r="I296" s="36">
        <v>544.43333333333339</v>
      </c>
      <c r="J296" s="36">
        <v>555.56666666666661</v>
      </c>
      <c r="K296" s="31">
        <v>533.29999999999995</v>
      </c>
      <c r="L296" s="31">
        <v>503</v>
      </c>
      <c r="M296" s="31">
        <v>7.9565400000000004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405.05</v>
      </c>
      <c r="D297" s="36">
        <v>403.65000000000003</v>
      </c>
      <c r="E297" s="36">
        <v>398.70000000000005</v>
      </c>
      <c r="F297" s="36">
        <v>392.35</v>
      </c>
      <c r="G297" s="36">
        <v>387.40000000000003</v>
      </c>
      <c r="H297" s="36">
        <v>410.00000000000006</v>
      </c>
      <c r="I297" s="36">
        <v>414.95</v>
      </c>
      <c r="J297" s="36">
        <v>421.30000000000007</v>
      </c>
      <c r="K297" s="31">
        <v>408.6</v>
      </c>
      <c r="L297" s="31">
        <v>397.3</v>
      </c>
      <c r="M297" s="31">
        <v>39.950400000000002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256.95</v>
      </c>
      <c r="D298" s="36">
        <v>259.26666666666665</v>
      </c>
      <c r="E298" s="36">
        <v>253.68333333333328</v>
      </c>
      <c r="F298" s="36">
        <v>250.41666666666663</v>
      </c>
      <c r="G298" s="36">
        <v>244.83333333333326</v>
      </c>
      <c r="H298" s="36">
        <v>262.5333333333333</v>
      </c>
      <c r="I298" s="36">
        <v>268.11666666666667</v>
      </c>
      <c r="J298" s="36">
        <v>271.38333333333333</v>
      </c>
      <c r="K298" s="31">
        <v>264.85000000000002</v>
      </c>
      <c r="L298" s="31">
        <v>256</v>
      </c>
      <c r="M298" s="31">
        <v>4.6774899999999997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139.69999999999999</v>
      </c>
      <c r="D299" s="36">
        <v>140.35</v>
      </c>
      <c r="E299" s="36">
        <v>138.1</v>
      </c>
      <c r="F299" s="36">
        <v>136.5</v>
      </c>
      <c r="G299" s="36">
        <v>134.25</v>
      </c>
      <c r="H299" s="36">
        <v>141.94999999999999</v>
      </c>
      <c r="I299" s="36">
        <v>144.19999999999999</v>
      </c>
      <c r="J299" s="36">
        <v>145.79999999999998</v>
      </c>
      <c r="K299" s="31">
        <v>142.6</v>
      </c>
      <c r="L299" s="31">
        <v>138.75</v>
      </c>
      <c r="M299" s="31">
        <v>40.880870000000002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1006.95</v>
      </c>
      <c r="D300" s="36">
        <v>1021.2166666666668</v>
      </c>
      <c r="E300" s="36">
        <v>989.53333333333353</v>
      </c>
      <c r="F300" s="36">
        <v>972.11666666666667</v>
      </c>
      <c r="G300" s="36">
        <v>940.43333333333339</v>
      </c>
      <c r="H300" s="36">
        <v>1038.6333333333337</v>
      </c>
      <c r="I300" s="36">
        <v>1070.3166666666668</v>
      </c>
      <c r="J300" s="36">
        <v>1087.7333333333338</v>
      </c>
      <c r="K300" s="31">
        <v>1052.9000000000001</v>
      </c>
      <c r="L300" s="31">
        <v>1003.8</v>
      </c>
      <c r="M300" s="31">
        <v>35.730620000000002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5536.85</v>
      </c>
      <c r="D301" s="36">
        <v>5502.2833333333328</v>
      </c>
      <c r="E301" s="36">
        <v>5454.5666666666657</v>
      </c>
      <c r="F301" s="36">
        <v>5372.2833333333328</v>
      </c>
      <c r="G301" s="36">
        <v>5324.5666666666657</v>
      </c>
      <c r="H301" s="36">
        <v>5584.5666666666657</v>
      </c>
      <c r="I301" s="36">
        <v>5632.2833333333328</v>
      </c>
      <c r="J301" s="36">
        <v>5714.5666666666657</v>
      </c>
      <c r="K301" s="31">
        <v>5550</v>
      </c>
      <c r="L301" s="31">
        <v>5420</v>
      </c>
      <c r="M301" s="31">
        <v>0.26290999999999998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1616.35</v>
      </c>
      <c r="D302" s="36">
        <v>1621.1166666666668</v>
      </c>
      <c r="E302" s="36">
        <v>1599.3333333333335</v>
      </c>
      <c r="F302" s="36">
        <v>1582.3166666666666</v>
      </c>
      <c r="G302" s="36">
        <v>1560.5333333333333</v>
      </c>
      <c r="H302" s="36">
        <v>1638.1333333333337</v>
      </c>
      <c r="I302" s="36">
        <v>1659.916666666667</v>
      </c>
      <c r="J302" s="36">
        <v>1676.9333333333338</v>
      </c>
      <c r="K302" s="31">
        <v>1642.9</v>
      </c>
      <c r="L302" s="31">
        <v>1604.1</v>
      </c>
      <c r="M302" s="31">
        <v>11.10003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1180.2</v>
      </c>
      <c r="D303" s="36">
        <v>1188.2166666666667</v>
      </c>
      <c r="E303" s="36">
        <v>1167.9833333333333</v>
      </c>
      <c r="F303" s="36">
        <v>1155.7666666666667</v>
      </c>
      <c r="G303" s="36">
        <v>1135.5333333333333</v>
      </c>
      <c r="H303" s="36">
        <v>1200.4333333333334</v>
      </c>
      <c r="I303" s="36">
        <v>1220.666666666667</v>
      </c>
      <c r="J303" s="36">
        <v>1232.8833333333334</v>
      </c>
      <c r="K303" s="31">
        <v>1208.45</v>
      </c>
      <c r="L303" s="31">
        <v>1176</v>
      </c>
      <c r="M303" s="31">
        <v>0.48265999999999998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77.5</v>
      </c>
      <c r="D304" s="36">
        <v>78.650000000000006</v>
      </c>
      <c r="E304" s="36">
        <v>75.250000000000014</v>
      </c>
      <c r="F304" s="36">
        <v>73.000000000000014</v>
      </c>
      <c r="G304" s="36">
        <v>69.600000000000023</v>
      </c>
      <c r="H304" s="36">
        <v>80.900000000000006</v>
      </c>
      <c r="I304" s="36">
        <v>84.299999999999983</v>
      </c>
      <c r="J304" s="36">
        <v>86.55</v>
      </c>
      <c r="K304" s="31">
        <v>82.05</v>
      </c>
      <c r="L304" s="31">
        <v>76.400000000000006</v>
      </c>
      <c r="M304" s="31">
        <v>40.77073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146028.4</v>
      </c>
      <c r="D305" s="36">
        <v>146742.80000000002</v>
      </c>
      <c r="E305" s="36">
        <v>144985.60000000003</v>
      </c>
      <c r="F305" s="36">
        <v>143942.80000000002</v>
      </c>
      <c r="G305" s="36">
        <v>142185.60000000003</v>
      </c>
      <c r="H305" s="36">
        <v>147785.60000000003</v>
      </c>
      <c r="I305" s="36">
        <v>149542.80000000005</v>
      </c>
      <c r="J305" s="36">
        <v>150585.60000000003</v>
      </c>
      <c r="K305" s="31">
        <v>148500</v>
      </c>
      <c r="L305" s="31">
        <v>145700</v>
      </c>
      <c r="M305" s="31">
        <v>9.9839999999999998E-2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1934.55</v>
      </c>
      <c r="D306" s="36">
        <v>1953.1833333333334</v>
      </c>
      <c r="E306" s="36">
        <v>1907.3666666666668</v>
      </c>
      <c r="F306" s="36">
        <v>1880.1833333333334</v>
      </c>
      <c r="G306" s="36">
        <v>1834.3666666666668</v>
      </c>
      <c r="H306" s="36">
        <v>1980.3666666666668</v>
      </c>
      <c r="I306" s="36">
        <v>2026.1833333333334</v>
      </c>
      <c r="J306" s="36">
        <v>2053.3666666666668</v>
      </c>
      <c r="K306" s="31">
        <v>1999</v>
      </c>
      <c r="L306" s="31">
        <v>1926</v>
      </c>
      <c r="M306" s="31">
        <v>2.02535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1151.6500000000001</v>
      </c>
      <c r="D307" s="36">
        <v>1146.8999999999999</v>
      </c>
      <c r="E307" s="36">
        <v>1119.7999999999997</v>
      </c>
      <c r="F307" s="36">
        <v>1087.9499999999998</v>
      </c>
      <c r="G307" s="36">
        <v>1060.8499999999997</v>
      </c>
      <c r="H307" s="36">
        <v>1178.7499999999998</v>
      </c>
      <c r="I307" s="36">
        <v>1205.8499999999997</v>
      </c>
      <c r="J307" s="36">
        <v>1237.6999999999998</v>
      </c>
      <c r="K307" s="31">
        <v>1174</v>
      </c>
      <c r="L307" s="31">
        <v>1115.05</v>
      </c>
      <c r="M307" s="31">
        <v>6.9567600000000001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1466</v>
      </c>
      <c r="D308" s="36">
        <v>1484.5833333333333</v>
      </c>
      <c r="E308" s="36">
        <v>1443.4666666666665</v>
      </c>
      <c r="F308" s="36">
        <v>1420.9333333333332</v>
      </c>
      <c r="G308" s="36">
        <v>1379.8166666666664</v>
      </c>
      <c r="H308" s="36">
        <v>1507.1166666666666</v>
      </c>
      <c r="I308" s="36">
        <v>1548.2333333333333</v>
      </c>
      <c r="J308" s="36">
        <v>1570.7666666666667</v>
      </c>
      <c r="K308" s="31">
        <v>1525.7</v>
      </c>
      <c r="L308" s="31">
        <v>1462.05</v>
      </c>
      <c r="M308" s="31">
        <v>3.6621700000000001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281.45</v>
      </c>
      <c r="D309" s="36">
        <v>283.5333333333333</v>
      </c>
      <c r="E309" s="36">
        <v>276.36666666666662</v>
      </c>
      <c r="F309" s="36">
        <v>271.2833333333333</v>
      </c>
      <c r="G309" s="36">
        <v>264.11666666666662</v>
      </c>
      <c r="H309" s="36">
        <v>288.61666666666662</v>
      </c>
      <c r="I309" s="36">
        <v>295.78333333333336</v>
      </c>
      <c r="J309" s="36">
        <v>300.86666666666662</v>
      </c>
      <c r="K309" s="31">
        <v>290.7</v>
      </c>
      <c r="L309" s="31">
        <v>278.45</v>
      </c>
      <c r="M309" s="31">
        <v>20.698879999999999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1901.65</v>
      </c>
      <c r="D310" s="36">
        <v>1917.2833333333335</v>
      </c>
      <c r="E310" s="36">
        <v>1881.416666666667</v>
      </c>
      <c r="F310" s="36">
        <v>1861.1833333333334</v>
      </c>
      <c r="G310" s="36">
        <v>1825.3166666666668</v>
      </c>
      <c r="H310" s="36">
        <v>1937.5166666666671</v>
      </c>
      <c r="I310" s="36">
        <v>1973.3833333333334</v>
      </c>
      <c r="J310" s="36">
        <v>1993.6166666666672</v>
      </c>
      <c r="K310" s="31">
        <v>1953.15</v>
      </c>
      <c r="L310" s="31">
        <v>1897.05</v>
      </c>
      <c r="M310" s="31">
        <v>20.104289999999999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419.6</v>
      </c>
      <c r="D311" s="36">
        <v>422.23333333333335</v>
      </c>
      <c r="E311" s="36">
        <v>414.56666666666672</v>
      </c>
      <c r="F311" s="36">
        <v>409.53333333333336</v>
      </c>
      <c r="G311" s="36">
        <v>401.86666666666673</v>
      </c>
      <c r="H311" s="36">
        <v>427.26666666666671</v>
      </c>
      <c r="I311" s="36">
        <v>434.93333333333334</v>
      </c>
      <c r="J311" s="36">
        <v>439.9666666666667</v>
      </c>
      <c r="K311" s="31">
        <v>429.9</v>
      </c>
      <c r="L311" s="31">
        <v>417.2</v>
      </c>
      <c r="M311" s="31">
        <v>2.5747800000000001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589.4</v>
      </c>
      <c r="D312" s="36">
        <v>595.11666666666667</v>
      </c>
      <c r="E312" s="36">
        <v>580.13333333333333</v>
      </c>
      <c r="F312" s="36">
        <v>570.86666666666667</v>
      </c>
      <c r="G312" s="36">
        <v>555.88333333333333</v>
      </c>
      <c r="H312" s="36">
        <v>604.38333333333333</v>
      </c>
      <c r="I312" s="36">
        <v>619.36666666666667</v>
      </c>
      <c r="J312" s="36">
        <v>628.63333333333333</v>
      </c>
      <c r="K312" s="31">
        <v>610.1</v>
      </c>
      <c r="L312" s="31">
        <v>585.85</v>
      </c>
      <c r="M312" s="31">
        <v>2.3990999999999998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172.55</v>
      </c>
      <c r="D313" s="36">
        <v>174.63333333333333</v>
      </c>
      <c r="E313" s="36">
        <v>168.81666666666666</v>
      </c>
      <c r="F313" s="36">
        <v>165.08333333333334</v>
      </c>
      <c r="G313" s="36">
        <v>159.26666666666668</v>
      </c>
      <c r="H313" s="36">
        <v>178.36666666666665</v>
      </c>
      <c r="I313" s="36">
        <v>184.18333333333331</v>
      </c>
      <c r="J313" s="36">
        <v>187.91666666666663</v>
      </c>
      <c r="K313" s="31">
        <v>180.45</v>
      </c>
      <c r="L313" s="31">
        <v>170.9</v>
      </c>
      <c r="M313" s="31">
        <v>65.483130000000003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230.15</v>
      </c>
      <c r="D314" s="36">
        <v>236.51666666666665</v>
      </c>
      <c r="E314" s="36">
        <v>221.6333333333333</v>
      </c>
      <c r="F314" s="36">
        <v>213.11666666666665</v>
      </c>
      <c r="G314" s="36">
        <v>198.23333333333329</v>
      </c>
      <c r="H314" s="36">
        <v>245.0333333333333</v>
      </c>
      <c r="I314" s="36">
        <v>259.91666666666663</v>
      </c>
      <c r="J314" s="36">
        <v>268.43333333333328</v>
      </c>
      <c r="K314" s="31">
        <v>251.4</v>
      </c>
      <c r="L314" s="31">
        <v>228</v>
      </c>
      <c r="M314" s="31">
        <v>119.76447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2053.4</v>
      </c>
      <c r="D315" s="36">
        <v>2073.7833333333333</v>
      </c>
      <c r="E315" s="36">
        <v>2007.5666666666666</v>
      </c>
      <c r="F315" s="36">
        <v>1961.7333333333333</v>
      </c>
      <c r="G315" s="36">
        <v>1895.5166666666667</v>
      </c>
      <c r="H315" s="36">
        <v>2119.6166666666668</v>
      </c>
      <c r="I315" s="36">
        <v>2185.833333333333</v>
      </c>
      <c r="J315" s="36">
        <v>2231.6666666666665</v>
      </c>
      <c r="K315" s="31">
        <v>2140</v>
      </c>
      <c r="L315" s="31">
        <v>2027.95</v>
      </c>
      <c r="M315" s="31">
        <v>4.7978199999999998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523.35</v>
      </c>
      <c r="D316" s="36">
        <v>523.33333333333337</v>
      </c>
      <c r="E316" s="36">
        <v>520.7166666666667</v>
      </c>
      <c r="F316" s="36">
        <v>518.08333333333337</v>
      </c>
      <c r="G316" s="36">
        <v>515.4666666666667</v>
      </c>
      <c r="H316" s="36">
        <v>525.9666666666667</v>
      </c>
      <c r="I316" s="36">
        <v>528.58333333333326</v>
      </c>
      <c r="J316" s="36">
        <v>531.2166666666667</v>
      </c>
      <c r="K316" s="31">
        <v>525.95000000000005</v>
      </c>
      <c r="L316" s="31">
        <v>520.70000000000005</v>
      </c>
      <c r="M316" s="31">
        <v>23.286169999999998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11152.8</v>
      </c>
      <c r="D317" s="36">
        <v>11260.583333333334</v>
      </c>
      <c r="E317" s="36">
        <v>11022.216666666667</v>
      </c>
      <c r="F317" s="36">
        <v>10891.633333333333</v>
      </c>
      <c r="G317" s="36">
        <v>10653.266666666666</v>
      </c>
      <c r="H317" s="36">
        <v>11391.166666666668</v>
      </c>
      <c r="I317" s="36">
        <v>11629.533333333333</v>
      </c>
      <c r="J317" s="36">
        <v>11760.116666666669</v>
      </c>
      <c r="K317" s="31">
        <v>11498.95</v>
      </c>
      <c r="L317" s="31">
        <v>11130</v>
      </c>
      <c r="M317" s="31">
        <v>3.58812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2906.4</v>
      </c>
      <c r="D318" s="36">
        <v>2932.1333333333332</v>
      </c>
      <c r="E318" s="36">
        <v>2844.2666666666664</v>
      </c>
      <c r="F318" s="36">
        <v>2782.1333333333332</v>
      </c>
      <c r="G318" s="36">
        <v>2694.2666666666664</v>
      </c>
      <c r="H318" s="36">
        <v>2994.2666666666664</v>
      </c>
      <c r="I318" s="36">
        <v>3082.1333333333332</v>
      </c>
      <c r="J318" s="36">
        <v>3144.2666666666664</v>
      </c>
      <c r="K318" s="31">
        <v>3020</v>
      </c>
      <c r="L318" s="31">
        <v>2870</v>
      </c>
      <c r="M318" s="31">
        <v>0.43714999999999998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964.35</v>
      </c>
      <c r="D319" s="36">
        <v>961.93333333333339</v>
      </c>
      <c r="E319" s="36">
        <v>943.91666666666674</v>
      </c>
      <c r="F319" s="36">
        <v>923.48333333333335</v>
      </c>
      <c r="G319" s="36">
        <v>905.4666666666667</v>
      </c>
      <c r="H319" s="36">
        <v>982.36666666666679</v>
      </c>
      <c r="I319" s="36">
        <v>1000.3833333333334</v>
      </c>
      <c r="J319" s="36">
        <v>1020.8166666666668</v>
      </c>
      <c r="K319" s="31">
        <v>979.95</v>
      </c>
      <c r="L319" s="31">
        <v>941.5</v>
      </c>
      <c r="M319" s="31">
        <v>33.351900000000001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851.55</v>
      </c>
      <c r="D320" s="36">
        <v>854.0333333333333</v>
      </c>
      <c r="E320" s="36">
        <v>839.51666666666665</v>
      </c>
      <c r="F320" s="36">
        <v>827.48333333333335</v>
      </c>
      <c r="G320" s="36">
        <v>812.9666666666667</v>
      </c>
      <c r="H320" s="36">
        <v>866.06666666666661</v>
      </c>
      <c r="I320" s="36">
        <v>880.58333333333326</v>
      </c>
      <c r="J320" s="36">
        <v>892.61666666666656</v>
      </c>
      <c r="K320" s="31">
        <v>868.55</v>
      </c>
      <c r="L320" s="31">
        <v>842</v>
      </c>
      <c r="M320" s="31">
        <v>25.788360000000001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2113.9</v>
      </c>
      <c r="D321" s="36">
        <v>2146.2833333333333</v>
      </c>
      <c r="E321" s="36">
        <v>2062.5666666666666</v>
      </c>
      <c r="F321" s="36">
        <v>2011.2333333333331</v>
      </c>
      <c r="G321" s="36">
        <v>1927.5166666666664</v>
      </c>
      <c r="H321" s="36">
        <v>2197.6166666666668</v>
      </c>
      <c r="I321" s="36">
        <v>2281.333333333333</v>
      </c>
      <c r="J321" s="36">
        <v>2332.666666666667</v>
      </c>
      <c r="K321" s="31">
        <v>2230</v>
      </c>
      <c r="L321" s="31">
        <v>2094.9499999999998</v>
      </c>
      <c r="M321" s="31">
        <v>45.167700000000004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695.75</v>
      </c>
      <c r="D322" s="36">
        <v>698.01666666666677</v>
      </c>
      <c r="E322" s="36">
        <v>688.48333333333358</v>
      </c>
      <c r="F322" s="36">
        <v>681.21666666666681</v>
      </c>
      <c r="G322" s="36">
        <v>671.68333333333362</v>
      </c>
      <c r="H322" s="36">
        <v>705.28333333333353</v>
      </c>
      <c r="I322" s="36">
        <v>714.81666666666661</v>
      </c>
      <c r="J322" s="36">
        <v>722.08333333333348</v>
      </c>
      <c r="K322" s="31">
        <v>707.55</v>
      </c>
      <c r="L322" s="31">
        <v>690.75</v>
      </c>
      <c r="M322" s="31">
        <v>0.63705999999999996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1125.75</v>
      </c>
      <c r="D323" s="36">
        <v>1122.5166666666667</v>
      </c>
      <c r="E323" s="36">
        <v>1110.0333333333333</v>
      </c>
      <c r="F323" s="36">
        <v>1094.3166666666666</v>
      </c>
      <c r="G323" s="36">
        <v>1081.8333333333333</v>
      </c>
      <c r="H323" s="36">
        <v>1138.2333333333333</v>
      </c>
      <c r="I323" s="36">
        <v>1150.7166666666665</v>
      </c>
      <c r="J323" s="36">
        <v>1166.4333333333334</v>
      </c>
      <c r="K323" s="31">
        <v>1135</v>
      </c>
      <c r="L323" s="31">
        <v>1106.8</v>
      </c>
      <c r="M323" s="31">
        <v>3.7779099999999999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1605.4</v>
      </c>
      <c r="D324" s="36">
        <v>1613.3499999999997</v>
      </c>
      <c r="E324" s="36">
        <v>1580.8999999999994</v>
      </c>
      <c r="F324" s="36">
        <v>1556.3999999999996</v>
      </c>
      <c r="G324" s="36">
        <v>1523.9499999999994</v>
      </c>
      <c r="H324" s="36">
        <v>1637.8499999999995</v>
      </c>
      <c r="I324" s="36">
        <v>1670.2999999999997</v>
      </c>
      <c r="J324" s="36">
        <v>1694.7999999999995</v>
      </c>
      <c r="K324" s="31">
        <v>1645.8</v>
      </c>
      <c r="L324" s="31">
        <v>1588.85</v>
      </c>
      <c r="M324" s="31">
        <v>5.2626099999999996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423.1</v>
      </c>
      <c r="D325" s="36">
        <v>423.7166666666667</v>
      </c>
      <c r="E325" s="36">
        <v>415.93333333333339</v>
      </c>
      <c r="F325" s="36">
        <v>408.76666666666671</v>
      </c>
      <c r="G325" s="36">
        <v>400.98333333333341</v>
      </c>
      <c r="H325" s="36">
        <v>430.88333333333338</v>
      </c>
      <c r="I325" s="36">
        <v>438.66666666666669</v>
      </c>
      <c r="J325" s="36">
        <v>445.83333333333337</v>
      </c>
      <c r="K325" s="31">
        <v>431.5</v>
      </c>
      <c r="L325" s="31">
        <v>416.55</v>
      </c>
      <c r="M325" s="31">
        <v>5.9509999999999996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71.05</v>
      </c>
      <c r="D326" s="36">
        <v>71.383333333333326</v>
      </c>
      <c r="E326" s="36">
        <v>69.716666666666654</v>
      </c>
      <c r="F326" s="36">
        <v>68.383333333333326</v>
      </c>
      <c r="G326" s="36">
        <v>66.716666666666654</v>
      </c>
      <c r="H326" s="36">
        <v>72.716666666666654</v>
      </c>
      <c r="I326" s="36">
        <v>74.38333333333334</v>
      </c>
      <c r="J326" s="36">
        <v>75.716666666666654</v>
      </c>
      <c r="K326" s="31">
        <v>73.05</v>
      </c>
      <c r="L326" s="31">
        <v>70.05</v>
      </c>
      <c r="M326" s="31">
        <v>64.089740000000006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1624.65</v>
      </c>
      <c r="D327" s="36">
        <v>1667.5</v>
      </c>
      <c r="E327" s="36">
        <v>1569.15</v>
      </c>
      <c r="F327" s="36">
        <v>1513.65</v>
      </c>
      <c r="G327" s="36">
        <v>1415.3000000000002</v>
      </c>
      <c r="H327" s="36">
        <v>1723</v>
      </c>
      <c r="I327" s="36">
        <v>1821.35</v>
      </c>
      <c r="J327" s="36">
        <v>1876.85</v>
      </c>
      <c r="K327" s="31">
        <v>1765.85</v>
      </c>
      <c r="L327" s="31">
        <v>1612</v>
      </c>
      <c r="M327" s="31">
        <v>2.2442299999999999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2653.9</v>
      </c>
      <c r="D328" s="36">
        <v>2670.7999999999997</v>
      </c>
      <c r="E328" s="36">
        <v>2605.0999999999995</v>
      </c>
      <c r="F328" s="36">
        <v>2556.2999999999997</v>
      </c>
      <c r="G328" s="36">
        <v>2490.5999999999995</v>
      </c>
      <c r="H328" s="36">
        <v>2719.5999999999995</v>
      </c>
      <c r="I328" s="36">
        <v>2785.2999999999993</v>
      </c>
      <c r="J328" s="36">
        <v>2834.0999999999995</v>
      </c>
      <c r="K328" s="31">
        <v>2736.5</v>
      </c>
      <c r="L328" s="31">
        <v>2622</v>
      </c>
      <c r="M328" s="31">
        <v>3.7160500000000001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3660.05</v>
      </c>
      <c r="D329" s="36">
        <v>3689.35</v>
      </c>
      <c r="E329" s="36">
        <v>3620.7</v>
      </c>
      <c r="F329" s="36">
        <v>3581.35</v>
      </c>
      <c r="G329" s="36">
        <v>3512.7</v>
      </c>
      <c r="H329" s="36">
        <v>3728.7</v>
      </c>
      <c r="I329" s="36">
        <v>3797.3500000000004</v>
      </c>
      <c r="J329" s="36">
        <v>3836.7</v>
      </c>
      <c r="K329" s="31">
        <v>3758</v>
      </c>
      <c r="L329" s="31">
        <v>3650</v>
      </c>
      <c r="M329" s="31">
        <v>3.42279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1274.7</v>
      </c>
      <c r="D330" s="36">
        <v>1280.8166666666668</v>
      </c>
      <c r="E330" s="36">
        <v>1255.7833333333338</v>
      </c>
      <c r="F330" s="36">
        <v>1236.866666666667</v>
      </c>
      <c r="G330" s="36">
        <v>1211.8333333333339</v>
      </c>
      <c r="H330" s="36">
        <v>1299.7333333333336</v>
      </c>
      <c r="I330" s="36">
        <v>1324.7666666666669</v>
      </c>
      <c r="J330" s="36">
        <v>1343.6833333333334</v>
      </c>
      <c r="K330" s="31">
        <v>1305.8499999999999</v>
      </c>
      <c r="L330" s="31">
        <v>1261.9000000000001</v>
      </c>
      <c r="M330" s="31">
        <v>8.9773200000000006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983.5</v>
      </c>
      <c r="D331" s="36">
        <v>989.43333333333339</v>
      </c>
      <c r="E331" s="36">
        <v>964.06666666666683</v>
      </c>
      <c r="F331" s="36">
        <v>944.63333333333344</v>
      </c>
      <c r="G331" s="36">
        <v>919.26666666666688</v>
      </c>
      <c r="H331" s="36">
        <v>1008.8666666666668</v>
      </c>
      <c r="I331" s="36">
        <v>1034.2333333333333</v>
      </c>
      <c r="J331" s="36">
        <v>1053.6666666666667</v>
      </c>
      <c r="K331" s="31">
        <v>1014.8</v>
      </c>
      <c r="L331" s="31">
        <v>970</v>
      </c>
      <c r="M331" s="31">
        <v>4.9092599999999997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132.19999999999999</v>
      </c>
      <c r="D332" s="36">
        <v>134.33333333333331</v>
      </c>
      <c r="E332" s="36">
        <v>129.31666666666663</v>
      </c>
      <c r="F332" s="36">
        <v>126.43333333333331</v>
      </c>
      <c r="G332" s="36">
        <v>121.41666666666663</v>
      </c>
      <c r="H332" s="36">
        <v>137.21666666666664</v>
      </c>
      <c r="I332" s="36">
        <v>142.23333333333329</v>
      </c>
      <c r="J332" s="36">
        <v>145.11666666666665</v>
      </c>
      <c r="K332" s="31">
        <v>139.35</v>
      </c>
      <c r="L332" s="31">
        <v>131.44999999999999</v>
      </c>
      <c r="M332" s="31">
        <v>108.76005000000001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248.3</v>
      </c>
      <c r="D333" s="36">
        <v>252.75</v>
      </c>
      <c r="E333" s="36">
        <v>242.05</v>
      </c>
      <c r="F333" s="36">
        <v>235.8</v>
      </c>
      <c r="G333" s="36">
        <v>225.10000000000002</v>
      </c>
      <c r="H333" s="36">
        <v>259</v>
      </c>
      <c r="I333" s="36">
        <v>269.70000000000005</v>
      </c>
      <c r="J333" s="36">
        <v>275.95</v>
      </c>
      <c r="K333" s="31">
        <v>263.45</v>
      </c>
      <c r="L333" s="31">
        <v>246.5</v>
      </c>
      <c r="M333" s="31">
        <v>70.547460000000001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88.05</v>
      </c>
      <c r="D334" s="36">
        <v>88.833333333333329</v>
      </c>
      <c r="E334" s="36">
        <v>86.266666666666652</v>
      </c>
      <c r="F334" s="36">
        <v>84.48333333333332</v>
      </c>
      <c r="G334" s="36">
        <v>81.916666666666643</v>
      </c>
      <c r="H334" s="36">
        <v>90.61666666666666</v>
      </c>
      <c r="I334" s="36">
        <v>93.183333333333351</v>
      </c>
      <c r="J334" s="36">
        <v>94.966666666666669</v>
      </c>
      <c r="K334" s="31">
        <v>91.4</v>
      </c>
      <c r="L334" s="31">
        <v>87.05</v>
      </c>
      <c r="M334" s="31">
        <v>773.20908999999995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222.35</v>
      </c>
      <c r="D335" s="36">
        <v>228.66666666666666</v>
      </c>
      <c r="E335" s="36">
        <v>214.68333333333331</v>
      </c>
      <c r="F335" s="36">
        <v>207.01666666666665</v>
      </c>
      <c r="G335" s="36">
        <v>193.0333333333333</v>
      </c>
      <c r="H335" s="36">
        <v>236.33333333333331</v>
      </c>
      <c r="I335" s="36">
        <v>250.31666666666666</v>
      </c>
      <c r="J335" s="36">
        <v>257.98333333333335</v>
      </c>
      <c r="K335" s="31">
        <v>242.65</v>
      </c>
      <c r="L335" s="31">
        <v>221</v>
      </c>
      <c r="M335" s="31">
        <v>39.130229999999997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223.05</v>
      </c>
      <c r="D336" s="36">
        <v>224.81666666666669</v>
      </c>
      <c r="E336" s="36">
        <v>220.23333333333338</v>
      </c>
      <c r="F336" s="36">
        <v>217.41666666666669</v>
      </c>
      <c r="G336" s="36">
        <v>212.83333333333337</v>
      </c>
      <c r="H336" s="36">
        <v>227.63333333333338</v>
      </c>
      <c r="I336" s="36">
        <v>232.2166666666667</v>
      </c>
      <c r="J336" s="36">
        <v>235.03333333333339</v>
      </c>
      <c r="K336" s="31">
        <v>229.4</v>
      </c>
      <c r="L336" s="31">
        <v>222</v>
      </c>
      <c r="M336" s="31">
        <v>192.09923000000001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59.1</v>
      </c>
      <c r="D337" s="36">
        <v>59.9</v>
      </c>
      <c r="E337" s="36">
        <v>57.8</v>
      </c>
      <c r="F337" s="36">
        <v>56.5</v>
      </c>
      <c r="G337" s="36">
        <v>54.4</v>
      </c>
      <c r="H337" s="36">
        <v>61.199999999999996</v>
      </c>
      <c r="I337" s="36">
        <v>63.300000000000004</v>
      </c>
      <c r="J337" s="36">
        <v>64.599999999999994</v>
      </c>
      <c r="K337" s="31">
        <v>62</v>
      </c>
      <c r="L337" s="31">
        <v>58.6</v>
      </c>
      <c r="M337" s="31">
        <v>95.669280000000001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333.3</v>
      </c>
      <c r="D338" s="36">
        <v>333.86666666666662</v>
      </c>
      <c r="E338" s="36">
        <v>331.23333333333323</v>
      </c>
      <c r="F338" s="36">
        <v>329.16666666666663</v>
      </c>
      <c r="G338" s="36">
        <v>326.53333333333325</v>
      </c>
      <c r="H338" s="36">
        <v>335.93333333333322</v>
      </c>
      <c r="I338" s="36">
        <v>338.56666666666655</v>
      </c>
      <c r="J338" s="36">
        <v>340.63333333333321</v>
      </c>
      <c r="K338" s="31">
        <v>336.5</v>
      </c>
      <c r="L338" s="31">
        <v>331.8</v>
      </c>
      <c r="M338" s="31">
        <v>129.77628000000001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1364.3</v>
      </c>
      <c r="D339" s="36">
        <v>1366.6333333333332</v>
      </c>
      <c r="E339" s="36">
        <v>1344.6666666666665</v>
      </c>
      <c r="F339" s="36">
        <v>1325.0333333333333</v>
      </c>
      <c r="G339" s="36">
        <v>1303.0666666666666</v>
      </c>
      <c r="H339" s="36">
        <v>1386.2666666666664</v>
      </c>
      <c r="I339" s="36">
        <v>1408.2333333333331</v>
      </c>
      <c r="J339" s="36">
        <v>1427.8666666666663</v>
      </c>
      <c r="K339" s="31">
        <v>1388.6</v>
      </c>
      <c r="L339" s="31">
        <v>1347</v>
      </c>
      <c r="M339" s="31">
        <v>4.1104000000000003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152.25</v>
      </c>
      <c r="D340" s="36">
        <v>154.04999999999998</v>
      </c>
      <c r="E340" s="36">
        <v>149.64999999999998</v>
      </c>
      <c r="F340" s="36">
        <v>147.04999999999998</v>
      </c>
      <c r="G340" s="36">
        <v>142.64999999999998</v>
      </c>
      <c r="H340" s="36">
        <v>156.64999999999998</v>
      </c>
      <c r="I340" s="36">
        <v>161.05000000000001</v>
      </c>
      <c r="J340" s="36">
        <v>163.64999999999998</v>
      </c>
      <c r="K340" s="31">
        <v>158.44999999999999</v>
      </c>
      <c r="L340" s="31">
        <v>151.44999999999999</v>
      </c>
      <c r="M340" s="31">
        <v>185.01552000000001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3017.7</v>
      </c>
      <c r="D341" s="36">
        <v>3046.0833333333335</v>
      </c>
      <c r="E341" s="36">
        <v>2971.6166666666668</v>
      </c>
      <c r="F341" s="36">
        <v>2925.5333333333333</v>
      </c>
      <c r="G341" s="36">
        <v>2851.0666666666666</v>
      </c>
      <c r="H341" s="36">
        <v>3092.166666666667</v>
      </c>
      <c r="I341" s="36">
        <v>3166.6333333333332</v>
      </c>
      <c r="J341" s="36">
        <v>3212.7166666666672</v>
      </c>
      <c r="K341" s="31">
        <v>3120.55</v>
      </c>
      <c r="L341" s="31">
        <v>3000</v>
      </c>
      <c r="M341" s="31">
        <v>1.4831799999999999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756.35</v>
      </c>
      <c r="D342" s="36">
        <v>765.51666666666677</v>
      </c>
      <c r="E342" s="36">
        <v>743.03333333333353</v>
      </c>
      <c r="F342" s="36">
        <v>729.71666666666681</v>
      </c>
      <c r="G342" s="36">
        <v>707.23333333333358</v>
      </c>
      <c r="H342" s="36">
        <v>778.83333333333348</v>
      </c>
      <c r="I342" s="36">
        <v>801.31666666666683</v>
      </c>
      <c r="J342" s="36">
        <v>814.63333333333344</v>
      </c>
      <c r="K342" s="31">
        <v>788</v>
      </c>
      <c r="L342" s="31">
        <v>752.2</v>
      </c>
      <c r="M342" s="31">
        <v>2.2439900000000002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2570.9</v>
      </c>
      <c r="D343" s="36">
        <v>2578.7166666666667</v>
      </c>
      <c r="E343" s="36">
        <v>2552.4333333333334</v>
      </c>
      <c r="F343" s="36">
        <v>2533.9666666666667</v>
      </c>
      <c r="G343" s="36">
        <v>2507.6833333333334</v>
      </c>
      <c r="H343" s="36">
        <v>2597.1833333333334</v>
      </c>
      <c r="I343" s="36">
        <v>2623.4666666666672</v>
      </c>
      <c r="J343" s="36">
        <v>2641.9333333333334</v>
      </c>
      <c r="K343" s="31">
        <v>2605</v>
      </c>
      <c r="L343" s="31">
        <v>2560.25</v>
      </c>
      <c r="M343" s="31">
        <v>4.9278700000000004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112.6</v>
      </c>
      <c r="D344" s="36">
        <v>113.8</v>
      </c>
      <c r="E344" s="36">
        <v>109.6</v>
      </c>
      <c r="F344" s="36">
        <v>106.6</v>
      </c>
      <c r="G344" s="36">
        <v>102.39999999999999</v>
      </c>
      <c r="H344" s="36">
        <v>116.8</v>
      </c>
      <c r="I344" s="36">
        <v>121.00000000000001</v>
      </c>
      <c r="J344" s="36">
        <v>124</v>
      </c>
      <c r="K344" s="31">
        <v>118</v>
      </c>
      <c r="L344" s="31">
        <v>110.8</v>
      </c>
      <c r="M344" s="31">
        <v>8.9734700000000007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527.95000000000005</v>
      </c>
      <c r="D345" s="36">
        <v>527.0333333333333</v>
      </c>
      <c r="E345" s="36">
        <v>522.31666666666661</v>
      </c>
      <c r="F345" s="36">
        <v>516.68333333333328</v>
      </c>
      <c r="G345" s="36">
        <v>511.96666666666658</v>
      </c>
      <c r="H345" s="36">
        <v>532.66666666666663</v>
      </c>
      <c r="I345" s="36">
        <v>537.38333333333333</v>
      </c>
      <c r="J345" s="36">
        <v>543.01666666666665</v>
      </c>
      <c r="K345" s="31">
        <v>531.75</v>
      </c>
      <c r="L345" s="31">
        <v>521.4</v>
      </c>
      <c r="M345" s="31">
        <v>8.7729700000000008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332</v>
      </c>
      <c r="D346" s="36">
        <v>333.36666666666667</v>
      </c>
      <c r="E346" s="36">
        <v>329.73333333333335</v>
      </c>
      <c r="F346" s="36">
        <v>327.4666666666667</v>
      </c>
      <c r="G346" s="36">
        <v>323.83333333333337</v>
      </c>
      <c r="H346" s="36">
        <v>335.63333333333333</v>
      </c>
      <c r="I346" s="36">
        <v>339.26666666666665</v>
      </c>
      <c r="J346" s="36">
        <v>341.5333333333333</v>
      </c>
      <c r="K346" s="31">
        <v>337</v>
      </c>
      <c r="L346" s="31">
        <v>331.1</v>
      </c>
      <c r="M346" s="31">
        <v>1.84657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1332.75</v>
      </c>
      <c r="D347" s="36">
        <v>1346.5833333333333</v>
      </c>
      <c r="E347" s="36">
        <v>1313.1666666666665</v>
      </c>
      <c r="F347" s="36">
        <v>1293.5833333333333</v>
      </c>
      <c r="G347" s="36">
        <v>1260.1666666666665</v>
      </c>
      <c r="H347" s="36">
        <v>1366.1666666666665</v>
      </c>
      <c r="I347" s="36">
        <v>1399.583333333333</v>
      </c>
      <c r="J347" s="36">
        <v>1419.1666666666665</v>
      </c>
      <c r="K347" s="31">
        <v>1380</v>
      </c>
      <c r="L347" s="31">
        <v>1327</v>
      </c>
      <c r="M347" s="31">
        <v>7.8189500000000001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265.75</v>
      </c>
      <c r="D348" s="36">
        <v>266.88333333333333</v>
      </c>
      <c r="E348" s="36">
        <v>263.46666666666664</v>
      </c>
      <c r="F348" s="36">
        <v>261.18333333333334</v>
      </c>
      <c r="G348" s="36">
        <v>257.76666666666665</v>
      </c>
      <c r="H348" s="36">
        <v>269.16666666666663</v>
      </c>
      <c r="I348" s="36">
        <v>272.58333333333337</v>
      </c>
      <c r="J348" s="36">
        <v>274.86666666666662</v>
      </c>
      <c r="K348" s="31">
        <v>270.3</v>
      </c>
      <c r="L348" s="31">
        <v>264.60000000000002</v>
      </c>
      <c r="M348" s="31">
        <v>91.181960000000004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567.15</v>
      </c>
      <c r="D349" s="36">
        <v>571.45000000000005</v>
      </c>
      <c r="E349" s="36">
        <v>556.90000000000009</v>
      </c>
      <c r="F349" s="36">
        <v>546.65000000000009</v>
      </c>
      <c r="G349" s="36">
        <v>532.10000000000014</v>
      </c>
      <c r="H349" s="36">
        <v>581.70000000000005</v>
      </c>
      <c r="I349" s="36">
        <v>596.25</v>
      </c>
      <c r="J349" s="36">
        <v>606.5</v>
      </c>
      <c r="K349" s="31">
        <v>586</v>
      </c>
      <c r="L349" s="31">
        <v>561.20000000000005</v>
      </c>
      <c r="M349" s="31">
        <v>43.036250000000003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1957.8</v>
      </c>
      <c r="D350" s="36">
        <v>1980.6000000000001</v>
      </c>
      <c r="E350" s="36">
        <v>1927.2000000000003</v>
      </c>
      <c r="F350" s="36">
        <v>1896.6000000000001</v>
      </c>
      <c r="G350" s="36">
        <v>1843.2000000000003</v>
      </c>
      <c r="H350" s="36">
        <v>2011.2000000000003</v>
      </c>
      <c r="I350" s="36">
        <v>2064.6000000000004</v>
      </c>
      <c r="J350" s="36">
        <v>2095.2000000000003</v>
      </c>
      <c r="K350" s="31">
        <v>2034</v>
      </c>
      <c r="L350" s="31">
        <v>1950</v>
      </c>
      <c r="M350" s="31">
        <v>12.77862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406.2</v>
      </c>
      <c r="D351" s="36">
        <v>414.8</v>
      </c>
      <c r="E351" s="36">
        <v>397.6</v>
      </c>
      <c r="F351" s="36">
        <v>389</v>
      </c>
      <c r="G351" s="36">
        <v>371.8</v>
      </c>
      <c r="H351" s="36">
        <v>423.40000000000003</v>
      </c>
      <c r="I351" s="36">
        <v>440.59999999999997</v>
      </c>
      <c r="J351" s="36">
        <v>449.20000000000005</v>
      </c>
      <c r="K351" s="31">
        <v>432</v>
      </c>
      <c r="L351" s="31">
        <v>406.2</v>
      </c>
      <c r="M351" s="31">
        <v>44.26529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7649.35</v>
      </c>
      <c r="D352" s="36">
        <v>7723.4833333333336</v>
      </c>
      <c r="E352" s="36">
        <v>7548.7166666666672</v>
      </c>
      <c r="F352" s="36">
        <v>7448.0833333333339</v>
      </c>
      <c r="G352" s="36">
        <v>7273.3166666666675</v>
      </c>
      <c r="H352" s="36">
        <v>7824.1166666666668</v>
      </c>
      <c r="I352" s="36">
        <v>7998.8833333333332</v>
      </c>
      <c r="J352" s="36">
        <v>8099.5166666666664</v>
      </c>
      <c r="K352" s="31">
        <v>7898.25</v>
      </c>
      <c r="L352" s="31">
        <v>7622.85</v>
      </c>
      <c r="M352" s="31">
        <v>1.62364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209</v>
      </c>
      <c r="D353" s="36">
        <v>210.03333333333333</v>
      </c>
      <c r="E353" s="36">
        <v>205.56666666666666</v>
      </c>
      <c r="F353" s="36">
        <v>202.13333333333333</v>
      </c>
      <c r="G353" s="36">
        <v>197.66666666666666</v>
      </c>
      <c r="H353" s="36">
        <v>213.46666666666667</v>
      </c>
      <c r="I353" s="36">
        <v>217.93333333333331</v>
      </c>
      <c r="J353" s="36">
        <v>221.36666666666667</v>
      </c>
      <c r="K353" s="31">
        <v>214.5</v>
      </c>
      <c r="L353" s="31">
        <v>206.6</v>
      </c>
      <c r="M353" s="31">
        <v>2.5082399999999998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1161.7</v>
      </c>
      <c r="D354" s="36">
        <v>1150.5833333333333</v>
      </c>
      <c r="E354" s="36">
        <v>1124.1666666666665</v>
      </c>
      <c r="F354" s="36">
        <v>1086.6333333333332</v>
      </c>
      <c r="G354" s="36">
        <v>1060.2166666666665</v>
      </c>
      <c r="H354" s="36">
        <v>1188.1166666666666</v>
      </c>
      <c r="I354" s="36">
        <v>1214.5333333333331</v>
      </c>
      <c r="J354" s="36">
        <v>1252.0666666666666</v>
      </c>
      <c r="K354" s="31">
        <v>1177</v>
      </c>
      <c r="L354" s="31">
        <v>1113.05</v>
      </c>
      <c r="M354" s="31">
        <v>28.048359999999999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286.5</v>
      </c>
      <c r="D355" s="36">
        <v>291.83333333333331</v>
      </c>
      <c r="E355" s="36">
        <v>279.86666666666662</v>
      </c>
      <c r="F355" s="36">
        <v>273.23333333333329</v>
      </c>
      <c r="G355" s="36">
        <v>261.26666666666659</v>
      </c>
      <c r="H355" s="36">
        <v>298.46666666666664</v>
      </c>
      <c r="I355" s="36">
        <v>310.43333333333334</v>
      </c>
      <c r="J355" s="36">
        <v>317.06666666666666</v>
      </c>
      <c r="K355" s="31">
        <v>303.8</v>
      </c>
      <c r="L355" s="31">
        <v>285.2</v>
      </c>
      <c r="M355" s="31">
        <v>31.473220000000001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3634.15</v>
      </c>
      <c r="D356" s="36">
        <v>3643.4166666666665</v>
      </c>
      <c r="E356" s="36">
        <v>3600.8833333333332</v>
      </c>
      <c r="F356" s="36">
        <v>3567.6166666666668</v>
      </c>
      <c r="G356" s="36">
        <v>3525.0833333333335</v>
      </c>
      <c r="H356" s="36">
        <v>3676.6833333333329</v>
      </c>
      <c r="I356" s="36">
        <v>3719.2166666666667</v>
      </c>
      <c r="J356" s="36">
        <v>3752.4833333333327</v>
      </c>
      <c r="K356" s="31">
        <v>3685.95</v>
      </c>
      <c r="L356" s="31">
        <v>3610.15</v>
      </c>
      <c r="M356" s="31">
        <v>2.5383200000000001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701.75</v>
      </c>
      <c r="D357" s="36">
        <v>707.08333333333337</v>
      </c>
      <c r="E357" s="36">
        <v>692.66666666666674</v>
      </c>
      <c r="F357" s="36">
        <v>683.58333333333337</v>
      </c>
      <c r="G357" s="36">
        <v>669.16666666666674</v>
      </c>
      <c r="H357" s="36">
        <v>716.16666666666674</v>
      </c>
      <c r="I357" s="36">
        <v>730.58333333333348</v>
      </c>
      <c r="J357" s="36">
        <v>739.66666666666674</v>
      </c>
      <c r="K357" s="31">
        <v>721.5</v>
      </c>
      <c r="L357" s="31">
        <v>698</v>
      </c>
      <c r="M357" s="31">
        <v>3.0644900000000002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430.65</v>
      </c>
      <c r="D358" s="36">
        <v>438.7166666666667</v>
      </c>
      <c r="E358" s="36">
        <v>419.43333333333339</v>
      </c>
      <c r="F358" s="36">
        <v>408.2166666666667</v>
      </c>
      <c r="G358" s="36">
        <v>388.93333333333339</v>
      </c>
      <c r="H358" s="36">
        <v>449.93333333333339</v>
      </c>
      <c r="I358" s="36">
        <v>469.2166666666667</v>
      </c>
      <c r="J358" s="36">
        <v>480.43333333333339</v>
      </c>
      <c r="K358" s="31">
        <v>458</v>
      </c>
      <c r="L358" s="31">
        <v>427.5</v>
      </c>
      <c r="M358" s="31">
        <v>11.397500000000001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1364.9</v>
      </c>
      <c r="D359" s="36">
        <v>1379.9666666666665</v>
      </c>
      <c r="E359" s="36">
        <v>1344.9333333333329</v>
      </c>
      <c r="F359" s="36">
        <v>1324.9666666666665</v>
      </c>
      <c r="G359" s="36">
        <v>1289.9333333333329</v>
      </c>
      <c r="H359" s="36">
        <v>1399.9333333333329</v>
      </c>
      <c r="I359" s="36">
        <v>1434.9666666666662</v>
      </c>
      <c r="J359" s="36">
        <v>1454.9333333333329</v>
      </c>
      <c r="K359" s="31">
        <v>1415</v>
      </c>
      <c r="L359" s="31">
        <v>1360</v>
      </c>
      <c r="M359" s="31">
        <v>5.3913200000000003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34451.35</v>
      </c>
      <c r="D360" s="36">
        <v>34840.133333333339</v>
      </c>
      <c r="E360" s="36">
        <v>33821.266666666677</v>
      </c>
      <c r="F360" s="36">
        <v>33191.183333333342</v>
      </c>
      <c r="G360" s="36">
        <v>32172.31666666668</v>
      </c>
      <c r="H360" s="36">
        <v>35470.216666666674</v>
      </c>
      <c r="I360" s="36">
        <v>36489.083333333328</v>
      </c>
      <c r="J360" s="36">
        <v>37119.166666666672</v>
      </c>
      <c r="K360" s="31">
        <v>35859</v>
      </c>
      <c r="L360" s="31">
        <v>34210.050000000003</v>
      </c>
      <c r="M360" s="31">
        <v>0.33933000000000002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1577.9</v>
      </c>
      <c r="D361" s="36">
        <v>1574.9666666666665</v>
      </c>
      <c r="E361" s="36">
        <v>1537.9333333333329</v>
      </c>
      <c r="F361" s="36">
        <v>1497.9666666666665</v>
      </c>
      <c r="G361" s="36">
        <v>1460.9333333333329</v>
      </c>
      <c r="H361" s="36">
        <v>1614.9333333333329</v>
      </c>
      <c r="I361" s="36">
        <v>1651.9666666666662</v>
      </c>
      <c r="J361" s="36">
        <v>1691.9333333333329</v>
      </c>
      <c r="K361" s="31">
        <v>1612</v>
      </c>
      <c r="L361" s="31">
        <v>1535</v>
      </c>
      <c r="M361" s="31">
        <v>17.20682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8408.35</v>
      </c>
      <c r="D362" s="36">
        <v>8435.9833333333318</v>
      </c>
      <c r="E362" s="36">
        <v>8331.9666666666635</v>
      </c>
      <c r="F362" s="36">
        <v>8255.5833333333321</v>
      </c>
      <c r="G362" s="36">
        <v>8151.5666666666639</v>
      </c>
      <c r="H362" s="36">
        <v>8512.3666666666631</v>
      </c>
      <c r="I362" s="36">
        <v>8616.3833333333296</v>
      </c>
      <c r="J362" s="36">
        <v>8692.7666666666628</v>
      </c>
      <c r="K362" s="31">
        <v>8540</v>
      </c>
      <c r="L362" s="31">
        <v>8359.6</v>
      </c>
      <c r="M362" s="31">
        <v>1.1067100000000001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273.7</v>
      </c>
      <c r="D363" s="36">
        <v>277.41666666666669</v>
      </c>
      <c r="E363" s="36">
        <v>268.78333333333336</v>
      </c>
      <c r="F363" s="36">
        <v>263.86666666666667</v>
      </c>
      <c r="G363" s="36">
        <v>255.23333333333335</v>
      </c>
      <c r="H363" s="36">
        <v>282.33333333333337</v>
      </c>
      <c r="I363" s="36">
        <v>290.9666666666667</v>
      </c>
      <c r="J363" s="36">
        <v>295.88333333333338</v>
      </c>
      <c r="K363" s="31">
        <v>286.05</v>
      </c>
      <c r="L363" s="31">
        <v>272.5</v>
      </c>
      <c r="M363" s="31">
        <v>52.838520000000003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4560.75</v>
      </c>
      <c r="D364" s="36">
        <v>4514.9000000000005</v>
      </c>
      <c r="E364" s="36">
        <v>4422.5500000000011</v>
      </c>
      <c r="F364" s="36">
        <v>4284.3500000000004</v>
      </c>
      <c r="G364" s="36">
        <v>4192.0000000000009</v>
      </c>
      <c r="H364" s="36">
        <v>4653.1000000000013</v>
      </c>
      <c r="I364" s="36">
        <v>4745.4500000000016</v>
      </c>
      <c r="J364" s="36">
        <v>4883.6500000000015</v>
      </c>
      <c r="K364" s="31">
        <v>4607.25</v>
      </c>
      <c r="L364" s="31">
        <v>4376.7</v>
      </c>
      <c r="M364" s="31">
        <v>0.46747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2784.15</v>
      </c>
      <c r="D365" s="36">
        <v>2785.4166666666665</v>
      </c>
      <c r="E365" s="36">
        <v>2723.7333333333331</v>
      </c>
      <c r="F365" s="36">
        <v>2663.3166666666666</v>
      </c>
      <c r="G365" s="36">
        <v>2601.6333333333332</v>
      </c>
      <c r="H365" s="36">
        <v>2845.833333333333</v>
      </c>
      <c r="I365" s="36">
        <v>2907.5166666666664</v>
      </c>
      <c r="J365" s="36">
        <v>2967.9333333333329</v>
      </c>
      <c r="K365" s="31">
        <v>2847.1</v>
      </c>
      <c r="L365" s="31">
        <v>2725</v>
      </c>
      <c r="M365" s="31">
        <v>3.5099300000000002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2701.85</v>
      </c>
      <c r="D366" s="36">
        <v>2706.3166666666666</v>
      </c>
      <c r="E366" s="36">
        <v>2680.5333333333333</v>
      </c>
      <c r="F366" s="36">
        <v>2659.2166666666667</v>
      </c>
      <c r="G366" s="36">
        <v>2633.4333333333334</v>
      </c>
      <c r="H366" s="36">
        <v>2727.6333333333332</v>
      </c>
      <c r="I366" s="36">
        <v>2753.4166666666661</v>
      </c>
      <c r="J366" s="36">
        <v>2774.7333333333331</v>
      </c>
      <c r="K366" s="31">
        <v>2732.1</v>
      </c>
      <c r="L366" s="31">
        <v>2685</v>
      </c>
      <c r="M366" s="31">
        <v>7.0961400000000001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898.5</v>
      </c>
      <c r="D367" s="36">
        <v>906.4</v>
      </c>
      <c r="E367" s="36">
        <v>887.09999999999991</v>
      </c>
      <c r="F367" s="36">
        <v>875.69999999999993</v>
      </c>
      <c r="G367" s="36">
        <v>856.39999999999986</v>
      </c>
      <c r="H367" s="36">
        <v>917.8</v>
      </c>
      <c r="I367" s="36">
        <v>937.09999999999991</v>
      </c>
      <c r="J367" s="36">
        <v>948.5</v>
      </c>
      <c r="K367" s="31">
        <v>925.7</v>
      </c>
      <c r="L367" s="31">
        <v>895</v>
      </c>
      <c r="M367" s="31">
        <v>8.3957700000000006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130.19999999999999</v>
      </c>
      <c r="D368" s="36">
        <v>132.4</v>
      </c>
      <c r="E368" s="36">
        <v>127.10000000000002</v>
      </c>
      <c r="F368" s="36">
        <v>124.00000000000003</v>
      </c>
      <c r="G368" s="36">
        <v>118.70000000000005</v>
      </c>
      <c r="H368" s="36">
        <v>135.5</v>
      </c>
      <c r="I368" s="36">
        <v>140.80000000000001</v>
      </c>
      <c r="J368" s="36">
        <v>143.89999999999998</v>
      </c>
      <c r="K368" s="31">
        <v>137.69999999999999</v>
      </c>
      <c r="L368" s="31">
        <v>129.30000000000001</v>
      </c>
      <c r="M368" s="31">
        <v>31.457879999999999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1587.3</v>
      </c>
      <c r="D369" s="36">
        <v>1610.25</v>
      </c>
      <c r="E369" s="36">
        <v>1553.55</v>
      </c>
      <c r="F369" s="36">
        <v>1519.8</v>
      </c>
      <c r="G369" s="36">
        <v>1463.1</v>
      </c>
      <c r="H369" s="36">
        <v>1644</v>
      </c>
      <c r="I369" s="36">
        <v>1700.6999999999998</v>
      </c>
      <c r="J369" s="36">
        <v>1734.45</v>
      </c>
      <c r="K369" s="31">
        <v>1666.95</v>
      </c>
      <c r="L369" s="31">
        <v>1576.5</v>
      </c>
      <c r="M369" s="31">
        <v>1.08294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4709.8999999999996</v>
      </c>
      <c r="D370" s="36">
        <v>4721.3</v>
      </c>
      <c r="E370" s="36">
        <v>4654.6000000000004</v>
      </c>
      <c r="F370" s="36">
        <v>4599.3</v>
      </c>
      <c r="G370" s="36">
        <v>4532.6000000000004</v>
      </c>
      <c r="H370" s="36">
        <v>4776.6000000000004</v>
      </c>
      <c r="I370" s="36">
        <v>4843.2999999999993</v>
      </c>
      <c r="J370" s="36">
        <v>4898.6000000000004</v>
      </c>
      <c r="K370" s="31">
        <v>4788</v>
      </c>
      <c r="L370" s="31">
        <v>4666</v>
      </c>
      <c r="M370" s="31">
        <v>3.0960100000000002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885.5</v>
      </c>
      <c r="D371" s="36">
        <v>894.66666666666663</v>
      </c>
      <c r="E371" s="36">
        <v>871.7833333333333</v>
      </c>
      <c r="F371" s="36">
        <v>858.06666666666672</v>
      </c>
      <c r="G371" s="36">
        <v>835.18333333333339</v>
      </c>
      <c r="H371" s="36">
        <v>908.38333333333321</v>
      </c>
      <c r="I371" s="36">
        <v>931.26666666666665</v>
      </c>
      <c r="J371" s="36">
        <v>944.98333333333312</v>
      </c>
      <c r="K371" s="31">
        <v>917.55</v>
      </c>
      <c r="L371" s="31">
        <v>880.95</v>
      </c>
      <c r="M371" s="31">
        <v>1.49536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456</v>
      </c>
      <c r="D372" s="36">
        <v>462</v>
      </c>
      <c r="E372" s="36">
        <v>448.05</v>
      </c>
      <c r="F372" s="36">
        <v>440.1</v>
      </c>
      <c r="G372" s="36">
        <v>426.15000000000003</v>
      </c>
      <c r="H372" s="36">
        <v>469.95</v>
      </c>
      <c r="I372" s="36">
        <v>483.90000000000003</v>
      </c>
      <c r="J372" s="36">
        <v>491.84999999999997</v>
      </c>
      <c r="K372" s="31">
        <v>475.95</v>
      </c>
      <c r="L372" s="31">
        <v>454.05</v>
      </c>
      <c r="M372" s="31">
        <v>10.85561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389.5</v>
      </c>
      <c r="D373" s="36">
        <v>392.8</v>
      </c>
      <c r="E373" s="36">
        <v>384.1</v>
      </c>
      <c r="F373" s="36">
        <v>378.7</v>
      </c>
      <c r="G373" s="36">
        <v>370</v>
      </c>
      <c r="H373" s="36">
        <v>398.20000000000005</v>
      </c>
      <c r="I373" s="36">
        <v>406.9</v>
      </c>
      <c r="J373" s="36">
        <v>412.30000000000007</v>
      </c>
      <c r="K373" s="31">
        <v>401.5</v>
      </c>
      <c r="L373" s="31">
        <v>387.4</v>
      </c>
      <c r="M373" s="31">
        <v>115.22019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279.55</v>
      </c>
      <c r="D374" s="36">
        <v>283.86666666666667</v>
      </c>
      <c r="E374" s="36">
        <v>274.08333333333337</v>
      </c>
      <c r="F374" s="36">
        <v>268.61666666666667</v>
      </c>
      <c r="G374" s="36">
        <v>258.83333333333337</v>
      </c>
      <c r="H374" s="36">
        <v>289.33333333333337</v>
      </c>
      <c r="I374" s="36">
        <v>299.11666666666667</v>
      </c>
      <c r="J374" s="36">
        <v>304.58333333333337</v>
      </c>
      <c r="K374" s="31">
        <v>293.64999999999998</v>
      </c>
      <c r="L374" s="31">
        <v>278.39999999999998</v>
      </c>
      <c r="M374" s="31">
        <v>188.24161000000001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503.7</v>
      </c>
      <c r="D375" s="36">
        <v>507.73333333333335</v>
      </c>
      <c r="E375" s="36">
        <v>495.9666666666667</v>
      </c>
      <c r="F375" s="36">
        <v>488.23333333333335</v>
      </c>
      <c r="G375" s="36">
        <v>476.4666666666667</v>
      </c>
      <c r="H375" s="36">
        <v>515.4666666666667</v>
      </c>
      <c r="I375" s="36">
        <v>527.23333333333335</v>
      </c>
      <c r="J375" s="36">
        <v>534.9666666666667</v>
      </c>
      <c r="K375" s="31">
        <v>519.5</v>
      </c>
      <c r="L375" s="31">
        <v>500</v>
      </c>
      <c r="M375" s="31">
        <v>4.67164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1229.05</v>
      </c>
      <c r="D376" s="36">
        <v>1212.5833333333333</v>
      </c>
      <c r="E376" s="36">
        <v>1178.4666666666665</v>
      </c>
      <c r="F376" s="36">
        <v>1127.8833333333332</v>
      </c>
      <c r="G376" s="36">
        <v>1093.7666666666664</v>
      </c>
      <c r="H376" s="36">
        <v>1263.1666666666665</v>
      </c>
      <c r="I376" s="36">
        <v>1297.2833333333333</v>
      </c>
      <c r="J376" s="36">
        <v>1347.8666666666666</v>
      </c>
      <c r="K376" s="31">
        <v>1246.7</v>
      </c>
      <c r="L376" s="31">
        <v>1162</v>
      </c>
      <c r="M376" s="31">
        <v>8.7924000000000007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581.45000000000005</v>
      </c>
      <c r="D377" s="36">
        <v>585.81666666666672</v>
      </c>
      <c r="E377" s="36">
        <v>575.63333333333344</v>
      </c>
      <c r="F377" s="36">
        <v>569.81666666666672</v>
      </c>
      <c r="G377" s="36">
        <v>559.63333333333344</v>
      </c>
      <c r="H377" s="36">
        <v>591.63333333333344</v>
      </c>
      <c r="I377" s="36">
        <v>601.81666666666661</v>
      </c>
      <c r="J377" s="36">
        <v>607.63333333333344</v>
      </c>
      <c r="K377" s="31">
        <v>596</v>
      </c>
      <c r="L377" s="31">
        <v>580</v>
      </c>
      <c r="M377" s="31">
        <v>1.9943299999999999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170.15</v>
      </c>
      <c r="D378" s="36">
        <v>170.43333333333334</v>
      </c>
      <c r="E378" s="36">
        <v>169.46666666666667</v>
      </c>
      <c r="F378" s="36">
        <v>168.78333333333333</v>
      </c>
      <c r="G378" s="36">
        <v>167.81666666666666</v>
      </c>
      <c r="H378" s="36">
        <v>171.11666666666667</v>
      </c>
      <c r="I378" s="36">
        <v>172.08333333333337</v>
      </c>
      <c r="J378" s="36">
        <v>172.76666666666668</v>
      </c>
      <c r="K378" s="31">
        <v>171.4</v>
      </c>
      <c r="L378" s="31">
        <v>169.75</v>
      </c>
      <c r="M378" s="31">
        <v>1.30267</v>
      </c>
      <c r="N378" s="1"/>
      <c r="O378" s="1"/>
    </row>
    <row r="379" spans="1:15" ht="12.75" customHeight="1">
      <c r="A379" s="33">
        <v>369</v>
      </c>
      <c r="B379" s="53" t="s">
        <v>1010</v>
      </c>
      <c r="C379" s="31">
        <v>5089.25</v>
      </c>
      <c r="D379" s="36">
        <v>5083.25</v>
      </c>
      <c r="E379" s="36">
        <v>5056</v>
      </c>
      <c r="F379" s="36">
        <v>5022.75</v>
      </c>
      <c r="G379" s="36">
        <v>4995.5</v>
      </c>
      <c r="H379" s="36">
        <v>5116.5</v>
      </c>
      <c r="I379" s="36">
        <v>5143.75</v>
      </c>
      <c r="J379" s="36">
        <v>5177</v>
      </c>
      <c r="K379" s="31">
        <v>5110.5</v>
      </c>
      <c r="L379" s="31">
        <v>5050</v>
      </c>
      <c r="M379" s="31">
        <v>0.1784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15752.5</v>
      </c>
      <c r="D380" s="36">
        <v>15791.783333333333</v>
      </c>
      <c r="E380" s="36">
        <v>15327.466666666665</v>
      </c>
      <c r="F380" s="36">
        <v>14902.433333333332</v>
      </c>
      <c r="G380" s="36">
        <v>14438.116666666665</v>
      </c>
      <c r="H380" s="36">
        <v>16216.816666666666</v>
      </c>
      <c r="I380" s="36">
        <v>16681.133333333331</v>
      </c>
      <c r="J380" s="36">
        <v>17106.166666666664</v>
      </c>
      <c r="K380" s="31">
        <v>16256.1</v>
      </c>
      <c r="L380" s="31">
        <v>15366.75</v>
      </c>
      <c r="M380" s="31">
        <v>0.44357999999999997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120.75</v>
      </c>
      <c r="D381" s="36">
        <v>122.11666666666667</v>
      </c>
      <c r="E381" s="36">
        <v>118.78333333333335</v>
      </c>
      <c r="F381" s="36">
        <v>116.81666666666668</v>
      </c>
      <c r="G381" s="36">
        <v>113.48333333333335</v>
      </c>
      <c r="H381" s="36">
        <v>124.08333333333334</v>
      </c>
      <c r="I381" s="36">
        <v>127.41666666666666</v>
      </c>
      <c r="J381" s="36">
        <v>129.38333333333333</v>
      </c>
      <c r="K381" s="31">
        <v>125.45</v>
      </c>
      <c r="L381" s="31">
        <v>120.15</v>
      </c>
      <c r="M381" s="31">
        <v>528.83268999999996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521.70000000000005</v>
      </c>
      <c r="D382" s="36">
        <v>524.58333333333337</v>
      </c>
      <c r="E382" s="36">
        <v>513.11666666666679</v>
      </c>
      <c r="F382" s="36">
        <v>504.53333333333342</v>
      </c>
      <c r="G382" s="36">
        <v>493.06666666666683</v>
      </c>
      <c r="H382" s="36">
        <v>533.16666666666674</v>
      </c>
      <c r="I382" s="36">
        <v>544.63333333333321</v>
      </c>
      <c r="J382" s="36">
        <v>553.2166666666667</v>
      </c>
      <c r="K382" s="31">
        <v>536.04999999999995</v>
      </c>
      <c r="L382" s="31">
        <v>516</v>
      </c>
      <c r="M382" s="31">
        <v>5.5470800000000002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255.8</v>
      </c>
      <c r="D383" s="36">
        <v>259.43333333333334</v>
      </c>
      <c r="E383" s="36">
        <v>250.26666666666665</v>
      </c>
      <c r="F383" s="36">
        <v>244.73333333333332</v>
      </c>
      <c r="G383" s="36">
        <v>235.56666666666663</v>
      </c>
      <c r="H383" s="36">
        <v>264.9666666666667</v>
      </c>
      <c r="I383" s="36">
        <v>274.13333333333333</v>
      </c>
      <c r="J383" s="36">
        <v>279.66666666666669</v>
      </c>
      <c r="K383" s="31">
        <v>268.60000000000002</v>
      </c>
      <c r="L383" s="31">
        <v>253.9</v>
      </c>
      <c r="M383" s="31">
        <v>66.061750000000004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426.6</v>
      </c>
      <c r="D384" s="36">
        <v>432.5</v>
      </c>
      <c r="E384" s="36">
        <v>418.7</v>
      </c>
      <c r="F384" s="36">
        <v>410.8</v>
      </c>
      <c r="G384" s="36">
        <v>397</v>
      </c>
      <c r="H384" s="36">
        <v>440.4</v>
      </c>
      <c r="I384" s="36">
        <v>454.19999999999993</v>
      </c>
      <c r="J384" s="36">
        <v>462.09999999999997</v>
      </c>
      <c r="K384" s="31">
        <v>446.3</v>
      </c>
      <c r="L384" s="31">
        <v>424.6</v>
      </c>
      <c r="M384" s="31">
        <v>104.56948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575.04999999999995</v>
      </c>
      <c r="D385" s="36">
        <v>580.5</v>
      </c>
      <c r="E385" s="36">
        <v>567.70000000000005</v>
      </c>
      <c r="F385" s="36">
        <v>560.35</v>
      </c>
      <c r="G385" s="36">
        <v>547.55000000000007</v>
      </c>
      <c r="H385" s="36">
        <v>587.85</v>
      </c>
      <c r="I385" s="36">
        <v>600.65</v>
      </c>
      <c r="J385" s="36">
        <v>608</v>
      </c>
      <c r="K385" s="31">
        <v>593.29999999999995</v>
      </c>
      <c r="L385" s="31">
        <v>573.15</v>
      </c>
      <c r="M385" s="31">
        <v>3.8879600000000001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761.55</v>
      </c>
      <c r="D386" s="36">
        <v>769.94999999999993</v>
      </c>
      <c r="E386" s="36">
        <v>745.09999999999991</v>
      </c>
      <c r="F386" s="36">
        <v>728.65</v>
      </c>
      <c r="G386" s="36">
        <v>703.8</v>
      </c>
      <c r="H386" s="36">
        <v>786.39999999999986</v>
      </c>
      <c r="I386" s="36">
        <v>811.25</v>
      </c>
      <c r="J386" s="36">
        <v>827.69999999999982</v>
      </c>
      <c r="K386" s="31">
        <v>794.8</v>
      </c>
      <c r="L386" s="31">
        <v>753.5</v>
      </c>
      <c r="M386" s="31">
        <v>33.186390000000003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1599.3</v>
      </c>
      <c r="D387" s="36">
        <v>1608.3666666666668</v>
      </c>
      <c r="E387" s="36">
        <v>1578.9333333333336</v>
      </c>
      <c r="F387" s="36">
        <v>1558.5666666666668</v>
      </c>
      <c r="G387" s="36">
        <v>1529.1333333333337</v>
      </c>
      <c r="H387" s="36">
        <v>1628.7333333333336</v>
      </c>
      <c r="I387" s="36">
        <v>1658.166666666667</v>
      </c>
      <c r="J387" s="36">
        <v>1678.5333333333335</v>
      </c>
      <c r="K387" s="31">
        <v>1637.8</v>
      </c>
      <c r="L387" s="31">
        <v>1588</v>
      </c>
      <c r="M387" s="31">
        <v>0.81183000000000005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259</v>
      </c>
      <c r="D388" s="36">
        <v>262.13333333333333</v>
      </c>
      <c r="E388" s="36">
        <v>253.86666666666667</v>
      </c>
      <c r="F388" s="36">
        <v>248.73333333333335</v>
      </c>
      <c r="G388" s="36">
        <v>240.4666666666667</v>
      </c>
      <c r="H388" s="36">
        <v>267.26666666666665</v>
      </c>
      <c r="I388" s="36">
        <v>275.5333333333333</v>
      </c>
      <c r="J388" s="36">
        <v>280.66666666666663</v>
      </c>
      <c r="K388" s="31">
        <v>270.39999999999998</v>
      </c>
      <c r="L388" s="31">
        <v>257</v>
      </c>
      <c r="M388" s="31">
        <v>109.45242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176.9</v>
      </c>
      <c r="D389" s="36">
        <v>180.13333333333333</v>
      </c>
      <c r="E389" s="36">
        <v>172.36666666666665</v>
      </c>
      <c r="F389" s="36">
        <v>167.83333333333331</v>
      </c>
      <c r="G389" s="36">
        <v>160.06666666666663</v>
      </c>
      <c r="H389" s="36">
        <v>184.66666666666666</v>
      </c>
      <c r="I389" s="36">
        <v>192.43333333333331</v>
      </c>
      <c r="J389" s="36">
        <v>196.96666666666667</v>
      </c>
      <c r="K389" s="31">
        <v>187.9</v>
      </c>
      <c r="L389" s="31">
        <v>175.6</v>
      </c>
      <c r="M389" s="31">
        <v>73.830060000000003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1429.2</v>
      </c>
      <c r="D390" s="36">
        <v>1400.6500000000003</v>
      </c>
      <c r="E390" s="36">
        <v>1313.6500000000005</v>
      </c>
      <c r="F390" s="36">
        <v>1198.1000000000001</v>
      </c>
      <c r="G390" s="36">
        <v>1111.1000000000004</v>
      </c>
      <c r="H390" s="36">
        <v>1516.2000000000007</v>
      </c>
      <c r="I390" s="36">
        <v>1603.2000000000003</v>
      </c>
      <c r="J390" s="36">
        <v>1718.7500000000009</v>
      </c>
      <c r="K390" s="31">
        <v>1487.65</v>
      </c>
      <c r="L390" s="31">
        <v>1285.0999999999999</v>
      </c>
      <c r="M390" s="31">
        <v>32.2654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313.10000000000002</v>
      </c>
      <c r="D391" s="36">
        <v>316.51666666666665</v>
      </c>
      <c r="E391" s="36">
        <v>307.63333333333333</v>
      </c>
      <c r="F391" s="36">
        <v>302.16666666666669</v>
      </c>
      <c r="G391" s="36">
        <v>293.28333333333336</v>
      </c>
      <c r="H391" s="36">
        <v>321.98333333333329</v>
      </c>
      <c r="I391" s="36">
        <v>330.86666666666662</v>
      </c>
      <c r="J391" s="36">
        <v>336.33333333333326</v>
      </c>
      <c r="K391" s="31">
        <v>325.39999999999998</v>
      </c>
      <c r="L391" s="31">
        <v>311.05</v>
      </c>
      <c r="M391" s="31">
        <v>6.9233900000000004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240.4</v>
      </c>
      <c r="D392" s="36">
        <v>242.15</v>
      </c>
      <c r="E392" s="36">
        <v>237.9</v>
      </c>
      <c r="F392" s="36">
        <v>235.4</v>
      </c>
      <c r="G392" s="36">
        <v>231.15</v>
      </c>
      <c r="H392" s="36">
        <v>244.65</v>
      </c>
      <c r="I392" s="36">
        <v>248.9</v>
      </c>
      <c r="J392" s="36">
        <v>251.4</v>
      </c>
      <c r="K392" s="31">
        <v>246.4</v>
      </c>
      <c r="L392" s="31">
        <v>239.65</v>
      </c>
      <c r="M392" s="31">
        <v>2.6350699999999998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141.1</v>
      </c>
      <c r="D393" s="36">
        <v>142.86666666666667</v>
      </c>
      <c r="E393" s="36">
        <v>138.48333333333335</v>
      </c>
      <c r="F393" s="36">
        <v>135.86666666666667</v>
      </c>
      <c r="G393" s="36">
        <v>131.48333333333335</v>
      </c>
      <c r="H393" s="36">
        <v>145.48333333333335</v>
      </c>
      <c r="I393" s="36">
        <v>149.86666666666667</v>
      </c>
      <c r="J393" s="36">
        <v>152.48333333333335</v>
      </c>
      <c r="K393" s="31">
        <v>147.25</v>
      </c>
      <c r="L393" s="31">
        <v>140.25</v>
      </c>
      <c r="M393" s="31">
        <v>20.8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3017.9</v>
      </c>
      <c r="D394" s="36">
        <v>3032.1</v>
      </c>
      <c r="E394" s="36">
        <v>2985.7999999999997</v>
      </c>
      <c r="F394" s="36">
        <v>2953.7</v>
      </c>
      <c r="G394" s="36">
        <v>2907.3999999999996</v>
      </c>
      <c r="H394" s="36">
        <v>3064.2</v>
      </c>
      <c r="I394" s="36">
        <v>3110.5</v>
      </c>
      <c r="J394" s="36">
        <v>3142.6</v>
      </c>
      <c r="K394" s="31">
        <v>3078.4</v>
      </c>
      <c r="L394" s="31">
        <v>3000</v>
      </c>
      <c r="M394" s="31">
        <v>0.12598999999999999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78.7</v>
      </c>
      <c r="D395" s="36">
        <v>79.183333333333337</v>
      </c>
      <c r="E395" s="36">
        <v>77.066666666666677</v>
      </c>
      <c r="F395" s="36">
        <v>75.433333333333337</v>
      </c>
      <c r="G395" s="36">
        <v>73.316666666666677</v>
      </c>
      <c r="H395" s="36">
        <v>80.816666666666677</v>
      </c>
      <c r="I395" s="36">
        <v>82.933333333333351</v>
      </c>
      <c r="J395" s="36">
        <v>84.566666666666677</v>
      </c>
      <c r="K395" s="31">
        <v>81.3</v>
      </c>
      <c r="L395" s="31">
        <v>77.55</v>
      </c>
      <c r="M395" s="31">
        <v>40.02308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1775.45</v>
      </c>
      <c r="D396" s="36">
        <v>1800.2</v>
      </c>
      <c r="E396" s="36">
        <v>1737.4</v>
      </c>
      <c r="F396" s="36">
        <v>1699.3500000000001</v>
      </c>
      <c r="G396" s="36">
        <v>1636.5500000000002</v>
      </c>
      <c r="H396" s="36">
        <v>1838.25</v>
      </c>
      <c r="I396" s="36">
        <v>1901.0499999999997</v>
      </c>
      <c r="J396" s="36">
        <v>1939.1</v>
      </c>
      <c r="K396" s="31">
        <v>1863</v>
      </c>
      <c r="L396" s="31">
        <v>1762.15</v>
      </c>
      <c r="M396" s="31">
        <v>1.8483000000000001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203.3</v>
      </c>
      <c r="D397" s="36">
        <v>206.91666666666666</v>
      </c>
      <c r="E397" s="36">
        <v>198.0333333333333</v>
      </c>
      <c r="F397" s="36">
        <v>192.76666666666665</v>
      </c>
      <c r="G397" s="36">
        <v>183.8833333333333</v>
      </c>
      <c r="H397" s="36">
        <v>212.18333333333331</v>
      </c>
      <c r="I397" s="36">
        <v>221.06666666666669</v>
      </c>
      <c r="J397" s="36">
        <v>226.33333333333331</v>
      </c>
      <c r="K397" s="31">
        <v>215.8</v>
      </c>
      <c r="L397" s="31">
        <v>201.65</v>
      </c>
      <c r="M397" s="31">
        <v>17.32009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837.2</v>
      </c>
      <c r="D398" s="36">
        <v>836.48333333333323</v>
      </c>
      <c r="E398" s="36">
        <v>831.26666666666642</v>
      </c>
      <c r="F398" s="36">
        <v>825.33333333333314</v>
      </c>
      <c r="G398" s="36">
        <v>820.11666666666633</v>
      </c>
      <c r="H398" s="36">
        <v>842.41666666666652</v>
      </c>
      <c r="I398" s="36">
        <v>847.63333333333344</v>
      </c>
      <c r="J398" s="36">
        <v>853.56666666666661</v>
      </c>
      <c r="K398" s="31">
        <v>841.7</v>
      </c>
      <c r="L398" s="31">
        <v>830.55</v>
      </c>
      <c r="M398" s="31">
        <v>0.65281999999999996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2911.25</v>
      </c>
      <c r="D399" s="36">
        <v>2931.3833333333332</v>
      </c>
      <c r="E399" s="36">
        <v>2880.2166666666662</v>
      </c>
      <c r="F399" s="36">
        <v>2849.1833333333329</v>
      </c>
      <c r="G399" s="36">
        <v>2798.016666666666</v>
      </c>
      <c r="H399" s="36">
        <v>2962.4166666666665</v>
      </c>
      <c r="I399" s="36">
        <v>3013.5833333333335</v>
      </c>
      <c r="J399" s="36">
        <v>3044.6166666666668</v>
      </c>
      <c r="K399" s="31">
        <v>2982.55</v>
      </c>
      <c r="L399" s="31">
        <v>2900.35</v>
      </c>
      <c r="M399" s="31">
        <v>43.239750000000001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106.9</v>
      </c>
      <c r="D400" s="36">
        <v>108.13333333333333</v>
      </c>
      <c r="E400" s="36">
        <v>104.96666666666665</v>
      </c>
      <c r="F400" s="36">
        <v>103.03333333333333</v>
      </c>
      <c r="G400" s="36">
        <v>99.86666666666666</v>
      </c>
      <c r="H400" s="36">
        <v>110.06666666666665</v>
      </c>
      <c r="I400" s="36">
        <v>113.23333333333333</v>
      </c>
      <c r="J400" s="36">
        <v>115.16666666666664</v>
      </c>
      <c r="K400" s="31">
        <v>111.3</v>
      </c>
      <c r="L400" s="31">
        <v>106.2</v>
      </c>
      <c r="M400" s="31">
        <v>15.784979999999999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747.15</v>
      </c>
      <c r="D401" s="36">
        <v>751.41666666666663</v>
      </c>
      <c r="E401" s="36">
        <v>738.58333333333326</v>
      </c>
      <c r="F401" s="36">
        <v>730.01666666666665</v>
      </c>
      <c r="G401" s="36">
        <v>717.18333333333328</v>
      </c>
      <c r="H401" s="36">
        <v>759.98333333333323</v>
      </c>
      <c r="I401" s="36">
        <v>772.81666666666649</v>
      </c>
      <c r="J401" s="36">
        <v>781.38333333333321</v>
      </c>
      <c r="K401" s="31">
        <v>764.25</v>
      </c>
      <c r="L401" s="31">
        <v>742.85</v>
      </c>
      <c r="M401" s="31">
        <v>0.45701999999999998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1599.8</v>
      </c>
      <c r="D402" s="36">
        <v>1600.9166666666667</v>
      </c>
      <c r="E402" s="36">
        <v>1593.8833333333334</v>
      </c>
      <c r="F402" s="36">
        <v>1587.9666666666667</v>
      </c>
      <c r="G402" s="36">
        <v>1580.9333333333334</v>
      </c>
      <c r="H402" s="36">
        <v>1606.8333333333335</v>
      </c>
      <c r="I402" s="36">
        <v>1613.8666666666668</v>
      </c>
      <c r="J402" s="36">
        <v>1619.7833333333335</v>
      </c>
      <c r="K402" s="31">
        <v>1607.95</v>
      </c>
      <c r="L402" s="31">
        <v>1595</v>
      </c>
      <c r="M402" s="31">
        <v>0.94445999999999997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729.45</v>
      </c>
      <c r="D403" s="36">
        <v>729.9666666666667</v>
      </c>
      <c r="E403" s="36">
        <v>725.93333333333339</v>
      </c>
      <c r="F403" s="36">
        <v>722.41666666666674</v>
      </c>
      <c r="G403" s="36">
        <v>718.38333333333344</v>
      </c>
      <c r="H403" s="36">
        <v>733.48333333333335</v>
      </c>
      <c r="I403" s="36">
        <v>737.51666666666665</v>
      </c>
      <c r="J403" s="36">
        <v>741.0333333333333</v>
      </c>
      <c r="K403" s="31">
        <v>734</v>
      </c>
      <c r="L403" s="31">
        <v>726.45</v>
      </c>
      <c r="M403" s="31">
        <v>22.713570000000001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1540.2</v>
      </c>
      <c r="D404" s="36">
        <v>1544.45</v>
      </c>
      <c r="E404" s="36">
        <v>1532.15</v>
      </c>
      <c r="F404" s="36">
        <v>1524.1000000000001</v>
      </c>
      <c r="G404" s="36">
        <v>1511.8000000000002</v>
      </c>
      <c r="H404" s="36">
        <v>1552.5</v>
      </c>
      <c r="I404" s="36">
        <v>1564.7999999999997</v>
      </c>
      <c r="J404" s="36">
        <v>1572.85</v>
      </c>
      <c r="K404" s="31">
        <v>1556.75</v>
      </c>
      <c r="L404" s="31">
        <v>1536.4</v>
      </c>
      <c r="M404" s="31">
        <v>8.3421400000000006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117.85</v>
      </c>
      <c r="D405" s="36">
        <v>119.48333333333333</v>
      </c>
      <c r="E405" s="36">
        <v>114.56666666666666</v>
      </c>
      <c r="F405" s="36">
        <v>111.28333333333333</v>
      </c>
      <c r="G405" s="36">
        <v>106.36666666666666</v>
      </c>
      <c r="H405" s="36">
        <v>122.76666666666667</v>
      </c>
      <c r="I405" s="36">
        <v>127.68333333333332</v>
      </c>
      <c r="J405" s="36">
        <v>130.96666666666667</v>
      </c>
      <c r="K405" s="31">
        <v>124.4</v>
      </c>
      <c r="L405" s="31">
        <v>116.2</v>
      </c>
      <c r="M405" s="31">
        <v>291.43380999999999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4529</v>
      </c>
      <c r="D406" s="36">
        <v>4523.333333333333</v>
      </c>
      <c r="E406" s="36">
        <v>4496.6666666666661</v>
      </c>
      <c r="F406" s="36">
        <v>4464.333333333333</v>
      </c>
      <c r="G406" s="36">
        <v>4437.6666666666661</v>
      </c>
      <c r="H406" s="36">
        <v>4555.6666666666661</v>
      </c>
      <c r="I406" s="36">
        <v>4582.3333333333321</v>
      </c>
      <c r="J406" s="36">
        <v>4614.6666666666661</v>
      </c>
      <c r="K406" s="31">
        <v>4550</v>
      </c>
      <c r="L406" s="31">
        <v>4491</v>
      </c>
      <c r="M406" s="31">
        <v>0.10681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2371</v>
      </c>
      <c r="D407" s="36">
        <v>2376.9666666666667</v>
      </c>
      <c r="E407" s="36">
        <v>2348.9833333333336</v>
      </c>
      <c r="F407" s="36">
        <v>2326.9666666666667</v>
      </c>
      <c r="G407" s="36">
        <v>2298.9833333333336</v>
      </c>
      <c r="H407" s="36">
        <v>2398.9833333333336</v>
      </c>
      <c r="I407" s="36">
        <v>2426.9666666666662</v>
      </c>
      <c r="J407" s="36">
        <v>2448.9833333333336</v>
      </c>
      <c r="K407" s="31">
        <v>2404.9499999999998</v>
      </c>
      <c r="L407" s="31">
        <v>2354.9499999999998</v>
      </c>
      <c r="M407" s="31">
        <v>4.29664</v>
      </c>
      <c r="N407" s="1"/>
      <c r="O407" s="1"/>
    </row>
    <row r="408" spans="1:15" ht="12.75" customHeight="1">
      <c r="A408" s="33">
        <v>398</v>
      </c>
      <c r="B408" s="53" t="s">
        <v>1011</v>
      </c>
      <c r="C408" s="31">
        <v>1937.1</v>
      </c>
      <c r="D408" s="36">
        <v>1942.0166666666667</v>
      </c>
      <c r="E408" s="36">
        <v>1912.7833333333333</v>
      </c>
      <c r="F408" s="36">
        <v>1888.4666666666667</v>
      </c>
      <c r="G408" s="36">
        <v>1859.2333333333333</v>
      </c>
      <c r="H408" s="36">
        <v>1966.3333333333333</v>
      </c>
      <c r="I408" s="36">
        <v>1995.5666666666664</v>
      </c>
      <c r="J408" s="36">
        <v>2019.8833333333332</v>
      </c>
      <c r="K408" s="31">
        <v>1971.25</v>
      </c>
      <c r="L408" s="31">
        <v>1917.7</v>
      </c>
      <c r="M408" s="31">
        <v>0.26080999999999999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118.55</v>
      </c>
      <c r="D409" s="36">
        <v>117.61666666666667</v>
      </c>
      <c r="E409" s="36">
        <v>115.78333333333335</v>
      </c>
      <c r="F409" s="36">
        <v>113.01666666666667</v>
      </c>
      <c r="G409" s="36">
        <v>111.18333333333334</v>
      </c>
      <c r="H409" s="36">
        <v>120.38333333333335</v>
      </c>
      <c r="I409" s="36">
        <v>122.21666666666667</v>
      </c>
      <c r="J409" s="36">
        <v>124.98333333333336</v>
      </c>
      <c r="K409" s="31">
        <v>119.45</v>
      </c>
      <c r="L409" s="31">
        <v>114.85</v>
      </c>
      <c r="M409" s="31">
        <v>307.25751000000002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8844.9500000000007</v>
      </c>
      <c r="D410" s="36">
        <v>8888.3166666666675</v>
      </c>
      <c r="E410" s="36">
        <v>8761.633333333335</v>
      </c>
      <c r="F410" s="36">
        <v>8678.3166666666675</v>
      </c>
      <c r="G410" s="36">
        <v>8551.633333333335</v>
      </c>
      <c r="H410" s="36">
        <v>8971.633333333335</v>
      </c>
      <c r="I410" s="36">
        <v>9098.3166666666657</v>
      </c>
      <c r="J410" s="36">
        <v>9181.633333333335</v>
      </c>
      <c r="K410" s="31">
        <v>9015</v>
      </c>
      <c r="L410" s="31">
        <v>8805</v>
      </c>
      <c r="M410" s="31">
        <v>0.11433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1500.8</v>
      </c>
      <c r="D411" s="36">
        <v>1511.3333333333333</v>
      </c>
      <c r="E411" s="36">
        <v>1474.6666666666665</v>
      </c>
      <c r="F411" s="36">
        <v>1448.5333333333333</v>
      </c>
      <c r="G411" s="36">
        <v>1411.8666666666666</v>
      </c>
      <c r="H411" s="36">
        <v>1537.4666666666665</v>
      </c>
      <c r="I411" s="36">
        <v>1574.133333333333</v>
      </c>
      <c r="J411" s="36">
        <v>1600.2666666666664</v>
      </c>
      <c r="K411" s="31">
        <v>1548</v>
      </c>
      <c r="L411" s="31">
        <v>1485.2</v>
      </c>
      <c r="M411" s="31">
        <v>1.2330399999999999</v>
      </c>
      <c r="N411" s="1"/>
      <c r="O411" s="1"/>
    </row>
    <row r="412" spans="1:15" ht="12.75" customHeight="1">
      <c r="A412" s="33">
        <v>402</v>
      </c>
      <c r="B412" t="s">
        <v>1012</v>
      </c>
      <c r="C412" s="31">
        <v>411.95</v>
      </c>
      <c r="D412" s="36">
        <v>416.55</v>
      </c>
      <c r="E412" s="36">
        <v>404.40000000000003</v>
      </c>
      <c r="F412" s="36">
        <v>396.85</v>
      </c>
      <c r="G412" s="36">
        <v>384.70000000000005</v>
      </c>
      <c r="H412" s="36">
        <v>424.1</v>
      </c>
      <c r="I412" s="36">
        <v>436.25</v>
      </c>
      <c r="J412" s="36">
        <v>443.8</v>
      </c>
      <c r="K412" s="31">
        <v>428.7</v>
      </c>
      <c r="L412" s="31">
        <v>409</v>
      </c>
      <c r="M412" s="31">
        <v>7.36158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2888.4</v>
      </c>
      <c r="D413" s="36">
        <v>2899.4833333333336</v>
      </c>
      <c r="E413" s="36">
        <v>2868.9666666666672</v>
      </c>
      <c r="F413" s="36">
        <v>2849.5333333333338</v>
      </c>
      <c r="G413" s="36">
        <v>2819.0166666666673</v>
      </c>
      <c r="H413" s="36">
        <v>2918.916666666667</v>
      </c>
      <c r="I413" s="36">
        <v>2949.4333333333334</v>
      </c>
      <c r="J413" s="36">
        <v>2968.8666666666668</v>
      </c>
      <c r="K413" s="31">
        <v>2930</v>
      </c>
      <c r="L413" s="31">
        <v>2880.05</v>
      </c>
      <c r="M413" s="31">
        <v>0.42857000000000001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352.9</v>
      </c>
      <c r="D414" s="36">
        <v>354.76666666666665</v>
      </c>
      <c r="E414" s="36">
        <v>350.13333333333333</v>
      </c>
      <c r="F414" s="36">
        <v>347.36666666666667</v>
      </c>
      <c r="G414" s="36">
        <v>342.73333333333335</v>
      </c>
      <c r="H414" s="36">
        <v>357.5333333333333</v>
      </c>
      <c r="I414" s="36">
        <v>362.16666666666663</v>
      </c>
      <c r="J414" s="36">
        <v>364.93333333333328</v>
      </c>
      <c r="K414" s="31">
        <v>359.4</v>
      </c>
      <c r="L414" s="31">
        <v>352</v>
      </c>
      <c r="M414" s="31">
        <v>1.6109899999999999</v>
      </c>
      <c r="N414" s="1"/>
      <c r="O414" s="1"/>
    </row>
    <row r="415" spans="1:15" ht="12.75" customHeight="1">
      <c r="A415" s="33">
        <v>405</v>
      </c>
      <c r="B415" s="53" t="s">
        <v>1013</v>
      </c>
      <c r="C415" s="31">
        <v>1036.5</v>
      </c>
      <c r="D415" s="36">
        <v>1040.8500000000001</v>
      </c>
      <c r="E415" s="36">
        <v>1027.7000000000003</v>
      </c>
      <c r="F415" s="36">
        <v>1018.9000000000001</v>
      </c>
      <c r="G415" s="36">
        <v>1005.7500000000002</v>
      </c>
      <c r="H415" s="36">
        <v>1049.6500000000003</v>
      </c>
      <c r="I415" s="36">
        <v>1062.8000000000004</v>
      </c>
      <c r="J415" s="36">
        <v>1071.6000000000004</v>
      </c>
      <c r="K415" s="31">
        <v>1054</v>
      </c>
      <c r="L415" s="31">
        <v>1032.05</v>
      </c>
      <c r="M415" s="31">
        <v>0.99709999999999999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734.9</v>
      </c>
      <c r="D416" s="36">
        <v>739.05000000000007</v>
      </c>
      <c r="E416" s="36">
        <v>725.85000000000014</v>
      </c>
      <c r="F416" s="36">
        <v>716.80000000000007</v>
      </c>
      <c r="G416" s="36">
        <v>703.60000000000014</v>
      </c>
      <c r="H416" s="36">
        <v>748.10000000000014</v>
      </c>
      <c r="I416" s="36">
        <v>761.30000000000018</v>
      </c>
      <c r="J416" s="36">
        <v>770.35000000000014</v>
      </c>
      <c r="K416" s="31">
        <v>752.25</v>
      </c>
      <c r="L416" s="31">
        <v>730</v>
      </c>
      <c r="M416" s="31">
        <v>0.30198000000000003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25606.400000000001</v>
      </c>
      <c r="D417" s="36">
        <v>25772.55</v>
      </c>
      <c r="E417" s="36">
        <v>25255.35</v>
      </c>
      <c r="F417" s="36">
        <v>24904.3</v>
      </c>
      <c r="G417" s="36">
        <v>24387.1</v>
      </c>
      <c r="H417" s="36">
        <v>26123.599999999999</v>
      </c>
      <c r="I417" s="36">
        <v>26640.800000000003</v>
      </c>
      <c r="J417" s="36">
        <v>26991.85</v>
      </c>
      <c r="K417" s="31">
        <v>26289.75</v>
      </c>
      <c r="L417" s="31">
        <v>25421.5</v>
      </c>
      <c r="M417" s="31">
        <v>0.3286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45.55</v>
      </c>
      <c r="D418" s="36">
        <v>46.1</v>
      </c>
      <c r="E418" s="36">
        <v>44.75</v>
      </c>
      <c r="F418" s="36">
        <v>43.949999999999996</v>
      </c>
      <c r="G418" s="36">
        <v>42.599999999999994</v>
      </c>
      <c r="H418" s="36">
        <v>46.900000000000006</v>
      </c>
      <c r="I418" s="36">
        <v>48.250000000000014</v>
      </c>
      <c r="J418" s="36">
        <v>49.050000000000011</v>
      </c>
      <c r="K418" s="31">
        <v>47.45</v>
      </c>
      <c r="L418" s="31">
        <v>45.3</v>
      </c>
      <c r="M418" s="31">
        <v>76.088390000000004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2348.8000000000002</v>
      </c>
      <c r="D419" s="36">
        <v>2364.8833333333332</v>
      </c>
      <c r="E419" s="36">
        <v>2291.8166666666666</v>
      </c>
      <c r="F419" s="36">
        <v>2234.8333333333335</v>
      </c>
      <c r="G419" s="36">
        <v>2161.7666666666669</v>
      </c>
      <c r="H419" s="36">
        <v>2421.8666666666663</v>
      </c>
      <c r="I419" s="36">
        <v>2494.9333333333329</v>
      </c>
      <c r="J419" s="36">
        <v>2551.9166666666661</v>
      </c>
      <c r="K419" s="31">
        <v>2437.9499999999998</v>
      </c>
      <c r="L419" s="31">
        <v>2307.9</v>
      </c>
      <c r="M419" s="31">
        <v>22.23882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627.29999999999995</v>
      </c>
      <c r="D420" s="36">
        <v>634.86666666666667</v>
      </c>
      <c r="E420" s="36">
        <v>616.43333333333339</v>
      </c>
      <c r="F420" s="36">
        <v>605.56666666666672</v>
      </c>
      <c r="G420" s="36">
        <v>587.13333333333344</v>
      </c>
      <c r="H420" s="36">
        <v>645.73333333333335</v>
      </c>
      <c r="I420" s="36">
        <v>664.16666666666652</v>
      </c>
      <c r="J420" s="36">
        <v>675.0333333333333</v>
      </c>
      <c r="K420" s="31">
        <v>653.29999999999995</v>
      </c>
      <c r="L420" s="31">
        <v>624</v>
      </c>
      <c r="M420" s="31">
        <v>4.1315400000000002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4576.8</v>
      </c>
      <c r="D421" s="36">
        <v>4591.25</v>
      </c>
      <c r="E421" s="36">
        <v>4523.8500000000004</v>
      </c>
      <c r="F421" s="36">
        <v>4470.9000000000005</v>
      </c>
      <c r="G421" s="36">
        <v>4403.5000000000009</v>
      </c>
      <c r="H421" s="36">
        <v>4644.2</v>
      </c>
      <c r="I421" s="36">
        <v>4711.5999999999995</v>
      </c>
      <c r="J421" s="36">
        <v>4764.5499999999993</v>
      </c>
      <c r="K421" s="31">
        <v>4658.6499999999996</v>
      </c>
      <c r="L421" s="31">
        <v>4538.3</v>
      </c>
      <c r="M421" s="31">
        <v>1.7577499999999999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1553.3</v>
      </c>
      <c r="D422" s="36">
        <v>1564.4666666666665</v>
      </c>
      <c r="E422" s="36">
        <v>1492.2833333333328</v>
      </c>
      <c r="F422" s="36">
        <v>1431.2666666666664</v>
      </c>
      <c r="G422" s="36">
        <v>1359.0833333333328</v>
      </c>
      <c r="H422" s="36">
        <v>1625.4833333333329</v>
      </c>
      <c r="I422" s="36">
        <v>1697.6666666666667</v>
      </c>
      <c r="J422" s="36">
        <v>1758.6833333333329</v>
      </c>
      <c r="K422" s="31">
        <v>1636.65</v>
      </c>
      <c r="L422" s="31">
        <v>1503.45</v>
      </c>
      <c r="M422" s="31">
        <v>4.7328299999999999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6773.35</v>
      </c>
      <c r="D423" s="36">
        <v>6819.7666666666664</v>
      </c>
      <c r="E423" s="36">
        <v>6704.583333333333</v>
      </c>
      <c r="F423" s="36">
        <v>6635.8166666666666</v>
      </c>
      <c r="G423" s="36">
        <v>6520.6333333333332</v>
      </c>
      <c r="H423" s="36">
        <v>6888.5333333333328</v>
      </c>
      <c r="I423" s="36">
        <v>7003.7166666666672</v>
      </c>
      <c r="J423" s="36">
        <v>7072.4833333333327</v>
      </c>
      <c r="K423" s="31">
        <v>6934.95</v>
      </c>
      <c r="L423" s="31">
        <v>6751</v>
      </c>
      <c r="M423" s="31">
        <v>0.25668999999999997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660.8</v>
      </c>
      <c r="D424" s="36">
        <v>669.1</v>
      </c>
      <c r="E424" s="36">
        <v>646.70000000000005</v>
      </c>
      <c r="F424" s="36">
        <v>632.6</v>
      </c>
      <c r="G424" s="36">
        <v>610.20000000000005</v>
      </c>
      <c r="H424" s="36">
        <v>683.2</v>
      </c>
      <c r="I424" s="36">
        <v>705.59999999999991</v>
      </c>
      <c r="J424" s="36">
        <v>719.7</v>
      </c>
      <c r="K424" s="31">
        <v>691.5</v>
      </c>
      <c r="L424" s="31">
        <v>655</v>
      </c>
      <c r="M424" s="31">
        <v>20.145119999999999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840.8</v>
      </c>
      <c r="D425" s="36">
        <v>844.15</v>
      </c>
      <c r="E425" s="36">
        <v>823.34999999999991</v>
      </c>
      <c r="F425" s="36">
        <v>805.9</v>
      </c>
      <c r="G425" s="36">
        <v>785.09999999999991</v>
      </c>
      <c r="H425" s="36">
        <v>861.59999999999991</v>
      </c>
      <c r="I425" s="36">
        <v>882.39999999999986</v>
      </c>
      <c r="J425" s="36">
        <v>899.84999999999991</v>
      </c>
      <c r="K425" s="31">
        <v>864.95</v>
      </c>
      <c r="L425" s="31">
        <v>826.7</v>
      </c>
      <c r="M425" s="31">
        <v>3.5986400000000001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568.29999999999995</v>
      </c>
      <c r="D426" s="36">
        <v>572.65</v>
      </c>
      <c r="E426" s="36">
        <v>560.29999999999995</v>
      </c>
      <c r="F426" s="36">
        <v>552.29999999999995</v>
      </c>
      <c r="G426" s="36">
        <v>539.94999999999993</v>
      </c>
      <c r="H426" s="36">
        <v>580.65</v>
      </c>
      <c r="I426" s="36">
        <v>593.00000000000011</v>
      </c>
      <c r="J426" s="36">
        <v>601</v>
      </c>
      <c r="K426" s="31">
        <v>585</v>
      </c>
      <c r="L426" s="31">
        <v>564.65</v>
      </c>
      <c r="M426" s="31">
        <v>2.56508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742.5</v>
      </c>
      <c r="D427" s="36">
        <v>746.75</v>
      </c>
      <c r="E427" s="36">
        <v>736.75</v>
      </c>
      <c r="F427" s="36">
        <v>731</v>
      </c>
      <c r="G427" s="36">
        <v>721</v>
      </c>
      <c r="H427" s="36">
        <v>752.5</v>
      </c>
      <c r="I427" s="36">
        <v>762.5</v>
      </c>
      <c r="J427" s="36">
        <v>768.25</v>
      </c>
      <c r="K427" s="31">
        <v>756.75</v>
      </c>
      <c r="L427" s="31">
        <v>741</v>
      </c>
      <c r="M427" s="31">
        <v>112.63318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121.75</v>
      </c>
      <c r="D428" s="36">
        <v>123.2</v>
      </c>
      <c r="E428" s="36">
        <v>119.7</v>
      </c>
      <c r="F428" s="36">
        <v>117.65</v>
      </c>
      <c r="G428" s="36">
        <v>114.15</v>
      </c>
      <c r="H428" s="36">
        <v>125.25</v>
      </c>
      <c r="I428" s="36">
        <v>128.75</v>
      </c>
      <c r="J428" s="36">
        <v>130.80000000000001</v>
      </c>
      <c r="K428" s="31">
        <v>126.7</v>
      </c>
      <c r="L428" s="31">
        <v>121.15</v>
      </c>
      <c r="M428" s="31">
        <v>229.58071000000001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576.54999999999995</v>
      </c>
      <c r="D429" s="36">
        <v>581.34999999999991</v>
      </c>
      <c r="E429" s="36">
        <v>563.79999999999984</v>
      </c>
      <c r="F429" s="36">
        <v>551.04999999999995</v>
      </c>
      <c r="G429" s="36">
        <v>533.49999999999989</v>
      </c>
      <c r="H429" s="36">
        <v>594.0999999999998</v>
      </c>
      <c r="I429" s="36">
        <v>611.65</v>
      </c>
      <c r="J429" s="36">
        <v>624.39999999999975</v>
      </c>
      <c r="K429" s="31">
        <v>598.9</v>
      </c>
      <c r="L429" s="31">
        <v>568.6</v>
      </c>
      <c r="M429" s="31">
        <v>8.8278199999999991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137.35</v>
      </c>
      <c r="D430" s="36">
        <v>138.85</v>
      </c>
      <c r="E430" s="36">
        <v>134.79999999999998</v>
      </c>
      <c r="F430" s="36">
        <v>132.25</v>
      </c>
      <c r="G430" s="36">
        <v>128.19999999999999</v>
      </c>
      <c r="H430" s="36">
        <v>141.39999999999998</v>
      </c>
      <c r="I430" s="36">
        <v>145.44999999999999</v>
      </c>
      <c r="J430" s="36">
        <v>147.99999999999997</v>
      </c>
      <c r="K430" s="31">
        <v>142.9</v>
      </c>
      <c r="L430" s="31">
        <v>136.30000000000001</v>
      </c>
      <c r="M430" s="31">
        <v>12.4275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374.4</v>
      </c>
      <c r="D431" s="36">
        <v>377</v>
      </c>
      <c r="E431" s="36">
        <v>370.4</v>
      </c>
      <c r="F431" s="36">
        <v>366.4</v>
      </c>
      <c r="G431" s="36">
        <v>359.79999999999995</v>
      </c>
      <c r="H431" s="36">
        <v>381</v>
      </c>
      <c r="I431" s="36">
        <v>387.6</v>
      </c>
      <c r="J431" s="36">
        <v>391.6</v>
      </c>
      <c r="K431" s="31">
        <v>383.6</v>
      </c>
      <c r="L431" s="31">
        <v>373</v>
      </c>
      <c r="M431" s="31">
        <v>3.74451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354.55</v>
      </c>
      <c r="D432" s="36">
        <v>349.98333333333335</v>
      </c>
      <c r="E432" s="36">
        <v>343.06666666666672</v>
      </c>
      <c r="F432" s="36">
        <v>331.58333333333337</v>
      </c>
      <c r="G432" s="36">
        <v>324.66666666666674</v>
      </c>
      <c r="H432" s="36">
        <v>361.4666666666667</v>
      </c>
      <c r="I432" s="36">
        <v>368.38333333333333</v>
      </c>
      <c r="J432" s="36">
        <v>379.86666666666667</v>
      </c>
      <c r="K432" s="31">
        <v>356.9</v>
      </c>
      <c r="L432" s="31">
        <v>338.5</v>
      </c>
      <c r="M432" s="31">
        <v>5.3454699999999997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1573.85</v>
      </c>
      <c r="D433" s="36">
        <v>1574.6500000000003</v>
      </c>
      <c r="E433" s="36">
        <v>1561.8500000000006</v>
      </c>
      <c r="F433" s="36">
        <v>1549.8500000000004</v>
      </c>
      <c r="G433" s="36">
        <v>1537.0500000000006</v>
      </c>
      <c r="H433" s="36">
        <v>1586.6500000000005</v>
      </c>
      <c r="I433" s="36">
        <v>1599.4500000000003</v>
      </c>
      <c r="J433" s="36">
        <v>1611.4500000000005</v>
      </c>
      <c r="K433" s="31">
        <v>1587.45</v>
      </c>
      <c r="L433" s="31">
        <v>1562.65</v>
      </c>
      <c r="M433" s="31">
        <v>5.7831599999999996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607.29999999999995</v>
      </c>
      <c r="D434" s="36">
        <v>611.19999999999993</v>
      </c>
      <c r="E434" s="36">
        <v>599.09999999999991</v>
      </c>
      <c r="F434" s="36">
        <v>590.9</v>
      </c>
      <c r="G434" s="36">
        <v>578.79999999999995</v>
      </c>
      <c r="H434" s="36">
        <v>619.39999999999986</v>
      </c>
      <c r="I434" s="36">
        <v>631.5</v>
      </c>
      <c r="J434" s="36">
        <v>639.69999999999982</v>
      </c>
      <c r="K434" s="31">
        <v>623.29999999999995</v>
      </c>
      <c r="L434" s="31">
        <v>603</v>
      </c>
      <c r="M434" s="31">
        <v>2.9261599999999999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4175.5</v>
      </c>
      <c r="D435" s="36">
        <v>4179.95</v>
      </c>
      <c r="E435" s="36">
        <v>4145.5499999999993</v>
      </c>
      <c r="F435" s="36">
        <v>4115.5999999999995</v>
      </c>
      <c r="G435" s="36">
        <v>4081.1999999999989</v>
      </c>
      <c r="H435" s="36">
        <v>4209.8999999999996</v>
      </c>
      <c r="I435" s="36">
        <v>4244.2999999999993</v>
      </c>
      <c r="J435" s="36">
        <v>4274.25</v>
      </c>
      <c r="K435" s="31">
        <v>4214.3500000000004</v>
      </c>
      <c r="L435" s="31">
        <v>4150</v>
      </c>
      <c r="M435" s="31">
        <v>2.5880399999999999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1072.95</v>
      </c>
      <c r="D436" s="36">
        <v>1077.3333333333333</v>
      </c>
      <c r="E436" s="36">
        <v>1055.7166666666665</v>
      </c>
      <c r="F436" s="36">
        <v>1038.4833333333331</v>
      </c>
      <c r="G436" s="36">
        <v>1016.8666666666663</v>
      </c>
      <c r="H436" s="36">
        <v>1094.5666666666666</v>
      </c>
      <c r="I436" s="36">
        <v>1116.1833333333334</v>
      </c>
      <c r="J436" s="36">
        <v>1133.4166666666667</v>
      </c>
      <c r="K436" s="31">
        <v>1098.95</v>
      </c>
      <c r="L436" s="31">
        <v>1060.0999999999999</v>
      </c>
      <c r="M436" s="31">
        <v>0.53464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465.9</v>
      </c>
      <c r="D437" s="36">
        <v>469.8</v>
      </c>
      <c r="E437" s="36">
        <v>458.70000000000005</v>
      </c>
      <c r="F437" s="36">
        <v>451.50000000000006</v>
      </c>
      <c r="G437" s="36">
        <v>440.40000000000009</v>
      </c>
      <c r="H437" s="36">
        <v>477</v>
      </c>
      <c r="I437" s="36">
        <v>488.1</v>
      </c>
      <c r="J437" s="36">
        <v>495.29999999999995</v>
      </c>
      <c r="K437" s="31">
        <v>480.9</v>
      </c>
      <c r="L437" s="31">
        <v>462.6</v>
      </c>
      <c r="M437" s="31">
        <v>3.7170200000000002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429.05</v>
      </c>
      <c r="D438" s="36">
        <v>429.7833333333333</v>
      </c>
      <c r="E438" s="36">
        <v>421.31666666666661</v>
      </c>
      <c r="F438" s="36">
        <v>413.58333333333331</v>
      </c>
      <c r="G438" s="36">
        <v>405.11666666666662</v>
      </c>
      <c r="H438" s="36">
        <v>437.51666666666659</v>
      </c>
      <c r="I438" s="36">
        <v>445.98333333333329</v>
      </c>
      <c r="J438" s="36">
        <v>453.71666666666658</v>
      </c>
      <c r="K438" s="31">
        <v>438.25</v>
      </c>
      <c r="L438" s="31">
        <v>422.05</v>
      </c>
      <c r="M438" s="31">
        <v>5.1555600000000004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4118.55</v>
      </c>
      <c r="D439" s="36">
        <v>4129.0999999999995</v>
      </c>
      <c r="E439" s="36">
        <v>4059.4999999999991</v>
      </c>
      <c r="F439" s="36">
        <v>4000.45</v>
      </c>
      <c r="G439" s="36">
        <v>3930.8499999999995</v>
      </c>
      <c r="H439" s="36">
        <v>4188.1499999999987</v>
      </c>
      <c r="I439" s="36">
        <v>4257.7499999999991</v>
      </c>
      <c r="J439" s="36">
        <v>4316.7999999999984</v>
      </c>
      <c r="K439" s="31">
        <v>4198.7</v>
      </c>
      <c r="L439" s="31">
        <v>4070.05</v>
      </c>
      <c r="M439" s="31">
        <v>3.35337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642.6</v>
      </c>
      <c r="D440" s="36">
        <v>649.05000000000007</v>
      </c>
      <c r="E440" s="36">
        <v>630.50000000000011</v>
      </c>
      <c r="F440" s="36">
        <v>618.40000000000009</v>
      </c>
      <c r="G440" s="36">
        <v>599.85000000000014</v>
      </c>
      <c r="H440" s="36">
        <v>661.15000000000009</v>
      </c>
      <c r="I440" s="36">
        <v>679.7</v>
      </c>
      <c r="J440" s="36">
        <v>691.80000000000007</v>
      </c>
      <c r="K440" s="31">
        <v>667.6</v>
      </c>
      <c r="L440" s="31">
        <v>636.95000000000005</v>
      </c>
      <c r="M440" s="31">
        <v>2.7812100000000002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43.2</v>
      </c>
      <c r="D441" s="36">
        <v>43.4</v>
      </c>
      <c r="E441" s="36">
        <v>42.15</v>
      </c>
      <c r="F441" s="36">
        <v>41.1</v>
      </c>
      <c r="G441" s="36">
        <v>39.85</v>
      </c>
      <c r="H441" s="36">
        <v>44.449999999999996</v>
      </c>
      <c r="I441" s="36">
        <v>45.699999999999996</v>
      </c>
      <c r="J441" s="36">
        <v>46.749999999999993</v>
      </c>
      <c r="K441" s="31">
        <v>44.65</v>
      </c>
      <c r="L441" s="31">
        <v>42.35</v>
      </c>
      <c r="M441" s="31">
        <v>368.87599999999998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721.45</v>
      </c>
      <c r="D442" s="36">
        <v>733.11666666666667</v>
      </c>
      <c r="E442" s="36">
        <v>702.33333333333337</v>
      </c>
      <c r="F442" s="36">
        <v>683.2166666666667</v>
      </c>
      <c r="G442" s="36">
        <v>652.43333333333339</v>
      </c>
      <c r="H442" s="36">
        <v>752.23333333333335</v>
      </c>
      <c r="I442" s="36">
        <v>783.01666666666665</v>
      </c>
      <c r="J442" s="36">
        <v>802.13333333333333</v>
      </c>
      <c r="K442" s="31">
        <v>763.9</v>
      </c>
      <c r="L442" s="31">
        <v>714</v>
      </c>
      <c r="M442" s="31">
        <v>26.71462</v>
      </c>
      <c r="N442" s="1"/>
      <c r="O442" s="1"/>
    </row>
    <row r="443" spans="1:15" ht="12.75" customHeight="1">
      <c r="A443" s="33">
        <v>433</v>
      </c>
      <c r="B443" s="53" t="s">
        <v>1014</v>
      </c>
      <c r="C443" s="31">
        <v>897.5</v>
      </c>
      <c r="D443" s="36">
        <v>900.56666666666661</v>
      </c>
      <c r="E443" s="36">
        <v>886.93333333333317</v>
      </c>
      <c r="F443" s="36">
        <v>876.36666666666656</v>
      </c>
      <c r="G443" s="36">
        <v>862.73333333333312</v>
      </c>
      <c r="H443" s="36">
        <v>911.13333333333321</v>
      </c>
      <c r="I443" s="36">
        <v>924.76666666666665</v>
      </c>
      <c r="J443" s="36">
        <v>935.33333333333326</v>
      </c>
      <c r="K443" s="31">
        <v>914.2</v>
      </c>
      <c r="L443" s="31">
        <v>890</v>
      </c>
      <c r="M443" s="31">
        <v>0.71214999999999995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708.9</v>
      </c>
      <c r="D444" s="36">
        <v>713.9666666666667</v>
      </c>
      <c r="E444" s="36">
        <v>696.93333333333339</v>
      </c>
      <c r="F444" s="36">
        <v>684.9666666666667</v>
      </c>
      <c r="G444" s="36">
        <v>667.93333333333339</v>
      </c>
      <c r="H444" s="36">
        <v>725.93333333333339</v>
      </c>
      <c r="I444" s="36">
        <v>742.9666666666667</v>
      </c>
      <c r="J444" s="36">
        <v>754.93333333333339</v>
      </c>
      <c r="K444" s="31">
        <v>731</v>
      </c>
      <c r="L444" s="31">
        <v>702</v>
      </c>
      <c r="M444" s="31">
        <v>6.1237199999999996</v>
      </c>
      <c r="N444" s="1"/>
      <c r="O444" s="1"/>
    </row>
    <row r="445" spans="1:15" ht="12.75" customHeight="1">
      <c r="A445" s="33">
        <v>435</v>
      </c>
      <c r="B445" s="53" t="s">
        <v>1015</v>
      </c>
      <c r="C445" s="31">
        <v>511.25</v>
      </c>
      <c r="D445" s="36">
        <v>516.18333333333328</v>
      </c>
      <c r="E445" s="36">
        <v>503.06666666666661</v>
      </c>
      <c r="F445" s="36">
        <v>494.88333333333333</v>
      </c>
      <c r="G445" s="36">
        <v>481.76666666666665</v>
      </c>
      <c r="H445" s="36">
        <v>524.36666666666656</v>
      </c>
      <c r="I445" s="36">
        <v>537.48333333333312</v>
      </c>
      <c r="J445" s="36">
        <v>545.66666666666652</v>
      </c>
      <c r="K445" s="31">
        <v>529.29999999999995</v>
      </c>
      <c r="L445" s="31">
        <v>508</v>
      </c>
      <c r="M445" s="31">
        <v>8.4085699999999992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739.55</v>
      </c>
      <c r="D446" s="36">
        <v>742.93333333333339</v>
      </c>
      <c r="E446" s="36">
        <v>730.91666666666674</v>
      </c>
      <c r="F446" s="36">
        <v>722.2833333333333</v>
      </c>
      <c r="G446" s="36">
        <v>710.26666666666665</v>
      </c>
      <c r="H446" s="36">
        <v>751.56666666666683</v>
      </c>
      <c r="I446" s="36">
        <v>763.58333333333348</v>
      </c>
      <c r="J446" s="36">
        <v>772.21666666666692</v>
      </c>
      <c r="K446" s="31">
        <v>754.95</v>
      </c>
      <c r="L446" s="31">
        <v>734.3</v>
      </c>
      <c r="M446" s="31">
        <v>0.46409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62.65</v>
      </c>
      <c r="D447" s="36">
        <v>63.1</v>
      </c>
      <c r="E447" s="36">
        <v>60.95</v>
      </c>
      <c r="F447" s="36">
        <v>59.25</v>
      </c>
      <c r="G447" s="36">
        <v>57.1</v>
      </c>
      <c r="H447" s="36">
        <v>64.800000000000011</v>
      </c>
      <c r="I447" s="36">
        <v>66.949999999999989</v>
      </c>
      <c r="J447" s="36">
        <v>68.650000000000006</v>
      </c>
      <c r="K447" s="31">
        <v>65.25</v>
      </c>
      <c r="L447" s="31">
        <v>61.4</v>
      </c>
      <c r="M447" s="31">
        <v>52.41301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2094.5500000000002</v>
      </c>
      <c r="D448" s="36">
        <v>2102.8500000000004</v>
      </c>
      <c r="E448" s="36">
        <v>2063.5500000000006</v>
      </c>
      <c r="F448" s="36">
        <v>2032.5500000000002</v>
      </c>
      <c r="G448" s="36">
        <v>1993.2500000000005</v>
      </c>
      <c r="H448" s="36">
        <v>2133.8500000000008</v>
      </c>
      <c r="I448" s="36">
        <v>2173.15</v>
      </c>
      <c r="J448" s="36">
        <v>2204.150000000001</v>
      </c>
      <c r="K448" s="31">
        <v>2142.15</v>
      </c>
      <c r="L448" s="31">
        <v>2071.85</v>
      </c>
      <c r="M448" s="31">
        <v>8.0863300000000002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1007.1</v>
      </c>
      <c r="D449" s="36">
        <v>1015.0166666666668</v>
      </c>
      <c r="E449" s="36">
        <v>985.08333333333348</v>
      </c>
      <c r="F449" s="36">
        <v>963.06666666666672</v>
      </c>
      <c r="G449" s="36">
        <v>933.13333333333344</v>
      </c>
      <c r="H449" s="36">
        <v>1037.0333333333335</v>
      </c>
      <c r="I449" s="36">
        <v>1066.9666666666667</v>
      </c>
      <c r="J449" s="36">
        <v>1088.9833333333336</v>
      </c>
      <c r="K449" s="31">
        <v>1044.95</v>
      </c>
      <c r="L449" s="31">
        <v>993</v>
      </c>
      <c r="M449" s="31">
        <v>16.092500000000001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944.1</v>
      </c>
      <c r="D450" s="36">
        <v>950.0333333333333</v>
      </c>
      <c r="E450" s="36">
        <v>934.56666666666661</v>
      </c>
      <c r="F450" s="36">
        <v>925.0333333333333</v>
      </c>
      <c r="G450" s="36">
        <v>909.56666666666661</v>
      </c>
      <c r="H450" s="36">
        <v>959.56666666666661</v>
      </c>
      <c r="I450" s="36">
        <v>975.0333333333333</v>
      </c>
      <c r="J450" s="36">
        <v>984.56666666666661</v>
      </c>
      <c r="K450" s="31">
        <v>965.5</v>
      </c>
      <c r="L450" s="31">
        <v>940.5</v>
      </c>
      <c r="M450" s="31">
        <v>7.3305499999999997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1912.95</v>
      </c>
      <c r="D451" s="36">
        <v>1915.5833333333333</v>
      </c>
      <c r="E451" s="36">
        <v>1899.1666666666665</v>
      </c>
      <c r="F451" s="36">
        <v>1885.3833333333332</v>
      </c>
      <c r="G451" s="36">
        <v>1868.9666666666665</v>
      </c>
      <c r="H451" s="36">
        <v>1929.3666666666666</v>
      </c>
      <c r="I451" s="36">
        <v>1945.7833333333331</v>
      </c>
      <c r="J451" s="36">
        <v>1959.5666666666666</v>
      </c>
      <c r="K451" s="31">
        <v>1932</v>
      </c>
      <c r="L451" s="31">
        <v>1901.8</v>
      </c>
      <c r="M451" s="31">
        <v>11.94566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4118.95</v>
      </c>
      <c r="D452" s="36">
        <v>4120.95</v>
      </c>
      <c r="E452" s="36">
        <v>4087</v>
      </c>
      <c r="F452" s="36">
        <v>4055.05</v>
      </c>
      <c r="G452" s="36">
        <v>4021.1000000000004</v>
      </c>
      <c r="H452" s="36">
        <v>4152.8999999999996</v>
      </c>
      <c r="I452" s="36">
        <v>4186.8499999999985</v>
      </c>
      <c r="J452" s="36">
        <v>4218.7999999999993</v>
      </c>
      <c r="K452" s="31">
        <v>4154.8999999999996</v>
      </c>
      <c r="L452" s="31">
        <v>4089</v>
      </c>
      <c r="M452" s="31">
        <v>19.392250000000001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1167.95</v>
      </c>
      <c r="D453" s="36">
        <v>1178.6833333333332</v>
      </c>
      <c r="E453" s="36">
        <v>1152.3666666666663</v>
      </c>
      <c r="F453" s="36">
        <v>1136.7833333333331</v>
      </c>
      <c r="G453" s="36">
        <v>1110.4666666666662</v>
      </c>
      <c r="H453" s="36">
        <v>1194.2666666666664</v>
      </c>
      <c r="I453" s="36">
        <v>1220.5833333333335</v>
      </c>
      <c r="J453" s="36">
        <v>1236.1666666666665</v>
      </c>
      <c r="K453" s="31">
        <v>1205</v>
      </c>
      <c r="L453" s="31">
        <v>1163.0999999999999</v>
      </c>
      <c r="M453" s="31">
        <v>21.70054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7593.65</v>
      </c>
      <c r="D454" s="36">
        <v>7624.0333333333328</v>
      </c>
      <c r="E454" s="36">
        <v>7531.6166666666659</v>
      </c>
      <c r="F454" s="36">
        <v>7469.583333333333</v>
      </c>
      <c r="G454" s="36">
        <v>7377.1666666666661</v>
      </c>
      <c r="H454" s="36">
        <v>7686.0666666666657</v>
      </c>
      <c r="I454" s="36">
        <v>7778.4833333333336</v>
      </c>
      <c r="J454" s="36">
        <v>7840.5166666666655</v>
      </c>
      <c r="K454" s="31">
        <v>7716.45</v>
      </c>
      <c r="L454" s="31">
        <v>7562</v>
      </c>
      <c r="M454" s="31">
        <v>0.72323999999999999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6985.25</v>
      </c>
      <c r="D455" s="36">
        <v>7049.416666666667</v>
      </c>
      <c r="E455" s="36">
        <v>6795.8333333333339</v>
      </c>
      <c r="F455" s="36">
        <v>6606.416666666667</v>
      </c>
      <c r="G455" s="36">
        <v>6352.8333333333339</v>
      </c>
      <c r="H455" s="36">
        <v>7238.8333333333339</v>
      </c>
      <c r="I455" s="36">
        <v>7492.4166666666679</v>
      </c>
      <c r="J455" s="36">
        <v>7681.8333333333339</v>
      </c>
      <c r="K455" s="31">
        <v>7303</v>
      </c>
      <c r="L455" s="31">
        <v>6860</v>
      </c>
      <c r="M455" s="31">
        <v>1.3834900000000001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632.04999999999995</v>
      </c>
      <c r="D456" s="36">
        <v>633.7166666666667</v>
      </c>
      <c r="E456" s="36">
        <v>624.43333333333339</v>
      </c>
      <c r="F456" s="36">
        <v>616.81666666666672</v>
      </c>
      <c r="G456" s="36">
        <v>607.53333333333342</v>
      </c>
      <c r="H456" s="36">
        <v>641.33333333333337</v>
      </c>
      <c r="I456" s="36">
        <v>650.61666666666667</v>
      </c>
      <c r="J456" s="36">
        <v>658.23333333333335</v>
      </c>
      <c r="K456" s="31">
        <v>643</v>
      </c>
      <c r="L456" s="31">
        <v>626.1</v>
      </c>
      <c r="M456" s="31">
        <v>37.379109999999997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958.05</v>
      </c>
      <c r="D457" s="36">
        <v>961.44999999999993</v>
      </c>
      <c r="E457" s="36">
        <v>946.89999999999986</v>
      </c>
      <c r="F457" s="36">
        <v>935.74999999999989</v>
      </c>
      <c r="G457" s="36">
        <v>921.19999999999982</v>
      </c>
      <c r="H457" s="36">
        <v>972.59999999999991</v>
      </c>
      <c r="I457" s="36">
        <v>987.14999999999986</v>
      </c>
      <c r="J457" s="36">
        <v>998.3</v>
      </c>
      <c r="K457" s="31">
        <v>976</v>
      </c>
      <c r="L457" s="31">
        <v>950.3</v>
      </c>
      <c r="M457" s="31">
        <v>152.19186999999999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365.75</v>
      </c>
      <c r="D458" s="36">
        <v>369.5333333333333</v>
      </c>
      <c r="E458" s="36">
        <v>360.81666666666661</v>
      </c>
      <c r="F458" s="36">
        <v>355.88333333333333</v>
      </c>
      <c r="G458" s="36">
        <v>347.16666666666663</v>
      </c>
      <c r="H458" s="36">
        <v>374.46666666666658</v>
      </c>
      <c r="I458" s="36">
        <v>383.18333333333328</v>
      </c>
      <c r="J458" s="36">
        <v>388.11666666666656</v>
      </c>
      <c r="K458" s="31">
        <v>378.25</v>
      </c>
      <c r="L458" s="31">
        <v>364.6</v>
      </c>
      <c r="M458" s="31">
        <v>85.772639999999996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140.75</v>
      </c>
      <c r="D459" s="36">
        <v>141.91666666666666</v>
      </c>
      <c r="E459" s="36">
        <v>138.88333333333333</v>
      </c>
      <c r="F459" s="36">
        <v>137.01666666666668</v>
      </c>
      <c r="G459" s="36">
        <v>133.98333333333335</v>
      </c>
      <c r="H459" s="36">
        <v>143.7833333333333</v>
      </c>
      <c r="I459" s="36">
        <v>146.81666666666666</v>
      </c>
      <c r="J459" s="36">
        <v>148.68333333333328</v>
      </c>
      <c r="K459" s="31">
        <v>144.94999999999999</v>
      </c>
      <c r="L459" s="31">
        <v>140.05000000000001</v>
      </c>
      <c r="M459" s="31">
        <v>207.21925999999999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86.6</v>
      </c>
      <c r="D460" s="36">
        <v>87.416666666666671</v>
      </c>
      <c r="E460" s="36">
        <v>85.38333333333334</v>
      </c>
      <c r="F460" s="36">
        <v>84.166666666666671</v>
      </c>
      <c r="G460" s="36">
        <v>82.13333333333334</v>
      </c>
      <c r="H460" s="36">
        <v>88.63333333333334</v>
      </c>
      <c r="I460" s="36">
        <v>90.666666666666671</v>
      </c>
      <c r="J460" s="36">
        <v>91.88333333333334</v>
      </c>
      <c r="K460" s="31">
        <v>89.45</v>
      </c>
      <c r="L460" s="31">
        <v>86.2</v>
      </c>
      <c r="M460" s="31">
        <v>35.975009999999997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2985.45</v>
      </c>
      <c r="D461" s="36">
        <v>3011.75</v>
      </c>
      <c r="E461" s="36">
        <v>2939.7</v>
      </c>
      <c r="F461" s="36">
        <v>2893.95</v>
      </c>
      <c r="G461" s="36">
        <v>2821.8999999999996</v>
      </c>
      <c r="H461" s="36">
        <v>3057.5</v>
      </c>
      <c r="I461" s="36">
        <v>3129.55</v>
      </c>
      <c r="J461" s="36">
        <v>3175.3</v>
      </c>
      <c r="K461" s="31">
        <v>3083.8</v>
      </c>
      <c r="L461" s="31">
        <v>2966</v>
      </c>
      <c r="M461" s="31">
        <v>8.4379999999999997E-2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1285.8499999999999</v>
      </c>
      <c r="D462" s="36">
        <v>1287.6333333333332</v>
      </c>
      <c r="E462" s="36">
        <v>1269.2166666666665</v>
      </c>
      <c r="F462" s="36">
        <v>1252.5833333333333</v>
      </c>
      <c r="G462" s="36">
        <v>1234.1666666666665</v>
      </c>
      <c r="H462" s="36">
        <v>1304.2666666666664</v>
      </c>
      <c r="I462" s="36">
        <v>1322.6833333333334</v>
      </c>
      <c r="J462" s="36">
        <v>1339.3166666666664</v>
      </c>
      <c r="K462" s="31">
        <v>1306.05</v>
      </c>
      <c r="L462" s="31">
        <v>1271</v>
      </c>
      <c r="M462" s="31">
        <v>12.897790000000001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750.35</v>
      </c>
      <c r="D463" s="36">
        <v>749.36666666666667</v>
      </c>
      <c r="E463" s="36">
        <v>734.98333333333335</v>
      </c>
      <c r="F463" s="36">
        <v>719.61666666666667</v>
      </c>
      <c r="G463" s="36">
        <v>705.23333333333335</v>
      </c>
      <c r="H463" s="36">
        <v>764.73333333333335</v>
      </c>
      <c r="I463" s="36">
        <v>779.11666666666679</v>
      </c>
      <c r="J463" s="36">
        <v>794.48333333333335</v>
      </c>
      <c r="K463" s="31">
        <v>763.75</v>
      </c>
      <c r="L463" s="31">
        <v>734</v>
      </c>
      <c r="M463" s="31">
        <v>5.4549300000000001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257.05</v>
      </c>
      <c r="D464" s="36">
        <v>262.15000000000003</v>
      </c>
      <c r="E464" s="36">
        <v>250.35000000000008</v>
      </c>
      <c r="F464" s="36">
        <v>243.65000000000003</v>
      </c>
      <c r="G464" s="36">
        <v>231.85000000000008</v>
      </c>
      <c r="H464" s="36">
        <v>268.85000000000008</v>
      </c>
      <c r="I464" s="36">
        <v>280.65000000000003</v>
      </c>
      <c r="J464" s="36">
        <v>287.35000000000008</v>
      </c>
      <c r="K464" s="31">
        <v>273.95</v>
      </c>
      <c r="L464" s="31">
        <v>255.45</v>
      </c>
      <c r="M464" s="31">
        <v>28.80395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840.65</v>
      </c>
      <c r="D465" s="36">
        <v>848.7166666666667</v>
      </c>
      <c r="E465" s="36">
        <v>827.43333333333339</v>
      </c>
      <c r="F465" s="36">
        <v>814.2166666666667</v>
      </c>
      <c r="G465" s="36">
        <v>792.93333333333339</v>
      </c>
      <c r="H465" s="36">
        <v>861.93333333333339</v>
      </c>
      <c r="I465" s="36">
        <v>883.2166666666667</v>
      </c>
      <c r="J465" s="36">
        <v>896.43333333333339</v>
      </c>
      <c r="K465" s="31">
        <v>870</v>
      </c>
      <c r="L465" s="31">
        <v>835.5</v>
      </c>
      <c r="M465" s="31">
        <v>4.4401999999999999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3582.3</v>
      </c>
      <c r="D466" s="36">
        <v>3607.1</v>
      </c>
      <c r="E466" s="36">
        <v>3515.2</v>
      </c>
      <c r="F466" s="36">
        <v>3448.1</v>
      </c>
      <c r="G466" s="36">
        <v>3356.2</v>
      </c>
      <c r="H466" s="36">
        <v>3674.2</v>
      </c>
      <c r="I466" s="36">
        <v>3766.1000000000004</v>
      </c>
      <c r="J466" s="36">
        <v>3833.2</v>
      </c>
      <c r="K466" s="31">
        <v>3699</v>
      </c>
      <c r="L466" s="31">
        <v>3540</v>
      </c>
      <c r="M466" s="31">
        <v>3.0978699999999999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2747.95</v>
      </c>
      <c r="D467" s="36">
        <v>2748.9500000000003</v>
      </c>
      <c r="E467" s="36">
        <v>2704.9000000000005</v>
      </c>
      <c r="F467" s="36">
        <v>2661.8500000000004</v>
      </c>
      <c r="G467" s="36">
        <v>2617.8000000000006</v>
      </c>
      <c r="H467" s="36">
        <v>2792.0000000000005</v>
      </c>
      <c r="I467" s="36">
        <v>2836.0500000000006</v>
      </c>
      <c r="J467" s="36">
        <v>2879.1000000000004</v>
      </c>
      <c r="K467" s="31">
        <v>2793</v>
      </c>
      <c r="L467" s="31">
        <v>2705.9</v>
      </c>
      <c r="M467" s="31">
        <v>1.45259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3594.7</v>
      </c>
      <c r="D468" s="36">
        <v>3615.2833333333333</v>
      </c>
      <c r="E468" s="36">
        <v>3561.5666666666666</v>
      </c>
      <c r="F468" s="36">
        <v>3528.4333333333334</v>
      </c>
      <c r="G468" s="36">
        <v>3474.7166666666667</v>
      </c>
      <c r="H468" s="36">
        <v>3648.4166666666665</v>
      </c>
      <c r="I468" s="36">
        <v>3702.1333333333328</v>
      </c>
      <c r="J468" s="36">
        <v>3735.2666666666664</v>
      </c>
      <c r="K468" s="31">
        <v>3669</v>
      </c>
      <c r="L468" s="31">
        <v>3582.15</v>
      </c>
      <c r="M468" s="31">
        <v>5.3860799999999998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2613.1</v>
      </c>
      <c r="D469" s="36">
        <v>2621.4833333333331</v>
      </c>
      <c r="E469" s="36">
        <v>2585.0166666666664</v>
      </c>
      <c r="F469" s="36">
        <v>2556.9333333333334</v>
      </c>
      <c r="G469" s="36">
        <v>2520.4666666666667</v>
      </c>
      <c r="H469" s="36">
        <v>2649.5666666666662</v>
      </c>
      <c r="I469" s="36">
        <v>2686.0333333333324</v>
      </c>
      <c r="J469" s="36">
        <v>2714.1166666666659</v>
      </c>
      <c r="K469" s="31">
        <v>2657.95</v>
      </c>
      <c r="L469" s="31">
        <v>2593.4</v>
      </c>
      <c r="M469" s="31">
        <v>0.89697000000000005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1117.7</v>
      </c>
      <c r="D470" s="36">
        <v>1133.2333333333333</v>
      </c>
      <c r="E470" s="36">
        <v>1069.4666666666667</v>
      </c>
      <c r="F470" s="36">
        <v>1021.2333333333333</v>
      </c>
      <c r="G470" s="36">
        <v>957.4666666666667</v>
      </c>
      <c r="H470" s="36">
        <v>1181.4666666666667</v>
      </c>
      <c r="I470" s="36">
        <v>1245.2333333333336</v>
      </c>
      <c r="J470" s="36">
        <v>1293.4666666666667</v>
      </c>
      <c r="K470" s="31">
        <v>1197</v>
      </c>
      <c r="L470" s="31">
        <v>1085</v>
      </c>
      <c r="M470" s="31">
        <v>16.724450000000001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3924.8</v>
      </c>
      <c r="D471" s="36">
        <v>3921.5833333333335</v>
      </c>
      <c r="E471" s="36">
        <v>3888.2166666666672</v>
      </c>
      <c r="F471" s="36">
        <v>3851.6333333333337</v>
      </c>
      <c r="G471" s="36">
        <v>3818.2666666666673</v>
      </c>
      <c r="H471" s="36">
        <v>3958.166666666667</v>
      </c>
      <c r="I471" s="36">
        <v>3991.5333333333328</v>
      </c>
      <c r="J471" s="36">
        <v>4028.1166666666668</v>
      </c>
      <c r="K471" s="31">
        <v>3954.95</v>
      </c>
      <c r="L471" s="31">
        <v>3885</v>
      </c>
      <c r="M471" s="31">
        <v>4.11252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42.15</v>
      </c>
      <c r="D472" s="36">
        <v>42.616666666666667</v>
      </c>
      <c r="E472" s="36">
        <v>41.383333333333333</v>
      </c>
      <c r="F472" s="36">
        <v>40.616666666666667</v>
      </c>
      <c r="G472" s="36">
        <v>39.383333333333333</v>
      </c>
      <c r="H472" s="36">
        <v>43.383333333333333</v>
      </c>
      <c r="I472" s="36">
        <v>44.616666666666667</v>
      </c>
      <c r="J472" s="36">
        <v>45.383333333333333</v>
      </c>
      <c r="K472" s="31">
        <v>43.85</v>
      </c>
      <c r="L472" s="31">
        <v>41.85</v>
      </c>
      <c r="M472" s="31">
        <v>102.36517000000001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337.15</v>
      </c>
      <c r="D473" s="36">
        <v>341.91666666666669</v>
      </c>
      <c r="E473" s="36">
        <v>330.43333333333339</v>
      </c>
      <c r="F473" s="36">
        <v>323.7166666666667</v>
      </c>
      <c r="G473" s="36">
        <v>312.23333333333341</v>
      </c>
      <c r="H473" s="36">
        <v>348.63333333333338</v>
      </c>
      <c r="I473" s="36">
        <v>360.11666666666662</v>
      </c>
      <c r="J473" s="36">
        <v>366.83333333333337</v>
      </c>
      <c r="K473" s="31">
        <v>353.4</v>
      </c>
      <c r="L473" s="31">
        <v>335.2</v>
      </c>
      <c r="M473" s="31">
        <v>7.4868800000000002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466.1</v>
      </c>
      <c r="D474" s="36">
        <v>470.91666666666669</v>
      </c>
      <c r="E474" s="36">
        <v>443.13333333333338</v>
      </c>
      <c r="F474" s="36">
        <v>420.16666666666669</v>
      </c>
      <c r="G474" s="36">
        <v>392.38333333333338</v>
      </c>
      <c r="H474" s="36">
        <v>493.88333333333338</v>
      </c>
      <c r="I474" s="36">
        <v>521.66666666666674</v>
      </c>
      <c r="J474" s="36">
        <v>544.63333333333344</v>
      </c>
      <c r="K474" s="31">
        <v>498.7</v>
      </c>
      <c r="L474" s="31">
        <v>447.95</v>
      </c>
      <c r="M474" s="31">
        <v>102.60156000000001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3533.5</v>
      </c>
      <c r="D475" s="36">
        <v>3539.4500000000003</v>
      </c>
      <c r="E475" s="36">
        <v>3504.1500000000005</v>
      </c>
      <c r="F475" s="36">
        <v>3474.8</v>
      </c>
      <c r="G475" s="36">
        <v>3439.5000000000005</v>
      </c>
      <c r="H475" s="36">
        <v>3568.8000000000006</v>
      </c>
      <c r="I475" s="36">
        <v>3604.1000000000008</v>
      </c>
      <c r="J475" s="36">
        <v>3633.4500000000007</v>
      </c>
      <c r="K475" s="31">
        <v>3574.75</v>
      </c>
      <c r="L475" s="31">
        <v>3510.1</v>
      </c>
      <c r="M475" s="31">
        <v>2.9744100000000002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55.1</v>
      </c>
      <c r="D476" s="36">
        <v>55.550000000000004</v>
      </c>
      <c r="E476" s="36">
        <v>53.70000000000001</v>
      </c>
      <c r="F476" s="36">
        <v>52.300000000000004</v>
      </c>
      <c r="G476" s="36">
        <v>50.45000000000001</v>
      </c>
      <c r="H476" s="36">
        <v>56.95000000000001</v>
      </c>
      <c r="I476" s="36">
        <v>58.800000000000004</v>
      </c>
      <c r="J476" s="36">
        <v>60.20000000000001</v>
      </c>
      <c r="K476" s="31">
        <v>57.4</v>
      </c>
      <c r="L476" s="31">
        <v>54.15</v>
      </c>
      <c r="M476" s="31">
        <v>149.56835000000001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655.9</v>
      </c>
      <c r="D477" s="36">
        <v>657.88333333333333</v>
      </c>
      <c r="E477" s="36">
        <v>644.06666666666661</v>
      </c>
      <c r="F477" s="36">
        <v>632.23333333333323</v>
      </c>
      <c r="G477" s="36">
        <v>618.41666666666652</v>
      </c>
      <c r="H477" s="36">
        <v>669.7166666666667</v>
      </c>
      <c r="I477" s="36">
        <v>683.53333333333353</v>
      </c>
      <c r="J477" s="36">
        <v>695.36666666666679</v>
      </c>
      <c r="K477" s="31">
        <v>671.7</v>
      </c>
      <c r="L477" s="31">
        <v>646.04999999999995</v>
      </c>
      <c r="M477" s="31">
        <v>3.1183299999999998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475.9</v>
      </c>
      <c r="D478" s="36">
        <v>478.63333333333338</v>
      </c>
      <c r="E478" s="36">
        <v>471.26666666666677</v>
      </c>
      <c r="F478" s="36">
        <v>466.63333333333338</v>
      </c>
      <c r="G478" s="36">
        <v>459.26666666666677</v>
      </c>
      <c r="H478" s="36">
        <v>483.26666666666677</v>
      </c>
      <c r="I478" s="36">
        <v>490.63333333333344</v>
      </c>
      <c r="J478" s="36">
        <v>495.26666666666677</v>
      </c>
      <c r="K478" s="31">
        <v>486</v>
      </c>
      <c r="L478" s="31">
        <v>474</v>
      </c>
      <c r="M478" s="31">
        <v>15.72519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891.8</v>
      </c>
      <c r="D479" s="36">
        <v>905.63333333333321</v>
      </c>
      <c r="E479" s="36">
        <v>874.71666666666647</v>
      </c>
      <c r="F479" s="36">
        <v>857.63333333333321</v>
      </c>
      <c r="G479" s="36">
        <v>826.71666666666647</v>
      </c>
      <c r="H479" s="36">
        <v>922.71666666666647</v>
      </c>
      <c r="I479" s="36">
        <v>953.63333333333321</v>
      </c>
      <c r="J479" s="36">
        <v>970.71666666666647</v>
      </c>
      <c r="K479" s="31">
        <v>936.55</v>
      </c>
      <c r="L479" s="31">
        <v>888.55</v>
      </c>
      <c r="M479" s="31">
        <v>1.37497</v>
      </c>
      <c r="N479" s="1"/>
      <c r="O479" s="1"/>
    </row>
    <row r="480" spans="1:15" ht="12.75" customHeight="1">
      <c r="A480" s="33">
        <v>470</v>
      </c>
      <c r="B480" s="53" t="s">
        <v>1016</v>
      </c>
      <c r="C480" s="31">
        <v>51.15</v>
      </c>
      <c r="D480" s="36">
        <v>51.800000000000004</v>
      </c>
      <c r="E480" s="36">
        <v>50.20000000000001</v>
      </c>
      <c r="F480" s="36">
        <v>49.250000000000007</v>
      </c>
      <c r="G480" s="36">
        <v>47.650000000000013</v>
      </c>
      <c r="H480" s="36">
        <v>52.750000000000007</v>
      </c>
      <c r="I480" s="36">
        <v>54.35</v>
      </c>
      <c r="J480" s="36">
        <v>55.300000000000004</v>
      </c>
      <c r="K480" s="31">
        <v>53.4</v>
      </c>
      <c r="L480" s="31">
        <v>50.85</v>
      </c>
      <c r="M480" s="31">
        <v>69.707369999999997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9804.9500000000007</v>
      </c>
      <c r="D481" s="36">
        <v>9858.6</v>
      </c>
      <c r="E481" s="36">
        <v>9727.25</v>
      </c>
      <c r="F481" s="36">
        <v>9649.5499999999993</v>
      </c>
      <c r="G481" s="36">
        <v>9518.1999999999989</v>
      </c>
      <c r="H481" s="36">
        <v>9936.3000000000011</v>
      </c>
      <c r="I481" s="36">
        <v>10067.650000000003</v>
      </c>
      <c r="J481" s="31">
        <v>10145.350000000002</v>
      </c>
      <c r="K481" s="31">
        <v>9989.9500000000007</v>
      </c>
      <c r="L481" s="31">
        <v>9780.9</v>
      </c>
      <c r="M481" s="53">
        <v>3.0066799999999998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140.85</v>
      </c>
      <c r="D482" s="36">
        <v>141.11666666666667</v>
      </c>
      <c r="E482" s="36">
        <v>138.58333333333334</v>
      </c>
      <c r="F482" s="36">
        <v>136.31666666666666</v>
      </c>
      <c r="G482" s="36">
        <v>133.78333333333333</v>
      </c>
      <c r="H482" s="36">
        <v>143.38333333333335</v>
      </c>
      <c r="I482" s="36">
        <v>145.91666666666666</v>
      </c>
      <c r="J482" s="31">
        <v>148.18333333333337</v>
      </c>
      <c r="K482" s="31">
        <v>143.65</v>
      </c>
      <c r="L482" s="31">
        <v>138.85</v>
      </c>
      <c r="M482" s="53">
        <v>447.13844999999998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1661.2</v>
      </c>
      <c r="D483" s="36">
        <v>1669.3833333333332</v>
      </c>
      <c r="E483" s="36">
        <v>1639.0666666666664</v>
      </c>
      <c r="F483" s="36">
        <v>1616.9333333333332</v>
      </c>
      <c r="G483" s="36">
        <v>1586.6166666666663</v>
      </c>
      <c r="H483" s="36">
        <v>1691.5166666666664</v>
      </c>
      <c r="I483" s="36">
        <v>1721.833333333333</v>
      </c>
      <c r="J483" s="36">
        <v>1743.9666666666665</v>
      </c>
      <c r="K483" s="31">
        <v>1699.7</v>
      </c>
      <c r="L483" s="31">
        <v>1647.25</v>
      </c>
      <c r="M483" s="31">
        <v>0.94333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1137.6500000000001</v>
      </c>
      <c r="D484" s="36">
        <v>1145.55</v>
      </c>
      <c r="E484" s="36">
        <v>1125.0999999999999</v>
      </c>
      <c r="F484" s="36">
        <v>1112.55</v>
      </c>
      <c r="G484" s="36">
        <v>1092.0999999999999</v>
      </c>
      <c r="H484" s="36">
        <v>1158.0999999999999</v>
      </c>
      <c r="I484" s="36">
        <v>1178.5500000000002</v>
      </c>
      <c r="J484" s="31">
        <v>1191.0999999999999</v>
      </c>
      <c r="K484" s="31">
        <v>1166</v>
      </c>
      <c r="L484" s="31">
        <v>1133</v>
      </c>
      <c r="M484" s="53">
        <v>11.971539999999999</v>
      </c>
      <c r="N484" s="1"/>
      <c r="O484" s="1"/>
    </row>
    <row r="485" spans="1:15" ht="12.75" customHeight="1">
      <c r="A485" s="33">
        <v>475</v>
      </c>
      <c r="B485" s="31" t="s">
        <v>1017</v>
      </c>
      <c r="C485" s="31">
        <v>315.05</v>
      </c>
      <c r="D485" s="36">
        <v>316.93333333333334</v>
      </c>
      <c r="E485" s="36">
        <v>309.26666666666665</v>
      </c>
      <c r="F485" s="36">
        <v>303.48333333333329</v>
      </c>
      <c r="G485" s="36">
        <v>295.81666666666661</v>
      </c>
      <c r="H485" s="36">
        <v>322.7166666666667</v>
      </c>
      <c r="I485" s="36">
        <v>330.38333333333333</v>
      </c>
      <c r="J485" s="36">
        <v>336.16666666666674</v>
      </c>
      <c r="K485" s="31">
        <v>324.60000000000002</v>
      </c>
      <c r="L485" s="31">
        <v>311.14999999999998</v>
      </c>
      <c r="M485" s="31">
        <v>15.13381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330.05</v>
      </c>
      <c r="D486" s="36">
        <v>332.98333333333335</v>
      </c>
      <c r="E486" s="36">
        <v>321.56666666666672</v>
      </c>
      <c r="F486" s="36">
        <v>313.08333333333337</v>
      </c>
      <c r="G486" s="36">
        <v>301.66666666666674</v>
      </c>
      <c r="H486" s="36">
        <v>341.4666666666667</v>
      </c>
      <c r="I486" s="36">
        <v>352.88333333333333</v>
      </c>
      <c r="J486" s="36">
        <v>361.36666666666667</v>
      </c>
      <c r="K486" s="31">
        <v>344.4</v>
      </c>
      <c r="L486" s="31">
        <v>324.5</v>
      </c>
      <c r="M486" s="31">
        <v>76.083650000000006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1920.65</v>
      </c>
      <c r="D487" s="36">
        <v>1925.4833333333333</v>
      </c>
      <c r="E487" s="36">
        <v>1875.1666666666667</v>
      </c>
      <c r="F487" s="36">
        <v>1829.6833333333334</v>
      </c>
      <c r="G487" s="36">
        <v>1779.3666666666668</v>
      </c>
      <c r="H487" s="36">
        <v>1970.9666666666667</v>
      </c>
      <c r="I487" s="36">
        <v>2021.2833333333333</v>
      </c>
      <c r="J487" s="36">
        <v>2066.7666666666664</v>
      </c>
      <c r="K487" s="31">
        <v>1975.8</v>
      </c>
      <c r="L487" s="31">
        <v>1880</v>
      </c>
      <c r="M487" s="31">
        <v>0.57879000000000003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553.9</v>
      </c>
      <c r="D488" s="36">
        <v>559.4666666666667</v>
      </c>
      <c r="E488" s="36">
        <v>544.43333333333339</v>
      </c>
      <c r="F488" s="36">
        <v>534.9666666666667</v>
      </c>
      <c r="G488" s="36">
        <v>519.93333333333339</v>
      </c>
      <c r="H488" s="36">
        <v>568.93333333333339</v>
      </c>
      <c r="I488" s="36">
        <v>583.9666666666667</v>
      </c>
      <c r="J488" s="36">
        <v>593.43333333333339</v>
      </c>
      <c r="K488" s="31">
        <v>574.5</v>
      </c>
      <c r="L488" s="31">
        <v>550</v>
      </c>
      <c r="M488" s="31">
        <v>9.1963699999999999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420.35</v>
      </c>
      <c r="D489" s="36">
        <v>425.88333333333338</v>
      </c>
      <c r="E489" s="36">
        <v>409.26666666666677</v>
      </c>
      <c r="F489" s="36">
        <v>398.18333333333339</v>
      </c>
      <c r="G489" s="36">
        <v>381.56666666666678</v>
      </c>
      <c r="H489" s="36">
        <v>436.96666666666675</v>
      </c>
      <c r="I489" s="36">
        <v>453.58333333333343</v>
      </c>
      <c r="J489" s="36">
        <v>464.66666666666674</v>
      </c>
      <c r="K489" s="31">
        <v>442.5</v>
      </c>
      <c r="L489" s="31">
        <v>414.8</v>
      </c>
      <c r="M489" s="31">
        <v>5.4432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428.85</v>
      </c>
      <c r="D490" s="36">
        <v>433.01666666666671</v>
      </c>
      <c r="E490" s="36">
        <v>421.23333333333341</v>
      </c>
      <c r="F490" s="36">
        <v>413.61666666666667</v>
      </c>
      <c r="G490" s="36">
        <v>401.83333333333337</v>
      </c>
      <c r="H490" s="36">
        <v>440.63333333333344</v>
      </c>
      <c r="I490" s="36">
        <v>452.41666666666674</v>
      </c>
      <c r="J490" s="36">
        <v>460.03333333333347</v>
      </c>
      <c r="K490" s="31">
        <v>444.8</v>
      </c>
      <c r="L490" s="31">
        <v>425.4</v>
      </c>
      <c r="M490" s="31">
        <v>2.4073500000000001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497.4</v>
      </c>
      <c r="D491" s="36">
        <v>502.13333333333327</v>
      </c>
      <c r="E491" s="36">
        <v>487.46666666666658</v>
      </c>
      <c r="F491" s="36">
        <v>477.5333333333333</v>
      </c>
      <c r="G491" s="36">
        <v>462.86666666666662</v>
      </c>
      <c r="H491" s="36">
        <v>512.06666666666661</v>
      </c>
      <c r="I491" s="36">
        <v>526.73333333333312</v>
      </c>
      <c r="J491" s="36">
        <v>536.66666666666652</v>
      </c>
      <c r="K491" s="31">
        <v>516.79999999999995</v>
      </c>
      <c r="L491" s="31">
        <v>492.2</v>
      </c>
      <c r="M491" s="31">
        <v>2.0949900000000001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1397.85</v>
      </c>
      <c r="D492" s="36">
        <v>1421.8166666666666</v>
      </c>
      <c r="E492" s="36">
        <v>1366.0333333333333</v>
      </c>
      <c r="F492" s="36">
        <v>1334.2166666666667</v>
      </c>
      <c r="G492" s="36">
        <v>1278.4333333333334</v>
      </c>
      <c r="H492" s="36">
        <v>1453.6333333333332</v>
      </c>
      <c r="I492" s="36">
        <v>1509.4166666666665</v>
      </c>
      <c r="J492" s="36">
        <v>1541.2333333333331</v>
      </c>
      <c r="K492" s="31">
        <v>1477.6</v>
      </c>
      <c r="L492" s="31">
        <v>1390</v>
      </c>
      <c r="M492" s="31">
        <v>50.322229999999998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1020.7</v>
      </c>
      <c r="D493" s="36">
        <v>1010.8333333333334</v>
      </c>
      <c r="E493" s="36">
        <v>995.16666666666674</v>
      </c>
      <c r="F493" s="36">
        <v>969.63333333333333</v>
      </c>
      <c r="G493" s="36">
        <v>953.9666666666667</v>
      </c>
      <c r="H493" s="36">
        <v>1036.3666666666668</v>
      </c>
      <c r="I493" s="36">
        <v>1052.0333333333335</v>
      </c>
      <c r="J493" s="36">
        <v>1077.5666666666668</v>
      </c>
      <c r="K493" s="31">
        <v>1026.5</v>
      </c>
      <c r="L493" s="31">
        <v>985.3</v>
      </c>
      <c r="M493" s="31">
        <v>8.0580599999999993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262.95</v>
      </c>
      <c r="D494" s="36">
        <v>265.59999999999997</v>
      </c>
      <c r="E494" s="36">
        <v>258.89999999999992</v>
      </c>
      <c r="F494" s="36">
        <v>254.84999999999997</v>
      </c>
      <c r="G494" s="36">
        <v>248.14999999999992</v>
      </c>
      <c r="H494" s="36">
        <v>269.64999999999992</v>
      </c>
      <c r="I494" s="36">
        <v>276.34999999999997</v>
      </c>
      <c r="J494" s="36">
        <v>280.39999999999992</v>
      </c>
      <c r="K494" s="31">
        <v>272.3</v>
      </c>
      <c r="L494" s="31">
        <v>261.55</v>
      </c>
      <c r="M494" s="31">
        <v>175.79830999999999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656.5</v>
      </c>
      <c r="D495" s="36">
        <v>660.4</v>
      </c>
      <c r="E495" s="36">
        <v>644.19999999999993</v>
      </c>
      <c r="F495" s="36">
        <v>631.9</v>
      </c>
      <c r="G495" s="36">
        <v>615.69999999999993</v>
      </c>
      <c r="H495" s="36">
        <v>672.69999999999993</v>
      </c>
      <c r="I495" s="36">
        <v>688.9</v>
      </c>
      <c r="J495" s="36">
        <v>701.19999999999993</v>
      </c>
      <c r="K495" s="31">
        <v>676.6</v>
      </c>
      <c r="L495" s="31">
        <v>648.1</v>
      </c>
      <c r="M495" s="31">
        <v>1.0783499999999999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1621.7</v>
      </c>
      <c r="D496" s="36">
        <v>1632.8666666666668</v>
      </c>
      <c r="E496" s="36">
        <v>1598.8333333333335</v>
      </c>
      <c r="F496" s="36">
        <v>1575.9666666666667</v>
      </c>
      <c r="G496" s="36">
        <v>1541.9333333333334</v>
      </c>
      <c r="H496" s="36">
        <v>1655.7333333333336</v>
      </c>
      <c r="I496" s="36">
        <v>1689.7666666666669</v>
      </c>
      <c r="J496" s="36">
        <v>1712.6333333333337</v>
      </c>
      <c r="K496" s="31">
        <v>1666.9</v>
      </c>
      <c r="L496" s="31">
        <v>1610</v>
      </c>
      <c r="M496" s="31">
        <v>0.49568000000000001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13.65</v>
      </c>
      <c r="D497" s="36">
        <v>14.4</v>
      </c>
      <c r="E497" s="36">
        <v>12.75</v>
      </c>
      <c r="F497" s="36">
        <v>11.85</v>
      </c>
      <c r="G497" s="36">
        <v>10.199999999999999</v>
      </c>
      <c r="H497" s="36">
        <v>15.3</v>
      </c>
      <c r="I497" s="36">
        <v>16.950000000000003</v>
      </c>
      <c r="J497" s="36">
        <v>17.850000000000001</v>
      </c>
      <c r="K497" s="31">
        <v>16.05</v>
      </c>
      <c r="L497" s="31">
        <v>13.5</v>
      </c>
      <c r="M497" s="31">
        <v>15883.23107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1110.6500000000001</v>
      </c>
      <c r="D498" s="36">
        <v>1115.7166666666667</v>
      </c>
      <c r="E498" s="36">
        <v>1097.9333333333334</v>
      </c>
      <c r="F498" s="36">
        <v>1085.2166666666667</v>
      </c>
      <c r="G498" s="36">
        <v>1067.4333333333334</v>
      </c>
      <c r="H498" s="36">
        <v>1128.4333333333334</v>
      </c>
      <c r="I498" s="36">
        <v>1146.2166666666667</v>
      </c>
      <c r="J498" s="36">
        <v>1158.9333333333334</v>
      </c>
      <c r="K498" s="31">
        <v>1133.5</v>
      </c>
      <c r="L498" s="31">
        <v>1103</v>
      </c>
      <c r="M498" s="31">
        <v>14.467280000000001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528.5</v>
      </c>
      <c r="D499" s="36">
        <v>537.15</v>
      </c>
      <c r="E499" s="36">
        <v>514.65</v>
      </c>
      <c r="F499" s="36">
        <v>500.79999999999995</v>
      </c>
      <c r="G499" s="36">
        <v>478.29999999999995</v>
      </c>
      <c r="H499" s="36">
        <v>551</v>
      </c>
      <c r="I499" s="36">
        <v>573.5</v>
      </c>
      <c r="J499" s="36">
        <v>587.35</v>
      </c>
      <c r="K499" s="31">
        <v>559.65</v>
      </c>
      <c r="L499" s="31">
        <v>523.29999999999995</v>
      </c>
      <c r="M499" s="31">
        <v>8.9166000000000007</v>
      </c>
      <c r="N499" s="1"/>
      <c r="O499" s="1"/>
    </row>
    <row r="500" spans="1:15" ht="12.75" customHeight="1">
      <c r="A500" s="33">
        <v>490</v>
      </c>
      <c r="B500" s="53" t="s">
        <v>1018</v>
      </c>
      <c r="C500" s="53">
        <v>150.85</v>
      </c>
      <c r="D500" s="36">
        <v>154.16666666666666</v>
      </c>
      <c r="E500" s="36">
        <v>146.73333333333332</v>
      </c>
      <c r="F500" s="36">
        <v>142.61666666666667</v>
      </c>
      <c r="G500" s="36">
        <v>135.18333333333334</v>
      </c>
      <c r="H500" s="36">
        <v>158.2833333333333</v>
      </c>
      <c r="I500" s="36">
        <v>165.71666666666664</v>
      </c>
      <c r="J500" s="36">
        <v>169.83333333333329</v>
      </c>
      <c r="K500" s="31">
        <v>161.6</v>
      </c>
      <c r="L500" s="31">
        <v>150.05000000000001</v>
      </c>
      <c r="M500" s="31">
        <v>31.003640000000001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749.75</v>
      </c>
      <c r="D501" s="36">
        <v>762.9</v>
      </c>
      <c r="E501" s="36">
        <v>730.84999999999991</v>
      </c>
      <c r="F501" s="36">
        <v>711.94999999999993</v>
      </c>
      <c r="G501" s="36">
        <v>679.89999999999986</v>
      </c>
      <c r="H501" s="36">
        <v>781.8</v>
      </c>
      <c r="I501" s="36">
        <v>813.84999999999991</v>
      </c>
      <c r="J501" s="36">
        <v>832.75</v>
      </c>
      <c r="K501" s="31">
        <v>794.95</v>
      </c>
      <c r="L501" s="31">
        <v>744</v>
      </c>
      <c r="M501" s="31">
        <v>1.80606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1285</v>
      </c>
      <c r="D502" s="36">
        <v>1274.2166666666667</v>
      </c>
      <c r="E502" s="36">
        <v>1258.4333333333334</v>
      </c>
      <c r="F502" s="36">
        <v>1231.8666666666668</v>
      </c>
      <c r="G502" s="36">
        <v>1216.0833333333335</v>
      </c>
      <c r="H502" s="36">
        <v>1300.7833333333333</v>
      </c>
      <c r="I502" s="36">
        <v>1316.5666666666666</v>
      </c>
      <c r="J502" s="36">
        <v>1343.1333333333332</v>
      </c>
      <c r="K502" s="31">
        <v>1290</v>
      </c>
      <c r="L502" s="31">
        <v>1247.6500000000001</v>
      </c>
      <c r="M502" s="31">
        <v>4.0412299999999997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517.70000000000005</v>
      </c>
      <c r="D503" s="36">
        <v>521.2166666666667</v>
      </c>
      <c r="E503" s="36">
        <v>511.48333333333335</v>
      </c>
      <c r="F503" s="36">
        <v>505.26666666666665</v>
      </c>
      <c r="G503" s="36">
        <v>495.5333333333333</v>
      </c>
      <c r="H503" s="36">
        <v>527.43333333333339</v>
      </c>
      <c r="I503" s="36">
        <v>537.16666666666674</v>
      </c>
      <c r="J503" s="31">
        <v>543.38333333333344</v>
      </c>
      <c r="K503" s="31">
        <v>530.95000000000005</v>
      </c>
      <c r="L503" s="31">
        <v>515</v>
      </c>
      <c r="M503" s="53">
        <v>63.945279999999997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23.8</v>
      </c>
      <c r="D504" s="36">
        <v>24.283333333333331</v>
      </c>
      <c r="E504" s="36">
        <v>23.116666666666664</v>
      </c>
      <c r="F504" s="36">
        <v>22.433333333333334</v>
      </c>
      <c r="G504" s="36">
        <v>21.266666666666666</v>
      </c>
      <c r="H504" s="36">
        <v>24.966666666666661</v>
      </c>
      <c r="I504" s="36">
        <v>26.133333333333333</v>
      </c>
      <c r="J504" s="31">
        <v>26.816666666666659</v>
      </c>
      <c r="K504" s="31">
        <v>25.45</v>
      </c>
      <c r="L504" s="31">
        <v>23.6</v>
      </c>
      <c r="M504" s="53">
        <v>3728.6998199999998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14575.55</v>
      </c>
      <c r="D505" s="36">
        <v>14524.383333333333</v>
      </c>
      <c r="E505" s="36">
        <v>14368.266666666666</v>
      </c>
      <c r="F505" s="36">
        <v>14160.983333333334</v>
      </c>
      <c r="G505" s="36">
        <v>14004.866666666667</v>
      </c>
      <c r="H505" s="36">
        <v>14731.666666666666</v>
      </c>
      <c r="I505" s="36">
        <v>14887.783333333331</v>
      </c>
      <c r="J505" s="36">
        <v>15095.066666666666</v>
      </c>
      <c r="K505" s="31">
        <v>14680.5</v>
      </c>
      <c r="L505" s="31">
        <v>14317.1</v>
      </c>
      <c r="M505" s="31">
        <v>3.2120000000000003E-2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162</v>
      </c>
      <c r="D506" s="36">
        <v>165.36666666666667</v>
      </c>
      <c r="E506" s="36">
        <v>155.98333333333335</v>
      </c>
      <c r="F506" s="36">
        <v>149.96666666666667</v>
      </c>
      <c r="G506" s="36">
        <v>140.58333333333334</v>
      </c>
      <c r="H506" s="36">
        <v>171.38333333333335</v>
      </c>
      <c r="I506" s="36">
        <v>180.76666666666668</v>
      </c>
      <c r="J506" s="36">
        <v>186.78333333333336</v>
      </c>
      <c r="K506" s="31">
        <v>174.75</v>
      </c>
      <c r="L506" s="31">
        <v>159.35</v>
      </c>
      <c r="M506" s="31">
        <v>317.25213000000002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544.25</v>
      </c>
      <c r="D507" s="36">
        <v>545.44999999999993</v>
      </c>
      <c r="E507" s="36">
        <v>536.94999999999982</v>
      </c>
      <c r="F507" s="36">
        <v>529.64999999999986</v>
      </c>
      <c r="G507" s="36">
        <v>521.14999999999975</v>
      </c>
      <c r="H507" s="36">
        <v>552.74999999999989</v>
      </c>
      <c r="I507" s="36">
        <v>561.25000000000011</v>
      </c>
      <c r="J507" s="31">
        <v>568.54999999999995</v>
      </c>
      <c r="K507" s="31">
        <v>553.95000000000005</v>
      </c>
      <c r="L507" s="31">
        <v>538.15</v>
      </c>
      <c r="M507" s="53">
        <v>10.425179999999999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159.35</v>
      </c>
      <c r="D508" s="36">
        <v>158.88333333333333</v>
      </c>
      <c r="E508" s="36">
        <v>155.81666666666666</v>
      </c>
      <c r="F508" s="36">
        <v>152.28333333333333</v>
      </c>
      <c r="G508" s="36">
        <v>149.21666666666667</v>
      </c>
      <c r="H508" s="36">
        <v>162.41666666666666</v>
      </c>
      <c r="I508" s="36">
        <v>165.48333333333332</v>
      </c>
      <c r="J508" s="36">
        <v>169.01666666666665</v>
      </c>
      <c r="K508" s="31">
        <v>161.94999999999999</v>
      </c>
      <c r="L508" s="31">
        <v>155.35</v>
      </c>
      <c r="M508" s="31">
        <v>418.83109999999999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932.6</v>
      </c>
      <c r="D509" s="234">
        <v>936.53333333333342</v>
      </c>
      <c r="E509" s="234">
        <v>921.11666666666679</v>
      </c>
      <c r="F509" s="234">
        <v>909.63333333333333</v>
      </c>
      <c r="G509" s="234">
        <v>894.2166666666667</v>
      </c>
      <c r="H509" s="234">
        <v>948.01666666666688</v>
      </c>
      <c r="I509" s="234">
        <v>963.43333333333362</v>
      </c>
      <c r="J509" s="234">
        <v>974.91666666666697</v>
      </c>
      <c r="K509" s="235">
        <v>951.95</v>
      </c>
      <c r="L509" s="235">
        <v>925.05</v>
      </c>
      <c r="M509" s="235">
        <v>6.4302299999999999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1574.3</v>
      </c>
      <c r="D510" s="251">
        <v>1582</v>
      </c>
      <c r="E510" s="251">
        <v>1563.5</v>
      </c>
      <c r="F510" s="251">
        <v>1552.7</v>
      </c>
      <c r="G510" s="251">
        <v>1534.2</v>
      </c>
      <c r="H510" s="251">
        <v>1592.8</v>
      </c>
      <c r="I510" s="251">
        <v>1611.3</v>
      </c>
      <c r="J510" s="251">
        <v>1622.1</v>
      </c>
      <c r="K510" s="248">
        <v>1600.5</v>
      </c>
      <c r="L510" s="248">
        <v>1571.2</v>
      </c>
      <c r="M510" s="248">
        <v>0.99292000000000002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2"/>
      <c r="B5" s="383"/>
      <c r="C5" s="382"/>
      <c r="D5" s="38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4" t="s">
        <v>552</v>
      </c>
      <c r="C7" s="384"/>
      <c r="D7" s="7">
        <f>Main!B10</f>
        <v>45351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45350</v>
      </c>
      <c r="B10" s="32">
        <v>539528</v>
      </c>
      <c r="C10" s="31" t="s">
        <v>1172</v>
      </c>
      <c r="D10" s="31" t="s">
        <v>1173</v>
      </c>
      <c r="E10" s="31" t="s">
        <v>562</v>
      </c>
      <c r="F10" s="84">
        <v>25000</v>
      </c>
      <c r="G10" s="32">
        <v>123.33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45350</v>
      </c>
      <c r="B11" s="32">
        <v>539277</v>
      </c>
      <c r="C11" s="31" t="s">
        <v>1063</v>
      </c>
      <c r="D11" s="31" t="s">
        <v>858</v>
      </c>
      <c r="E11" s="31" t="s">
        <v>562</v>
      </c>
      <c r="F11" s="84">
        <v>6654271</v>
      </c>
      <c r="G11" s="32">
        <v>0.85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45350</v>
      </c>
      <c r="B12" s="32">
        <v>539277</v>
      </c>
      <c r="C12" s="31" t="s">
        <v>1063</v>
      </c>
      <c r="D12" s="31" t="s">
        <v>1098</v>
      </c>
      <c r="E12" s="31" t="s">
        <v>561</v>
      </c>
      <c r="F12" s="84">
        <v>6643804</v>
      </c>
      <c r="G12" s="32">
        <v>0.85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45350</v>
      </c>
      <c r="B13" s="32">
        <v>539277</v>
      </c>
      <c r="C13" s="31" t="s">
        <v>1063</v>
      </c>
      <c r="D13" s="31" t="s">
        <v>1098</v>
      </c>
      <c r="E13" s="31" t="s">
        <v>562</v>
      </c>
      <c r="F13" s="84">
        <v>13896083</v>
      </c>
      <c r="G13" s="32">
        <v>0.85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45350</v>
      </c>
      <c r="B14" s="32">
        <v>531017</v>
      </c>
      <c r="C14" s="31" t="s">
        <v>1174</v>
      </c>
      <c r="D14" s="31" t="s">
        <v>1175</v>
      </c>
      <c r="E14" s="31" t="s">
        <v>561</v>
      </c>
      <c r="F14" s="84">
        <v>27200</v>
      </c>
      <c r="G14" s="32">
        <v>22.98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45350</v>
      </c>
      <c r="B15" s="32">
        <v>539662</v>
      </c>
      <c r="C15" s="31" t="s">
        <v>1137</v>
      </c>
      <c r="D15" s="31" t="s">
        <v>1176</v>
      </c>
      <c r="E15" s="31" t="s">
        <v>562</v>
      </c>
      <c r="F15" s="84">
        <v>347053</v>
      </c>
      <c r="G15" s="32">
        <v>20.55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45350</v>
      </c>
      <c r="B16" s="32">
        <v>539662</v>
      </c>
      <c r="C16" s="31" t="s">
        <v>1137</v>
      </c>
      <c r="D16" s="31" t="s">
        <v>1177</v>
      </c>
      <c r="E16" s="31" t="s">
        <v>562</v>
      </c>
      <c r="F16" s="84">
        <v>245401</v>
      </c>
      <c r="G16" s="32">
        <v>23.99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45350</v>
      </c>
      <c r="B17" s="32">
        <v>539662</v>
      </c>
      <c r="C17" s="31" t="s">
        <v>1137</v>
      </c>
      <c r="D17" s="31" t="s">
        <v>1178</v>
      </c>
      <c r="E17" s="31" t="s">
        <v>562</v>
      </c>
      <c r="F17" s="84">
        <v>51070</v>
      </c>
      <c r="G17" s="32">
        <v>21.94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45350</v>
      </c>
      <c r="B18" s="32">
        <v>539662</v>
      </c>
      <c r="C18" s="31" t="s">
        <v>1137</v>
      </c>
      <c r="D18" s="31" t="s">
        <v>1179</v>
      </c>
      <c r="E18" s="31" t="s">
        <v>562</v>
      </c>
      <c r="F18" s="84">
        <v>70002</v>
      </c>
      <c r="G18" s="32">
        <v>22.73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45350</v>
      </c>
      <c r="B19" s="32">
        <v>539662</v>
      </c>
      <c r="C19" s="31" t="s">
        <v>1137</v>
      </c>
      <c r="D19" s="31" t="s">
        <v>1180</v>
      </c>
      <c r="E19" s="31" t="s">
        <v>562</v>
      </c>
      <c r="F19" s="84">
        <v>87023</v>
      </c>
      <c r="G19" s="32">
        <v>22.64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45350</v>
      </c>
      <c r="B20" s="32">
        <v>539662</v>
      </c>
      <c r="C20" s="31" t="s">
        <v>1137</v>
      </c>
      <c r="D20" s="31" t="s">
        <v>1180</v>
      </c>
      <c r="E20" s="31" t="s">
        <v>561</v>
      </c>
      <c r="F20" s="84">
        <v>92024</v>
      </c>
      <c r="G20" s="32">
        <v>23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45350</v>
      </c>
      <c r="B21" s="32">
        <v>543209</v>
      </c>
      <c r="C21" s="31" t="s">
        <v>1181</v>
      </c>
      <c r="D21" s="31" t="s">
        <v>1182</v>
      </c>
      <c r="E21" s="31" t="s">
        <v>561</v>
      </c>
      <c r="F21" s="84">
        <v>12000</v>
      </c>
      <c r="G21" s="32">
        <v>66.53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45350</v>
      </c>
      <c r="B22" s="32">
        <v>543439</v>
      </c>
      <c r="C22" s="31" t="s">
        <v>1183</v>
      </c>
      <c r="D22" s="31" t="s">
        <v>1184</v>
      </c>
      <c r="E22" s="31" t="s">
        <v>561</v>
      </c>
      <c r="F22" s="84">
        <v>128000</v>
      </c>
      <c r="G22" s="32">
        <v>16.329999999999998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45350</v>
      </c>
      <c r="B23" s="32">
        <v>543439</v>
      </c>
      <c r="C23" s="31" t="s">
        <v>1183</v>
      </c>
      <c r="D23" s="31" t="s">
        <v>1185</v>
      </c>
      <c r="E23" s="31" t="s">
        <v>562</v>
      </c>
      <c r="F23" s="84">
        <v>146000</v>
      </c>
      <c r="G23" s="32">
        <v>16.329999999999998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45350</v>
      </c>
      <c r="B24" s="32">
        <v>530249</v>
      </c>
      <c r="C24" s="31" t="s">
        <v>1099</v>
      </c>
      <c r="D24" s="31" t="s">
        <v>1186</v>
      </c>
      <c r="E24" s="31" t="s">
        <v>562</v>
      </c>
      <c r="F24" s="84">
        <v>20000</v>
      </c>
      <c r="G24" s="32">
        <v>20.9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45350</v>
      </c>
      <c r="B25" s="32">
        <v>530249</v>
      </c>
      <c r="C25" s="31" t="s">
        <v>1099</v>
      </c>
      <c r="D25" s="31" t="s">
        <v>1187</v>
      </c>
      <c r="E25" s="31" t="s">
        <v>562</v>
      </c>
      <c r="F25" s="84">
        <v>20000</v>
      </c>
      <c r="G25" s="32">
        <v>20.9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45350</v>
      </c>
      <c r="B26" s="32">
        <v>530249</v>
      </c>
      <c r="C26" s="31" t="s">
        <v>1099</v>
      </c>
      <c r="D26" s="31" t="s">
        <v>1100</v>
      </c>
      <c r="E26" s="31" t="s">
        <v>561</v>
      </c>
      <c r="F26" s="84">
        <v>38369</v>
      </c>
      <c r="G26" s="32">
        <v>20.89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45350</v>
      </c>
      <c r="B27" s="32">
        <v>504340</v>
      </c>
      <c r="C27" s="31" t="s">
        <v>1188</v>
      </c>
      <c r="D27" s="31" t="s">
        <v>858</v>
      </c>
      <c r="E27" s="31" t="s">
        <v>562</v>
      </c>
      <c r="F27" s="84">
        <v>105258</v>
      </c>
      <c r="G27" s="32">
        <v>10.64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45350</v>
      </c>
      <c r="B28" s="32">
        <v>512379</v>
      </c>
      <c r="C28" s="31" t="s">
        <v>1101</v>
      </c>
      <c r="D28" s="31" t="s">
        <v>1138</v>
      </c>
      <c r="E28" s="31" t="s">
        <v>561</v>
      </c>
      <c r="F28" s="84">
        <v>2367272</v>
      </c>
      <c r="G28" s="32">
        <v>22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45350</v>
      </c>
      <c r="B29" s="32">
        <v>512379</v>
      </c>
      <c r="C29" s="31" t="s">
        <v>1101</v>
      </c>
      <c r="D29" s="31" t="s">
        <v>1138</v>
      </c>
      <c r="E29" s="31" t="s">
        <v>562</v>
      </c>
      <c r="F29" s="84">
        <v>2418209</v>
      </c>
      <c r="G29" s="32">
        <v>21.75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45350</v>
      </c>
      <c r="B30" s="32">
        <v>543594</v>
      </c>
      <c r="C30" s="31" t="s">
        <v>1189</v>
      </c>
      <c r="D30" s="31" t="s">
        <v>1106</v>
      </c>
      <c r="E30" s="31" t="s">
        <v>562</v>
      </c>
      <c r="F30" s="84">
        <v>147000</v>
      </c>
      <c r="G30" s="32">
        <v>11.24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45350</v>
      </c>
      <c r="B31" s="32">
        <v>543594</v>
      </c>
      <c r="C31" s="31" t="s">
        <v>1189</v>
      </c>
      <c r="D31" s="31" t="s">
        <v>1106</v>
      </c>
      <c r="E31" s="31" t="s">
        <v>561</v>
      </c>
      <c r="F31" s="84">
        <v>6000</v>
      </c>
      <c r="G31" s="32">
        <v>11.25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45350</v>
      </c>
      <c r="B32" s="32">
        <v>531911</v>
      </c>
      <c r="C32" s="31" t="s">
        <v>1121</v>
      </c>
      <c r="D32" s="31" t="s">
        <v>1190</v>
      </c>
      <c r="E32" s="31" t="s">
        <v>561</v>
      </c>
      <c r="F32" s="84">
        <v>16000</v>
      </c>
      <c r="G32" s="32">
        <v>48.13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45350</v>
      </c>
      <c r="B33" s="32">
        <v>531911</v>
      </c>
      <c r="C33" s="31" t="s">
        <v>1121</v>
      </c>
      <c r="D33" s="31" t="s">
        <v>1122</v>
      </c>
      <c r="E33" s="31" t="s">
        <v>562</v>
      </c>
      <c r="F33" s="84">
        <v>40603</v>
      </c>
      <c r="G33" s="32">
        <v>48.89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45350</v>
      </c>
      <c r="B34" s="32">
        <v>512443</v>
      </c>
      <c r="C34" s="31" t="s">
        <v>1123</v>
      </c>
      <c r="D34" s="31" t="s">
        <v>1191</v>
      </c>
      <c r="E34" s="31" t="s">
        <v>562</v>
      </c>
      <c r="F34" s="84">
        <v>70000</v>
      </c>
      <c r="G34" s="32">
        <v>11.28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45350</v>
      </c>
      <c r="B35" s="32">
        <v>512443</v>
      </c>
      <c r="C35" s="31" t="s">
        <v>1123</v>
      </c>
      <c r="D35" s="31" t="s">
        <v>1192</v>
      </c>
      <c r="E35" s="31" t="s">
        <v>562</v>
      </c>
      <c r="F35" s="84">
        <v>70000</v>
      </c>
      <c r="G35" s="32">
        <v>11.29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45350</v>
      </c>
      <c r="B36" s="32">
        <v>512443</v>
      </c>
      <c r="C36" s="31" t="s">
        <v>1123</v>
      </c>
      <c r="D36" s="31" t="s">
        <v>1139</v>
      </c>
      <c r="E36" s="31" t="s">
        <v>562</v>
      </c>
      <c r="F36" s="84">
        <v>46730</v>
      </c>
      <c r="G36" s="32">
        <v>11.3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45350</v>
      </c>
      <c r="B37" s="32">
        <v>512443</v>
      </c>
      <c r="C37" s="31" t="s">
        <v>1123</v>
      </c>
      <c r="D37" s="31" t="s">
        <v>1139</v>
      </c>
      <c r="E37" s="31" t="s">
        <v>561</v>
      </c>
      <c r="F37" s="84">
        <v>49817</v>
      </c>
      <c r="G37" s="32">
        <v>11.26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45350</v>
      </c>
      <c r="B38" s="32">
        <v>539041</v>
      </c>
      <c r="C38" s="31" t="s">
        <v>1193</v>
      </c>
      <c r="D38" s="31" t="s">
        <v>1194</v>
      </c>
      <c r="E38" s="31" t="s">
        <v>562</v>
      </c>
      <c r="F38" s="84">
        <v>57500</v>
      </c>
      <c r="G38" s="32">
        <v>91.36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45350</v>
      </c>
      <c r="B39" s="32">
        <v>539041</v>
      </c>
      <c r="C39" s="31" t="s">
        <v>1193</v>
      </c>
      <c r="D39" s="31" t="s">
        <v>1194</v>
      </c>
      <c r="E39" s="31" t="s">
        <v>561</v>
      </c>
      <c r="F39" s="84">
        <v>50000</v>
      </c>
      <c r="G39" s="32">
        <v>90.31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45350</v>
      </c>
      <c r="B40" s="32">
        <v>539041</v>
      </c>
      <c r="C40" s="31" t="s">
        <v>1193</v>
      </c>
      <c r="D40" s="31" t="s">
        <v>1195</v>
      </c>
      <c r="E40" s="31" t="s">
        <v>561</v>
      </c>
      <c r="F40" s="84">
        <v>107500</v>
      </c>
      <c r="G40" s="32">
        <v>92.58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45350</v>
      </c>
      <c r="B41" s="32">
        <v>543239</v>
      </c>
      <c r="C41" s="31" t="s">
        <v>1196</v>
      </c>
      <c r="D41" s="31" t="s">
        <v>1197</v>
      </c>
      <c r="E41" s="31" t="s">
        <v>562</v>
      </c>
      <c r="F41" s="84">
        <v>70000</v>
      </c>
      <c r="G41" s="32">
        <v>186.23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45350</v>
      </c>
      <c r="B42" s="32">
        <v>513309</v>
      </c>
      <c r="C42" s="31" t="s">
        <v>1198</v>
      </c>
      <c r="D42" s="31" t="s">
        <v>1104</v>
      </c>
      <c r="E42" s="31" t="s">
        <v>562</v>
      </c>
      <c r="F42" s="84">
        <v>127760</v>
      </c>
      <c r="G42" s="32">
        <v>18.7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45350</v>
      </c>
      <c r="B43" s="32">
        <v>513309</v>
      </c>
      <c r="C43" s="31" t="s">
        <v>1198</v>
      </c>
      <c r="D43" s="31" t="s">
        <v>1199</v>
      </c>
      <c r="E43" s="31" t="s">
        <v>561</v>
      </c>
      <c r="F43" s="84">
        <v>251800</v>
      </c>
      <c r="G43" s="32">
        <v>18.7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45350</v>
      </c>
      <c r="B44" s="32">
        <v>513309</v>
      </c>
      <c r="C44" s="31" t="s">
        <v>1198</v>
      </c>
      <c r="D44" s="31" t="s">
        <v>1104</v>
      </c>
      <c r="E44" s="31" t="s">
        <v>561</v>
      </c>
      <c r="F44" s="84">
        <v>64936</v>
      </c>
      <c r="G44" s="32">
        <v>18.649999999999999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45350</v>
      </c>
      <c r="B45" s="32">
        <v>513309</v>
      </c>
      <c r="C45" s="31" t="s">
        <v>1198</v>
      </c>
      <c r="D45" s="31" t="s">
        <v>1200</v>
      </c>
      <c r="E45" s="31" t="s">
        <v>562</v>
      </c>
      <c r="F45" s="84">
        <v>7000</v>
      </c>
      <c r="G45" s="32">
        <v>18.690000000000001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45350</v>
      </c>
      <c r="B46" s="32">
        <v>513309</v>
      </c>
      <c r="C46" s="31" t="s">
        <v>1198</v>
      </c>
      <c r="D46" s="31" t="s">
        <v>1200</v>
      </c>
      <c r="E46" s="31" t="s">
        <v>561</v>
      </c>
      <c r="F46" s="84">
        <v>27000</v>
      </c>
      <c r="G46" s="32">
        <v>18.7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45350</v>
      </c>
      <c r="B47" s="32">
        <v>513309</v>
      </c>
      <c r="C47" s="31" t="s">
        <v>1198</v>
      </c>
      <c r="D47" s="31" t="s">
        <v>1201</v>
      </c>
      <c r="E47" s="31" t="s">
        <v>562</v>
      </c>
      <c r="F47" s="84">
        <v>250000</v>
      </c>
      <c r="G47" s="32">
        <v>18.7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45350</v>
      </c>
      <c r="B48" s="32">
        <v>530469</v>
      </c>
      <c r="C48" s="31" t="s">
        <v>1202</v>
      </c>
      <c r="D48" s="31" t="s">
        <v>1203</v>
      </c>
      <c r="E48" s="31" t="s">
        <v>562</v>
      </c>
      <c r="F48" s="84">
        <v>25000</v>
      </c>
      <c r="G48" s="32">
        <v>13.08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45350</v>
      </c>
      <c r="B49" s="32">
        <v>543546</v>
      </c>
      <c r="C49" s="31" t="s">
        <v>1204</v>
      </c>
      <c r="D49" s="31" t="s">
        <v>1205</v>
      </c>
      <c r="E49" s="31" t="s">
        <v>562</v>
      </c>
      <c r="F49" s="84">
        <v>300000</v>
      </c>
      <c r="G49" s="32">
        <v>4.07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45350</v>
      </c>
      <c r="B50" s="32">
        <v>530255</v>
      </c>
      <c r="C50" s="31" t="s">
        <v>1206</v>
      </c>
      <c r="D50" s="31" t="s">
        <v>858</v>
      </c>
      <c r="E50" s="31" t="s">
        <v>561</v>
      </c>
      <c r="F50" s="84">
        <v>96062</v>
      </c>
      <c r="G50" s="32">
        <v>40.65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45350</v>
      </c>
      <c r="B51" s="32">
        <v>530255</v>
      </c>
      <c r="C51" s="31" t="s">
        <v>1206</v>
      </c>
      <c r="D51" s="31" t="s">
        <v>1207</v>
      </c>
      <c r="E51" s="31" t="s">
        <v>562</v>
      </c>
      <c r="F51" s="84">
        <v>55000</v>
      </c>
      <c r="G51" s="32">
        <v>40.65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45350</v>
      </c>
      <c r="B52" s="32">
        <v>543289</v>
      </c>
      <c r="C52" s="31" t="s">
        <v>1208</v>
      </c>
      <c r="D52" s="31" t="s">
        <v>1209</v>
      </c>
      <c r="E52" s="31" t="s">
        <v>561</v>
      </c>
      <c r="F52" s="84">
        <v>12000</v>
      </c>
      <c r="G52" s="32">
        <v>16.25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45350</v>
      </c>
      <c r="B53" s="32">
        <v>505523</v>
      </c>
      <c r="C53" s="31" t="s">
        <v>1141</v>
      </c>
      <c r="D53" s="31" t="s">
        <v>1142</v>
      </c>
      <c r="E53" s="31" t="s">
        <v>562</v>
      </c>
      <c r="F53" s="84">
        <v>7350000</v>
      </c>
      <c r="G53" s="32">
        <v>1.64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45350</v>
      </c>
      <c r="B54" s="32">
        <v>505523</v>
      </c>
      <c r="C54" s="31" t="s">
        <v>1141</v>
      </c>
      <c r="D54" s="31" t="s">
        <v>1104</v>
      </c>
      <c r="E54" s="31" t="s">
        <v>562</v>
      </c>
      <c r="F54" s="84">
        <v>8854402</v>
      </c>
      <c r="G54" s="32">
        <v>1.64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45350</v>
      </c>
      <c r="B55" s="32">
        <v>505523</v>
      </c>
      <c r="C55" s="31" t="s">
        <v>1141</v>
      </c>
      <c r="D55" s="31" t="s">
        <v>1104</v>
      </c>
      <c r="E55" s="31" t="s">
        <v>561</v>
      </c>
      <c r="F55" s="84">
        <v>7560992</v>
      </c>
      <c r="G55" s="32">
        <v>1.64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45350</v>
      </c>
      <c r="B56" s="32">
        <v>539938</v>
      </c>
      <c r="C56" s="31" t="s">
        <v>1210</v>
      </c>
      <c r="D56" s="31" t="s">
        <v>1211</v>
      </c>
      <c r="E56" s="31" t="s">
        <v>562</v>
      </c>
      <c r="F56" s="84">
        <v>90000</v>
      </c>
      <c r="G56" s="32">
        <v>63.27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45350</v>
      </c>
      <c r="B57" s="32">
        <v>531834</v>
      </c>
      <c r="C57" s="31" t="s">
        <v>1143</v>
      </c>
      <c r="D57" s="31" t="s">
        <v>1144</v>
      </c>
      <c r="E57" s="31" t="s">
        <v>562</v>
      </c>
      <c r="F57" s="84">
        <v>43076</v>
      </c>
      <c r="G57" s="32">
        <v>7.17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45350</v>
      </c>
      <c r="B58" s="32">
        <v>538742</v>
      </c>
      <c r="C58" s="31" t="s">
        <v>1212</v>
      </c>
      <c r="D58" s="31" t="s">
        <v>858</v>
      </c>
      <c r="E58" s="31" t="s">
        <v>562</v>
      </c>
      <c r="F58" s="84">
        <v>23627</v>
      </c>
      <c r="G58" s="32">
        <v>25.17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45350</v>
      </c>
      <c r="B59" s="32">
        <v>530095</v>
      </c>
      <c r="C59" s="31" t="s">
        <v>1145</v>
      </c>
      <c r="D59" s="31" t="s">
        <v>1140</v>
      </c>
      <c r="E59" s="31" t="s">
        <v>561</v>
      </c>
      <c r="F59" s="84">
        <v>20000</v>
      </c>
      <c r="G59" s="32">
        <v>52.44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45350</v>
      </c>
      <c r="B60" s="32">
        <v>530095</v>
      </c>
      <c r="C60" s="31" t="s">
        <v>1145</v>
      </c>
      <c r="D60" s="31" t="s">
        <v>1213</v>
      </c>
      <c r="E60" s="31" t="s">
        <v>562</v>
      </c>
      <c r="F60" s="84">
        <v>28600</v>
      </c>
      <c r="G60" s="32">
        <v>52.44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45350</v>
      </c>
      <c r="B61" s="32">
        <v>541703</v>
      </c>
      <c r="C61" s="31" t="s">
        <v>1124</v>
      </c>
      <c r="D61" s="31" t="s">
        <v>1214</v>
      </c>
      <c r="E61" s="31" t="s">
        <v>561</v>
      </c>
      <c r="F61" s="84">
        <v>40000</v>
      </c>
      <c r="G61" s="32">
        <v>26.94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45350</v>
      </c>
      <c r="B62" s="32">
        <v>541703</v>
      </c>
      <c r="C62" s="31" t="s">
        <v>1124</v>
      </c>
      <c r="D62" s="31" t="s">
        <v>1125</v>
      </c>
      <c r="E62" s="31" t="s">
        <v>561</v>
      </c>
      <c r="F62" s="84">
        <v>24000</v>
      </c>
      <c r="G62" s="32">
        <v>25.67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45350</v>
      </c>
      <c r="B63" s="32">
        <v>541703</v>
      </c>
      <c r="C63" s="31" t="s">
        <v>1124</v>
      </c>
      <c r="D63" s="31" t="s">
        <v>1215</v>
      </c>
      <c r="E63" s="31" t="s">
        <v>561</v>
      </c>
      <c r="F63" s="84">
        <v>16000</v>
      </c>
      <c r="G63" s="32">
        <v>26.8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45350</v>
      </c>
      <c r="B64" s="32">
        <v>541703</v>
      </c>
      <c r="C64" s="31" t="s">
        <v>1124</v>
      </c>
      <c r="D64" s="31" t="s">
        <v>1216</v>
      </c>
      <c r="E64" s="31" t="s">
        <v>561</v>
      </c>
      <c r="F64" s="84">
        <v>22400</v>
      </c>
      <c r="G64" s="32">
        <v>26.6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45350</v>
      </c>
      <c r="B65" s="32">
        <v>541703</v>
      </c>
      <c r="C65" s="31" t="s">
        <v>1124</v>
      </c>
      <c r="D65" s="31" t="s">
        <v>1146</v>
      </c>
      <c r="E65" s="31" t="s">
        <v>562</v>
      </c>
      <c r="F65" s="84">
        <v>203200</v>
      </c>
      <c r="G65" s="32">
        <v>26.6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45350</v>
      </c>
      <c r="B66" s="32">
        <v>541703</v>
      </c>
      <c r="C66" s="31" t="s">
        <v>1124</v>
      </c>
      <c r="D66" s="31" t="s">
        <v>1217</v>
      </c>
      <c r="E66" s="31" t="s">
        <v>562</v>
      </c>
      <c r="F66" s="84">
        <v>19200</v>
      </c>
      <c r="G66" s="32">
        <v>26.99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45350</v>
      </c>
      <c r="B67" s="32">
        <v>541703</v>
      </c>
      <c r="C67" s="31" t="s">
        <v>1124</v>
      </c>
      <c r="D67" s="31" t="s">
        <v>1217</v>
      </c>
      <c r="E67" s="31" t="s">
        <v>561</v>
      </c>
      <c r="F67" s="84">
        <v>19200</v>
      </c>
      <c r="G67" s="32">
        <v>25.9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45350</v>
      </c>
      <c r="B68" s="32">
        <v>540147</v>
      </c>
      <c r="C68" s="31" t="s">
        <v>1218</v>
      </c>
      <c r="D68" s="31" t="s">
        <v>1154</v>
      </c>
      <c r="E68" s="31" t="s">
        <v>562</v>
      </c>
      <c r="F68" s="84">
        <v>628413</v>
      </c>
      <c r="G68" s="32">
        <v>6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45350</v>
      </c>
      <c r="B69" s="32">
        <v>540147</v>
      </c>
      <c r="C69" s="31" t="s">
        <v>1218</v>
      </c>
      <c r="D69" s="31" t="s">
        <v>1154</v>
      </c>
      <c r="E69" s="31" t="s">
        <v>561</v>
      </c>
      <c r="F69" s="84">
        <v>5164</v>
      </c>
      <c r="G69" s="32">
        <v>5.99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45350</v>
      </c>
      <c r="B70" s="32">
        <v>543924</v>
      </c>
      <c r="C70" s="31" t="s">
        <v>1219</v>
      </c>
      <c r="D70" s="31" t="s">
        <v>1220</v>
      </c>
      <c r="E70" s="31" t="s">
        <v>561</v>
      </c>
      <c r="F70" s="84">
        <v>10000</v>
      </c>
      <c r="G70" s="32">
        <v>37.86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45350</v>
      </c>
      <c r="B71" s="32">
        <v>514248</v>
      </c>
      <c r="C71" s="31" t="s">
        <v>1221</v>
      </c>
      <c r="D71" s="31" t="s">
        <v>1149</v>
      </c>
      <c r="E71" s="31" t="s">
        <v>562</v>
      </c>
      <c r="F71" s="84">
        <v>100</v>
      </c>
      <c r="G71" s="32">
        <v>89.99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45350</v>
      </c>
      <c r="B72" s="32">
        <v>514248</v>
      </c>
      <c r="C72" s="31" t="s">
        <v>1221</v>
      </c>
      <c r="D72" s="31" t="s">
        <v>1149</v>
      </c>
      <c r="E72" s="31" t="s">
        <v>561</v>
      </c>
      <c r="F72" s="84">
        <v>23600</v>
      </c>
      <c r="G72" s="32">
        <v>92.56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45350</v>
      </c>
      <c r="B73" s="32">
        <v>532879</v>
      </c>
      <c r="C73" s="31" t="s">
        <v>1222</v>
      </c>
      <c r="D73" s="31" t="s">
        <v>1223</v>
      </c>
      <c r="E73" s="31" t="s">
        <v>561</v>
      </c>
      <c r="F73" s="84">
        <v>26769</v>
      </c>
      <c r="G73" s="32">
        <v>375.2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45350</v>
      </c>
      <c r="B74" s="32">
        <v>532879</v>
      </c>
      <c r="C74" s="31" t="s">
        <v>1222</v>
      </c>
      <c r="D74" s="31" t="s">
        <v>1224</v>
      </c>
      <c r="E74" s="31" t="s">
        <v>562</v>
      </c>
      <c r="F74" s="84">
        <v>30000</v>
      </c>
      <c r="G74" s="32">
        <v>375.2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45350</v>
      </c>
      <c r="B75" s="32">
        <v>511447</v>
      </c>
      <c r="C75" s="31" t="s">
        <v>1225</v>
      </c>
      <c r="D75" s="31" t="s">
        <v>1102</v>
      </c>
      <c r="E75" s="31" t="s">
        <v>562</v>
      </c>
      <c r="F75" s="84">
        <v>1271942</v>
      </c>
      <c r="G75" s="32">
        <v>4.4800000000000004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45350</v>
      </c>
      <c r="B76" s="32">
        <v>511447</v>
      </c>
      <c r="C76" s="31" t="s">
        <v>1225</v>
      </c>
      <c r="D76" s="31" t="s">
        <v>1226</v>
      </c>
      <c r="E76" s="31" t="s">
        <v>562</v>
      </c>
      <c r="F76" s="84">
        <v>756762</v>
      </c>
      <c r="G76" s="32">
        <v>4.57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45350</v>
      </c>
      <c r="B77" s="32">
        <v>511447</v>
      </c>
      <c r="C77" s="31" t="s">
        <v>1225</v>
      </c>
      <c r="D77" s="31" t="s">
        <v>1226</v>
      </c>
      <c r="E77" s="31" t="s">
        <v>561</v>
      </c>
      <c r="F77" s="84">
        <v>860080</v>
      </c>
      <c r="G77" s="32">
        <v>4.53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45350</v>
      </c>
      <c r="B78" s="32">
        <v>539310</v>
      </c>
      <c r="C78" s="31" t="s">
        <v>1103</v>
      </c>
      <c r="D78" s="31" t="s">
        <v>1227</v>
      </c>
      <c r="E78" s="31" t="s">
        <v>561</v>
      </c>
      <c r="F78" s="84">
        <v>183763</v>
      </c>
      <c r="G78" s="32">
        <v>78.510000000000005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45350</v>
      </c>
      <c r="B79" s="32">
        <v>539310</v>
      </c>
      <c r="C79" s="31" t="s">
        <v>1103</v>
      </c>
      <c r="D79" s="31" t="s">
        <v>1228</v>
      </c>
      <c r="E79" s="31" t="s">
        <v>562</v>
      </c>
      <c r="F79" s="84">
        <v>182763</v>
      </c>
      <c r="G79" s="32">
        <v>78.150000000000006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45350</v>
      </c>
      <c r="B80" s="32">
        <v>539310</v>
      </c>
      <c r="C80" s="31" t="s">
        <v>1103</v>
      </c>
      <c r="D80" s="31" t="s">
        <v>1229</v>
      </c>
      <c r="E80" s="31" t="s">
        <v>561</v>
      </c>
      <c r="F80" s="84">
        <v>238262</v>
      </c>
      <c r="G80" s="32">
        <v>78.569999999999993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45350</v>
      </c>
      <c r="B81" s="32">
        <v>539310</v>
      </c>
      <c r="C81" s="31" t="s">
        <v>1103</v>
      </c>
      <c r="D81" s="31" t="s">
        <v>1229</v>
      </c>
      <c r="E81" s="31" t="s">
        <v>562</v>
      </c>
      <c r="F81" s="84">
        <v>167560</v>
      </c>
      <c r="G81" s="32">
        <v>78.569999999999993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45350</v>
      </c>
      <c r="B82" s="32">
        <v>539310</v>
      </c>
      <c r="C82" s="31" t="s">
        <v>1103</v>
      </c>
      <c r="D82" s="31" t="s">
        <v>1104</v>
      </c>
      <c r="E82" s="31" t="s">
        <v>561</v>
      </c>
      <c r="F82" s="84">
        <v>356855</v>
      </c>
      <c r="G82" s="32">
        <v>78.77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45350</v>
      </c>
      <c r="B83" s="32">
        <v>539310</v>
      </c>
      <c r="C83" s="31" t="s">
        <v>1103</v>
      </c>
      <c r="D83" s="31" t="s">
        <v>1104</v>
      </c>
      <c r="E83" s="31" t="s">
        <v>562</v>
      </c>
      <c r="F83" s="84">
        <v>349212</v>
      </c>
      <c r="G83" s="32">
        <v>78.48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45350</v>
      </c>
      <c r="B84" s="32">
        <v>533629</v>
      </c>
      <c r="C84" s="31" t="s">
        <v>1147</v>
      </c>
      <c r="D84" s="31" t="s">
        <v>1148</v>
      </c>
      <c r="E84" s="31" t="s">
        <v>562</v>
      </c>
      <c r="F84" s="84">
        <v>67043</v>
      </c>
      <c r="G84" s="32">
        <v>10.55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45350</v>
      </c>
      <c r="B85" s="32">
        <v>533629</v>
      </c>
      <c r="C85" s="31" t="s">
        <v>1147</v>
      </c>
      <c r="D85" s="31" t="s">
        <v>1148</v>
      </c>
      <c r="E85" s="31" t="s">
        <v>561</v>
      </c>
      <c r="F85" s="84">
        <v>237859</v>
      </c>
      <c r="G85" s="32">
        <v>10.55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45350</v>
      </c>
      <c r="B86" s="32">
        <v>519367</v>
      </c>
      <c r="C86" s="31" t="s">
        <v>1230</v>
      </c>
      <c r="D86" s="31" t="s">
        <v>1231</v>
      </c>
      <c r="E86" s="31" t="s">
        <v>561</v>
      </c>
      <c r="F86" s="84">
        <v>877</v>
      </c>
      <c r="G86" s="32">
        <v>117.57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45350</v>
      </c>
      <c r="B87" s="32">
        <v>519367</v>
      </c>
      <c r="C87" s="31" t="s">
        <v>1230</v>
      </c>
      <c r="D87" s="31" t="s">
        <v>1232</v>
      </c>
      <c r="E87" s="31" t="s">
        <v>561</v>
      </c>
      <c r="F87" s="84">
        <v>1000</v>
      </c>
      <c r="G87" s="32">
        <v>117.6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45350</v>
      </c>
      <c r="B88" s="32">
        <v>541358</v>
      </c>
      <c r="C88" s="31" t="s">
        <v>1233</v>
      </c>
      <c r="D88" s="31" t="s">
        <v>1234</v>
      </c>
      <c r="E88" s="31" t="s">
        <v>561</v>
      </c>
      <c r="F88" s="84">
        <v>45000</v>
      </c>
      <c r="G88" s="32">
        <v>41.52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45350</v>
      </c>
      <c r="B89" s="32">
        <v>541358</v>
      </c>
      <c r="C89" s="31" t="s">
        <v>1233</v>
      </c>
      <c r="D89" s="31" t="s">
        <v>1235</v>
      </c>
      <c r="E89" s="31" t="s">
        <v>562</v>
      </c>
      <c r="F89" s="84">
        <v>40000</v>
      </c>
      <c r="G89" s="32">
        <v>41.52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45350</v>
      </c>
      <c r="B90" s="32">
        <v>541358</v>
      </c>
      <c r="C90" s="31" t="s">
        <v>1233</v>
      </c>
      <c r="D90" s="31" t="s">
        <v>1236</v>
      </c>
      <c r="E90" s="31" t="s">
        <v>561</v>
      </c>
      <c r="F90" s="84">
        <v>39426</v>
      </c>
      <c r="G90" s="32">
        <v>41.52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45350</v>
      </c>
      <c r="B91" s="32">
        <v>541358</v>
      </c>
      <c r="C91" s="31" t="s">
        <v>1233</v>
      </c>
      <c r="D91" s="31" t="s">
        <v>1237</v>
      </c>
      <c r="E91" s="31" t="s">
        <v>562</v>
      </c>
      <c r="F91" s="84">
        <v>44400</v>
      </c>
      <c r="G91" s="32">
        <v>41.52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45350</v>
      </c>
      <c r="B92" s="32">
        <v>541338</v>
      </c>
      <c r="C92" s="31" t="s">
        <v>1238</v>
      </c>
      <c r="D92" s="31" t="s">
        <v>1239</v>
      </c>
      <c r="E92" s="31" t="s">
        <v>562</v>
      </c>
      <c r="F92" s="84">
        <v>53802</v>
      </c>
      <c r="G92" s="32">
        <v>53.71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45350</v>
      </c>
      <c r="B93" s="32">
        <v>513397</v>
      </c>
      <c r="C93" s="31" t="s">
        <v>1240</v>
      </c>
      <c r="D93" s="31" t="s">
        <v>1241</v>
      </c>
      <c r="E93" s="31" t="s">
        <v>562</v>
      </c>
      <c r="F93" s="84">
        <v>29800</v>
      </c>
      <c r="G93" s="32">
        <v>13.47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45350</v>
      </c>
      <c r="B94" s="32">
        <v>511523</v>
      </c>
      <c r="C94" s="31" t="s">
        <v>1079</v>
      </c>
      <c r="D94" s="31" t="s">
        <v>1242</v>
      </c>
      <c r="E94" s="31" t="s">
        <v>561</v>
      </c>
      <c r="F94" s="84">
        <v>188834</v>
      </c>
      <c r="G94" s="32">
        <v>24.32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45350</v>
      </c>
      <c r="B95" s="32" t="s">
        <v>1243</v>
      </c>
      <c r="C95" s="31" t="s">
        <v>1244</v>
      </c>
      <c r="D95" s="31" t="s">
        <v>1106</v>
      </c>
      <c r="E95" s="31" t="s">
        <v>561</v>
      </c>
      <c r="F95" s="84">
        <v>561530</v>
      </c>
      <c r="G95" s="32">
        <v>104.63</v>
      </c>
      <c r="H95" s="32" t="s">
        <v>844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45350</v>
      </c>
      <c r="B96" s="32" t="s">
        <v>1245</v>
      </c>
      <c r="C96" s="31" t="s">
        <v>1246</v>
      </c>
      <c r="D96" s="31" t="s">
        <v>1247</v>
      </c>
      <c r="E96" s="31" t="s">
        <v>561</v>
      </c>
      <c r="F96" s="84">
        <v>246074</v>
      </c>
      <c r="G96" s="32">
        <v>24.23</v>
      </c>
      <c r="H96" s="32" t="s">
        <v>844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45350</v>
      </c>
      <c r="B97" s="32" t="s">
        <v>327</v>
      </c>
      <c r="C97" s="31" t="s">
        <v>1248</v>
      </c>
      <c r="D97" s="31" t="s">
        <v>1249</v>
      </c>
      <c r="E97" s="31" t="s">
        <v>561</v>
      </c>
      <c r="F97" s="84">
        <v>3205000</v>
      </c>
      <c r="G97" s="32">
        <v>328.5</v>
      </c>
      <c r="H97" s="32" t="s">
        <v>844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45350</v>
      </c>
      <c r="B98" s="32" t="s">
        <v>1250</v>
      </c>
      <c r="C98" s="31" t="s">
        <v>1251</v>
      </c>
      <c r="D98" s="31" t="s">
        <v>1047</v>
      </c>
      <c r="E98" s="31" t="s">
        <v>561</v>
      </c>
      <c r="F98" s="84">
        <v>211309</v>
      </c>
      <c r="G98" s="32">
        <v>365.07</v>
      </c>
      <c r="H98" s="32" t="s">
        <v>844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45350</v>
      </c>
      <c r="B99" s="32" t="s">
        <v>1045</v>
      </c>
      <c r="C99" s="31" t="s">
        <v>1046</v>
      </c>
      <c r="D99" s="31" t="s">
        <v>1252</v>
      </c>
      <c r="E99" s="31" t="s">
        <v>561</v>
      </c>
      <c r="F99" s="84">
        <v>400000</v>
      </c>
      <c r="G99" s="32">
        <v>54.85</v>
      </c>
      <c r="H99" s="32" t="s">
        <v>844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45350</v>
      </c>
      <c r="B100" s="32" t="s">
        <v>1045</v>
      </c>
      <c r="C100" s="31" t="s">
        <v>1046</v>
      </c>
      <c r="D100" s="31" t="s">
        <v>1064</v>
      </c>
      <c r="E100" s="31" t="s">
        <v>561</v>
      </c>
      <c r="F100" s="84">
        <v>50031</v>
      </c>
      <c r="G100" s="32">
        <v>55.55</v>
      </c>
      <c r="H100" s="32" t="s">
        <v>844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45350</v>
      </c>
      <c r="B101" s="32" t="s">
        <v>1045</v>
      </c>
      <c r="C101" s="31" t="s">
        <v>1046</v>
      </c>
      <c r="D101" s="31" t="s">
        <v>1253</v>
      </c>
      <c r="E101" s="31" t="s">
        <v>561</v>
      </c>
      <c r="F101" s="84">
        <v>400000</v>
      </c>
      <c r="G101" s="32">
        <v>54.87</v>
      </c>
      <c r="H101" s="32" t="s">
        <v>844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45350</v>
      </c>
      <c r="B102" s="32" t="s">
        <v>1045</v>
      </c>
      <c r="C102" s="31" t="s">
        <v>1046</v>
      </c>
      <c r="D102" s="31" t="s">
        <v>1098</v>
      </c>
      <c r="E102" s="31" t="s">
        <v>561</v>
      </c>
      <c r="F102" s="84">
        <v>322635</v>
      </c>
      <c r="G102" s="32">
        <v>55.03</v>
      </c>
      <c r="H102" s="32" t="s">
        <v>844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45350</v>
      </c>
      <c r="B103" s="32" t="s">
        <v>1045</v>
      </c>
      <c r="C103" s="31" t="s">
        <v>1046</v>
      </c>
      <c r="D103" s="31" t="s">
        <v>1254</v>
      </c>
      <c r="E103" s="31" t="s">
        <v>561</v>
      </c>
      <c r="F103" s="84">
        <v>400000</v>
      </c>
      <c r="G103" s="32">
        <v>54.86</v>
      </c>
      <c r="H103" s="32" t="s">
        <v>844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45350</v>
      </c>
      <c r="B104" s="32" t="s">
        <v>1045</v>
      </c>
      <c r="C104" s="31" t="s">
        <v>1046</v>
      </c>
      <c r="D104" s="31" t="s">
        <v>1097</v>
      </c>
      <c r="E104" s="31" t="s">
        <v>561</v>
      </c>
      <c r="F104" s="84">
        <v>317000</v>
      </c>
      <c r="G104" s="32">
        <v>55.3</v>
      </c>
      <c r="H104" s="32" t="s">
        <v>844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45350</v>
      </c>
      <c r="B105" s="32" t="s">
        <v>1045</v>
      </c>
      <c r="C105" s="31" t="s">
        <v>1046</v>
      </c>
      <c r="D105" s="31" t="s">
        <v>1255</v>
      </c>
      <c r="E105" s="31" t="s">
        <v>561</v>
      </c>
      <c r="F105" s="84">
        <v>500000</v>
      </c>
      <c r="G105" s="32">
        <v>54.91</v>
      </c>
      <c r="H105" s="32" t="s">
        <v>844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45350</v>
      </c>
      <c r="B106" s="32" t="s">
        <v>1256</v>
      </c>
      <c r="C106" s="31" t="s">
        <v>1257</v>
      </c>
      <c r="D106" s="31" t="s">
        <v>1064</v>
      </c>
      <c r="E106" s="31" t="s">
        <v>561</v>
      </c>
      <c r="F106" s="84">
        <v>240011</v>
      </c>
      <c r="G106" s="32">
        <v>403.66</v>
      </c>
      <c r="H106" s="32" t="s">
        <v>844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45350</v>
      </c>
      <c r="B107" s="32" t="s">
        <v>1256</v>
      </c>
      <c r="C107" s="31" t="s">
        <v>1257</v>
      </c>
      <c r="D107" s="31" t="s">
        <v>1258</v>
      </c>
      <c r="E107" s="31" t="s">
        <v>561</v>
      </c>
      <c r="F107" s="84">
        <v>239976</v>
      </c>
      <c r="G107" s="32">
        <v>397.28</v>
      </c>
      <c r="H107" s="32" t="s">
        <v>844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45350</v>
      </c>
      <c r="B108" s="32" t="s">
        <v>1259</v>
      </c>
      <c r="C108" s="31" t="s">
        <v>1260</v>
      </c>
      <c r="D108" s="31" t="s">
        <v>1261</v>
      </c>
      <c r="E108" s="31" t="s">
        <v>561</v>
      </c>
      <c r="F108" s="84">
        <v>349000</v>
      </c>
      <c r="G108" s="32">
        <v>75.38</v>
      </c>
      <c r="H108" s="32" t="s">
        <v>844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45350</v>
      </c>
      <c r="B109" s="32" t="s">
        <v>1152</v>
      </c>
      <c r="C109" s="31" t="s">
        <v>1153</v>
      </c>
      <c r="D109" s="31" t="s">
        <v>1105</v>
      </c>
      <c r="E109" s="31" t="s">
        <v>561</v>
      </c>
      <c r="F109" s="84">
        <v>70000</v>
      </c>
      <c r="G109" s="32">
        <v>199.33</v>
      </c>
      <c r="H109" s="32" t="s">
        <v>844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45350</v>
      </c>
      <c r="B110" s="32" t="s">
        <v>1262</v>
      </c>
      <c r="C110" s="31" t="s">
        <v>1263</v>
      </c>
      <c r="D110" s="31" t="s">
        <v>1264</v>
      </c>
      <c r="E110" s="31" t="s">
        <v>561</v>
      </c>
      <c r="F110" s="84">
        <v>3200</v>
      </c>
      <c r="G110" s="32">
        <v>255.15</v>
      </c>
      <c r="H110" s="32" t="s">
        <v>844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45350</v>
      </c>
      <c r="B111" s="32" t="s">
        <v>1265</v>
      </c>
      <c r="C111" s="31" t="s">
        <v>1266</v>
      </c>
      <c r="D111" s="31" t="s">
        <v>1155</v>
      </c>
      <c r="E111" s="31" t="s">
        <v>561</v>
      </c>
      <c r="F111" s="84">
        <v>9165124</v>
      </c>
      <c r="G111" s="32">
        <v>5.05</v>
      </c>
      <c r="H111" s="32" t="s">
        <v>844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45350</v>
      </c>
      <c r="B112" s="32" t="s">
        <v>1126</v>
      </c>
      <c r="C112" s="31" t="s">
        <v>1127</v>
      </c>
      <c r="D112" s="31" t="s">
        <v>1128</v>
      </c>
      <c r="E112" s="31" t="s">
        <v>561</v>
      </c>
      <c r="F112" s="84">
        <v>200000</v>
      </c>
      <c r="G112" s="32">
        <v>16.25</v>
      </c>
      <c r="H112" s="32" t="s">
        <v>844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45350</v>
      </c>
      <c r="B113" s="32" t="s">
        <v>1267</v>
      </c>
      <c r="C113" s="31" t="s">
        <v>1268</v>
      </c>
      <c r="D113" s="31" t="s">
        <v>1064</v>
      </c>
      <c r="E113" s="31" t="s">
        <v>561</v>
      </c>
      <c r="F113" s="84">
        <v>1822774</v>
      </c>
      <c r="G113" s="32">
        <v>398.59</v>
      </c>
      <c r="H113" s="32" t="s">
        <v>844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45350</v>
      </c>
      <c r="B114" s="32" t="s">
        <v>1267</v>
      </c>
      <c r="C114" s="31" t="s">
        <v>1268</v>
      </c>
      <c r="D114" s="31" t="s">
        <v>1269</v>
      </c>
      <c r="E114" s="31" t="s">
        <v>561</v>
      </c>
      <c r="F114" s="84">
        <v>2177724</v>
      </c>
      <c r="G114" s="32">
        <v>398.15</v>
      </c>
      <c r="H114" s="32" t="s">
        <v>844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45350</v>
      </c>
      <c r="B115" s="32" t="s">
        <v>1270</v>
      </c>
      <c r="C115" s="31" t="s">
        <v>1271</v>
      </c>
      <c r="D115" s="31" t="s">
        <v>1272</v>
      </c>
      <c r="E115" s="31" t="s">
        <v>561</v>
      </c>
      <c r="F115" s="84">
        <v>500000</v>
      </c>
      <c r="G115" s="32">
        <v>581.4</v>
      </c>
      <c r="H115" s="32" t="s">
        <v>844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45350</v>
      </c>
      <c r="B116" s="32" t="s">
        <v>1129</v>
      </c>
      <c r="C116" s="31" t="s">
        <v>1130</v>
      </c>
      <c r="D116" s="31" t="s">
        <v>563</v>
      </c>
      <c r="E116" s="31" t="s">
        <v>561</v>
      </c>
      <c r="F116" s="84">
        <v>570184</v>
      </c>
      <c r="G116" s="32">
        <v>118.07</v>
      </c>
      <c r="H116" s="32" t="s">
        <v>844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45350</v>
      </c>
      <c r="B117" s="32" t="s">
        <v>1273</v>
      </c>
      <c r="C117" s="31" t="s">
        <v>1274</v>
      </c>
      <c r="D117" s="31" t="s">
        <v>1275</v>
      </c>
      <c r="E117" s="31" t="s">
        <v>561</v>
      </c>
      <c r="F117" s="84">
        <v>4800000</v>
      </c>
      <c r="G117" s="32">
        <v>123.65</v>
      </c>
      <c r="H117" s="32" t="s">
        <v>844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45350</v>
      </c>
      <c r="B118" s="32" t="s">
        <v>1276</v>
      </c>
      <c r="C118" s="31" t="s">
        <v>1277</v>
      </c>
      <c r="D118" s="31" t="s">
        <v>858</v>
      </c>
      <c r="E118" s="31" t="s">
        <v>561</v>
      </c>
      <c r="F118" s="84">
        <v>72000</v>
      </c>
      <c r="G118" s="32">
        <v>56.52</v>
      </c>
      <c r="H118" s="32" t="s">
        <v>844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45350</v>
      </c>
      <c r="B119" s="32" t="s">
        <v>1278</v>
      </c>
      <c r="C119" s="31" t="s">
        <v>1279</v>
      </c>
      <c r="D119" s="31" t="s">
        <v>1280</v>
      </c>
      <c r="E119" s="31" t="s">
        <v>561</v>
      </c>
      <c r="F119" s="84">
        <v>150000</v>
      </c>
      <c r="G119" s="32">
        <v>39.450000000000003</v>
      </c>
      <c r="H119" s="32" t="s">
        <v>844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45350</v>
      </c>
      <c r="B120" s="32" t="s">
        <v>1281</v>
      </c>
      <c r="C120" s="31" t="s">
        <v>1282</v>
      </c>
      <c r="D120" s="31" t="s">
        <v>1283</v>
      </c>
      <c r="E120" s="31" t="s">
        <v>561</v>
      </c>
      <c r="F120" s="84">
        <v>33600</v>
      </c>
      <c r="G120" s="32">
        <v>96.79</v>
      </c>
      <c r="H120" s="32" t="s">
        <v>844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45350</v>
      </c>
      <c r="B121" s="32" t="s">
        <v>1081</v>
      </c>
      <c r="C121" s="31" t="s">
        <v>1082</v>
      </c>
      <c r="D121" s="31" t="s">
        <v>1080</v>
      </c>
      <c r="E121" s="31" t="s">
        <v>561</v>
      </c>
      <c r="F121" s="84">
        <v>126897</v>
      </c>
      <c r="G121" s="32">
        <v>144.66999999999999</v>
      </c>
      <c r="H121" s="32" t="s">
        <v>844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45350</v>
      </c>
      <c r="B122" s="32" t="s">
        <v>1147</v>
      </c>
      <c r="C122" s="31" t="s">
        <v>1156</v>
      </c>
      <c r="D122" s="31" t="s">
        <v>1148</v>
      </c>
      <c r="E122" s="31" t="s">
        <v>561</v>
      </c>
      <c r="F122" s="84">
        <v>11</v>
      </c>
      <c r="G122" s="32">
        <v>10.5</v>
      </c>
      <c r="H122" s="32" t="s">
        <v>844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45350</v>
      </c>
      <c r="B123" s="32" t="s">
        <v>1157</v>
      </c>
      <c r="C123" s="31" t="s">
        <v>1158</v>
      </c>
      <c r="D123" s="31" t="s">
        <v>1047</v>
      </c>
      <c r="E123" s="31" t="s">
        <v>561</v>
      </c>
      <c r="F123" s="84">
        <v>256378</v>
      </c>
      <c r="G123" s="32">
        <v>106.98</v>
      </c>
      <c r="H123" s="32" t="s">
        <v>844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45350</v>
      </c>
      <c r="B124" s="32" t="s">
        <v>1157</v>
      </c>
      <c r="C124" s="31" t="s">
        <v>1158</v>
      </c>
      <c r="D124" s="31" t="s">
        <v>1284</v>
      </c>
      <c r="E124" s="31" t="s">
        <v>561</v>
      </c>
      <c r="F124" s="84">
        <v>114304</v>
      </c>
      <c r="G124" s="32">
        <v>107.56</v>
      </c>
      <c r="H124" s="32" t="s">
        <v>844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45350</v>
      </c>
      <c r="B125" s="32" t="s">
        <v>1157</v>
      </c>
      <c r="C125" s="31" t="s">
        <v>1158</v>
      </c>
      <c r="D125" s="31" t="s">
        <v>1285</v>
      </c>
      <c r="E125" s="31" t="s">
        <v>561</v>
      </c>
      <c r="F125" s="84">
        <v>161993</v>
      </c>
      <c r="G125" s="32">
        <v>107.04</v>
      </c>
      <c r="H125" s="32" t="s">
        <v>844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45350</v>
      </c>
      <c r="B126" s="32" t="s">
        <v>1286</v>
      </c>
      <c r="C126" s="31" t="s">
        <v>1287</v>
      </c>
      <c r="D126" s="31" t="s">
        <v>1047</v>
      </c>
      <c r="E126" s="31" t="s">
        <v>561</v>
      </c>
      <c r="F126" s="84">
        <v>167856</v>
      </c>
      <c r="G126" s="32">
        <v>49.74</v>
      </c>
      <c r="H126" s="32" t="s">
        <v>844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45350</v>
      </c>
      <c r="B127" s="32" t="s">
        <v>1288</v>
      </c>
      <c r="C127" s="31" t="s">
        <v>1289</v>
      </c>
      <c r="D127" s="31" t="s">
        <v>985</v>
      </c>
      <c r="E127" s="31" t="s">
        <v>561</v>
      </c>
      <c r="F127" s="84">
        <v>106319</v>
      </c>
      <c r="G127" s="32">
        <v>139.35</v>
      </c>
      <c r="H127" s="32" t="s">
        <v>844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45350</v>
      </c>
      <c r="B128" s="32" t="s">
        <v>1290</v>
      </c>
      <c r="C128" s="31" t="s">
        <v>1291</v>
      </c>
      <c r="D128" s="31" t="s">
        <v>1292</v>
      </c>
      <c r="E128" s="31" t="s">
        <v>561</v>
      </c>
      <c r="F128" s="84">
        <v>8252425</v>
      </c>
      <c r="G128" s="32">
        <v>4.58</v>
      </c>
      <c r="H128" s="32" t="s">
        <v>844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45350</v>
      </c>
      <c r="B129" s="32" t="s">
        <v>1243</v>
      </c>
      <c r="C129" s="31" t="s">
        <v>1244</v>
      </c>
      <c r="D129" s="31" t="s">
        <v>1293</v>
      </c>
      <c r="E129" s="31" t="s">
        <v>562</v>
      </c>
      <c r="F129" s="84">
        <v>500000</v>
      </c>
      <c r="G129" s="32">
        <v>104.48</v>
      </c>
      <c r="H129" s="32" t="s">
        <v>844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45350</v>
      </c>
      <c r="B130" s="32" t="s">
        <v>1243</v>
      </c>
      <c r="C130" s="31" t="s">
        <v>1244</v>
      </c>
      <c r="D130" s="31" t="s">
        <v>1106</v>
      </c>
      <c r="E130" s="31" t="s">
        <v>562</v>
      </c>
      <c r="F130" s="84">
        <v>655530</v>
      </c>
      <c r="G130" s="32">
        <v>105.44</v>
      </c>
      <c r="H130" s="32" t="s">
        <v>844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45350</v>
      </c>
      <c r="B131" s="32" t="s">
        <v>1245</v>
      </c>
      <c r="C131" s="31" t="s">
        <v>1246</v>
      </c>
      <c r="D131" s="31" t="s">
        <v>1247</v>
      </c>
      <c r="E131" s="31" t="s">
        <v>562</v>
      </c>
      <c r="F131" s="84">
        <v>246074</v>
      </c>
      <c r="G131" s="32">
        <v>24.16</v>
      </c>
      <c r="H131" s="32" t="s">
        <v>844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45350</v>
      </c>
      <c r="B132" s="32" t="s">
        <v>327</v>
      </c>
      <c r="C132" s="31" t="s">
        <v>1248</v>
      </c>
      <c r="D132" s="31" t="s">
        <v>1294</v>
      </c>
      <c r="E132" s="31" t="s">
        <v>562</v>
      </c>
      <c r="F132" s="84">
        <v>3205000</v>
      </c>
      <c r="G132" s="32">
        <v>328.5</v>
      </c>
      <c r="H132" s="32" t="s">
        <v>844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45350</v>
      </c>
      <c r="B133" s="32" t="s">
        <v>1250</v>
      </c>
      <c r="C133" s="31" t="s">
        <v>1251</v>
      </c>
      <c r="D133" s="31" t="s">
        <v>1047</v>
      </c>
      <c r="E133" s="31" t="s">
        <v>562</v>
      </c>
      <c r="F133" s="84">
        <v>211309</v>
      </c>
      <c r="G133" s="32">
        <v>365.43</v>
      </c>
      <c r="H133" s="32" t="s">
        <v>844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45350</v>
      </c>
      <c r="B134" s="32" t="s">
        <v>1045</v>
      </c>
      <c r="C134" s="31" t="s">
        <v>1046</v>
      </c>
      <c r="D134" s="31" t="s">
        <v>1064</v>
      </c>
      <c r="E134" s="31" t="s">
        <v>562</v>
      </c>
      <c r="F134" s="84">
        <v>584001</v>
      </c>
      <c r="G134" s="32">
        <v>54.96</v>
      </c>
      <c r="H134" s="32" t="s">
        <v>844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45350</v>
      </c>
      <c r="B135" s="32" t="s">
        <v>1045</v>
      </c>
      <c r="C135" s="31" t="s">
        <v>1046</v>
      </c>
      <c r="D135" s="31" t="s">
        <v>1098</v>
      </c>
      <c r="E135" s="31" t="s">
        <v>562</v>
      </c>
      <c r="F135" s="84">
        <v>697635</v>
      </c>
      <c r="G135" s="32">
        <v>55.11</v>
      </c>
      <c r="H135" s="32" t="s">
        <v>844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45350</v>
      </c>
      <c r="B136" s="32" t="s">
        <v>1045</v>
      </c>
      <c r="C136" s="31" t="s">
        <v>1046</v>
      </c>
      <c r="D136" s="31" t="s">
        <v>1097</v>
      </c>
      <c r="E136" s="31" t="s">
        <v>562</v>
      </c>
      <c r="F136" s="84">
        <v>547000</v>
      </c>
      <c r="G136" s="32">
        <v>55.26</v>
      </c>
      <c r="H136" s="32" t="s">
        <v>844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45350</v>
      </c>
      <c r="B137" s="32" t="s">
        <v>1045</v>
      </c>
      <c r="C137" s="31" t="s">
        <v>1046</v>
      </c>
      <c r="D137" s="31" t="s">
        <v>1065</v>
      </c>
      <c r="E137" s="31" t="s">
        <v>562</v>
      </c>
      <c r="F137" s="84">
        <v>1773243</v>
      </c>
      <c r="G137" s="32">
        <v>55.81</v>
      </c>
      <c r="H137" s="32" t="s">
        <v>844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45350</v>
      </c>
      <c r="B138" s="32" t="s">
        <v>1295</v>
      </c>
      <c r="C138" s="31" t="s">
        <v>1296</v>
      </c>
      <c r="D138" s="31" t="s">
        <v>1224</v>
      </c>
      <c r="E138" s="31" t="s">
        <v>562</v>
      </c>
      <c r="F138" s="84">
        <v>325000</v>
      </c>
      <c r="G138" s="32">
        <v>52.51</v>
      </c>
      <c r="H138" s="32" t="s">
        <v>844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45350</v>
      </c>
      <c r="B139" s="32" t="s">
        <v>1150</v>
      </c>
      <c r="C139" s="31" t="s">
        <v>1151</v>
      </c>
      <c r="D139" s="31" t="s">
        <v>1297</v>
      </c>
      <c r="E139" s="31" t="s">
        <v>562</v>
      </c>
      <c r="F139" s="84">
        <v>202893</v>
      </c>
      <c r="G139" s="32">
        <v>176.25</v>
      </c>
      <c r="H139" s="32" t="s">
        <v>844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45350</v>
      </c>
      <c r="B140" s="32" t="s">
        <v>1256</v>
      </c>
      <c r="C140" s="31" t="s">
        <v>1257</v>
      </c>
      <c r="D140" s="31" t="s">
        <v>1258</v>
      </c>
      <c r="E140" s="31" t="s">
        <v>562</v>
      </c>
      <c r="F140" s="84">
        <v>254776</v>
      </c>
      <c r="G140" s="32">
        <v>397.4</v>
      </c>
      <c r="H140" s="32" t="s">
        <v>844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45350</v>
      </c>
      <c r="B141" s="32" t="s">
        <v>1256</v>
      </c>
      <c r="C141" s="31" t="s">
        <v>1257</v>
      </c>
      <c r="D141" s="31" t="s">
        <v>1064</v>
      </c>
      <c r="E141" s="31" t="s">
        <v>562</v>
      </c>
      <c r="F141" s="84">
        <v>141751</v>
      </c>
      <c r="G141" s="32">
        <v>398.66</v>
      </c>
      <c r="H141" s="32" t="s">
        <v>844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45350</v>
      </c>
      <c r="B142" s="32" t="s">
        <v>1259</v>
      </c>
      <c r="C142" s="31" t="s">
        <v>1260</v>
      </c>
      <c r="D142" s="31" t="s">
        <v>1261</v>
      </c>
      <c r="E142" s="31" t="s">
        <v>562</v>
      </c>
      <c r="F142" s="84">
        <v>312000</v>
      </c>
      <c r="G142" s="32">
        <v>73.930000000000007</v>
      </c>
      <c r="H142" s="32" t="s">
        <v>844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45350</v>
      </c>
      <c r="B143" s="32" t="s">
        <v>1298</v>
      </c>
      <c r="C143" s="31" t="s">
        <v>1299</v>
      </c>
      <c r="D143" s="31" t="s">
        <v>1300</v>
      </c>
      <c r="E143" s="31" t="s">
        <v>562</v>
      </c>
      <c r="F143" s="84">
        <v>99601</v>
      </c>
      <c r="G143" s="32">
        <v>111.1</v>
      </c>
      <c r="H143" s="32" t="s">
        <v>844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45350</v>
      </c>
      <c r="B144" s="32" t="s">
        <v>1262</v>
      </c>
      <c r="C144" s="31" t="s">
        <v>1263</v>
      </c>
      <c r="D144" s="31" t="s">
        <v>1264</v>
      </c>
      <c r="E144" s="31" t="s">
        <v>562</v>
      </c>
      <c r="F144" s="84">
        <v>65600</v>
      </c>
      <c r="G144" s="32">
        <v>261.10000000000002</v>
      </c>
      <c r="H144" s="32" t="s">
        <v>844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45350</v>
      </c>
      <c r="B145" s="32" t="s">
        <v>1265</v>
      </c>
      <c r="C145" s="31" t="s">
        <v>1266</v>
      </c>
      <c r="D145" s="31" t="s">
        <v>1155</v>
      </c>
      <c r="E145" s="31" t="s">
        <v>562</v>
      </c>
      <c r="F145" s="84">
        <v>9883407</v>
      </c>
      <c r="G145" s="32">
        <v>5.0599999999999996</v>
      </c>
      <c r="H145" s="32" t="s">
        <v>844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45350</v>
      </c>
      <c r="B146" s="32" t="s">
        <v>1267</v>
      </c>
      <c r="C146" s="31" t="s">
        <v>1268</v>
      </c>
      <c r="D146" s="31" t="s">
        <v>1064</v>
      </c>
      <c r="E146" s="31" t="s">
        <v>562</v>
      </c>
      <c r="F146" s="84">
        <v>1873420</v>
      </c>
      <c r="G146" s="32">
        <v>399.77</v>
      </c>
      <c r="H146" s="32" t="s">
        <v>844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45350</v>
      </c>
      <c r="B147" s="32" t="s">
        <v>1270</v>
      </c>
      <c r="C147" s="31" t="s">
        <v>1271</v>
      </c>
      <c r="D147" s="31" t="s">
        <v>1301</v>
      </c>
      <c r="E147" s="31" t="s">
        <v>562</v>
      </c>
      <c r="F147" s="84">
        <v>500000</v>
      </c>
      <c r="G147" s="32">
        <v>581.4</v>
      </c>
      <c r="H147" s="32" t="s">
        <v>844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45350</v>
      </c>
      <c r="B148" s="32" t="s">
        <v>1129</v>
      </c>
      <c r="C148" s="31" t="s">
        <v>1130</v>
      </c>
      <c r="D148" s="31" t="s">
        <v>563</v>
      </c>
      <c r="E148" s="31" t="s">
        <v>562</v>
      </c>
      <c r="F148" s="84">
        <v>570184</v>
      </c>
      <c r="G148" s="32">
        <v>118.24</v>
      </c>
      <c r="H148" s="32" t="s">
        <v>844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45350</v>
      </c>
      <c r="B149" s="32" t="s">
        <v>1273</v>
      </c>
      <c r="C149" s="31" t="s">
        <v>1274</v>
      </c>
      <c r="D149" s="31" t="s">
        <v>1302</v>
      </c>
      <c r="E149" s="31" t="s">
        <v>562</v>
      </c>
      <c r="F149" s="84">
        <v>4800000</v>
      </c>
      <c r="G149" s="32">
        <v>123.65</v>
      </c>
      <c r="H149" s="32" t="s">
        <v>844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45350</v>
      </c>
      <c r="B150" s="32" t="s">
        <v>1278</v>
      </c>
      <c r="C150" s="31" t="s">
        <v>1279</v>
      </c>
      <c r="D150" s="31" t="s">
        <v>1303</v>
      </c>
      <c r="E150" s="31" t="s">
        <v>562</v>
      </c>
      <c r="F150" s="84">
        <v>129000</v>
      </c>
      <c r="G150" s="32">
        <v>39.119999999999997</v>
      </c>
      <c r="H150" s="32" t="s">
        <v>844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>
        <v>45350</v>
      </c>
      <c r="B151" s="32" t="s">
        <v>1081</v>
      </c>
      <c r="C151" s="31" t="s">
        <v>1082</v>
      </c>
      <c r="D151" s="31" t="s">
        <v>1080</v>
      </c>
      <c r="E151" s="31" t="s">
        <v>562</v>
      </c>
      <c r="F151" s="84">
        <v>16497</v>
      </c>
      <c r="G151" s="32">
        <v>144.93</v>
      </c>
      <c r="H151" s="32" t="s">
        <v>844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>
        <v>45350</v>
      </c>
      <c r="B152" s="32" t="s">
        <v>1147</v>
      </c>
      <c r="C152" s="31" t="s">
        <v>1156</v>
      </c>
      <c r="D152" s="31" t="s">
        <v>1148</v>
      </c>
      <c r="E152" s="31" t="s">
        <v>562</v>
      </c>
      <c r="F152" s="84">
        <v>303000</v>
      </c>
      <c r="G152" s="32">
        <v>10.44</v>
      </c>
      <c r="H152" s="32" t="s">
        <v>844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>
        <v>45350</v>
      </c>
      <c r="B153" s="32" t="s">
        <v>1304</v>
      </c>
      <c r="C153" s="31" t="s">
        <v>1305</v>
      </c>
      <c r="D153" s="31" t="s">
        <v>1306</v>
      </c>
      <c r="E153" s="31" t="s">
        <v>562</v>
      </c>
      <c r="F153" s="84">
        <v>36000</v>
      </c>
      <c r="G153" s="32">
        <v>39.229999999999997</v>
      </c>
      <c r="H153" s="32" t="s">
        <v>844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>
        <v>45350</v>
      </c>
      <c r="B154" s="32" t="s">
        <v>1157</v>
      </c>
      <c r="C154" s="31" t="s">
        <v>1158</v>
      </c>
      <c r="D154" s="31" t="s">
        <v>1047</v>
      </c>
      <c r="E154" s="31" t="s">
        <v>562</v>
      </c>
      <c r="F154" s="84">
        <v>256378</v>
      </c>
      <c r="G154" s="32">
        <v>107.13</v>
      </c>
      <c r="H154" s="32" t="s">
        <v>844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>
        <v>45350</v>
      </c>
      <c r="B155" s="32" t="s">
        <v>1157</v>
      </c>
      <c r="C155" s="31" t="s">
        <v>1158</v>
      </c>
      <c r="D155" s="31" t="s">
        <v>1285</v>
      </c>
      <c r="E155" s="31" t="s">
        <v>562</v>
      </c>
      <c r="F155" s="84">
        <v>161993</v>
      </c>
      <c r="G155" s="32">
        <v>107.1</v>
      </c>
      <c r="H155" s="32" t="s">
        <v>844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>
        <v>45350</v>
      </c>
      <c r="B156" s="32" t="s">
        <v>1157</v>
      </c>
      <c r="C156" s="31" t="s">
        <v>1158</v>
      </c>
      <c r="D156" s="31" t="s">
        <v>1284</v>
      </c>
      <c r="E156" s="31" t="s">
        <v>562</v>
      </c>
      <c r="F156" s="84">
        <v>114304</v>
      </c>
      <c r="G156" s="32">
        <v>108.89</v>
      </c>
      <c r="H156" s="32" t="s">
        <v>844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>
        <v>45350</v>
      </c>
      <c r="B157" s="32" t="s">
        <v>1286</v>
      </c>
      <c r="C157" s="31" t="s">
        <v>1287</v>
      </c>
      <c r="D157" s="31" t="s">
        <v>1047</v>
      </c>
      <c r="E157" s="31" t="s">
        <v>562</v>
      </c>
      <c r="F157" s="84">
        <v>167856</v>
      </c>
      <c r="G157" s="32">
        <v>49.79</v>
      </c>
      <c r="H157" s="32" t="s">
        <v>844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>
        <v>45350</v>
      </c>
      <c r="B158" s="32" t="s">
        <v>1288</v>
      </c>
      <c r="C158" s="31" t="s">
        <v>1289</v>
      </c>
      <c r="D158" s="31" t="s">
        <v>985</v>
      </c>
      <c r="E158" s="31" t="s">
        <v>562</v>
      </c>
      <c r="F158" s="84">
        <v>97171</v>
      </c>
      <c r="G158" s="32">
        <v>139.57</v>
      </c>
      <c r="H158" s="32" t="s">
        <v>844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>
        <v>45350</v>
      </c>
      <c r="B159" s="32" t="s">
        <v>1290</v>
      </c>
      <c r="C159" s="31" t="s">
        <v>1291</v>
      </c>
      <c r="D159" s="31" t="s">
        <v>1292</v>
      </c>
      <c r="E159" s="31" t="s">
        <v>562</v>
      </c>
      <c r="F159" s="84">
        <v>8602425</v>
      </c>
      <c r="G159" s="32">
        <v>4.59</v>
      </c>
      <c r="H159" s="32" t="s">
        <v>844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>
        <v>45350</v>
      </c>
      <c r="B160" s="32" t="s">
        <v>1159</v>
      </c>
      <c r="C160" s="31" t="s">
        <v>1160</v>
      </c>
      <c r="D160" s="31" t="s">
        <v>858</v>
      </c>
      <c r="E160" s="31" t="s">
        <v>562</v>
      </c>
      <c r="F160" s="84">
        <v>152000</v>
      </c>
      <c r="G160" s="32">
        <v>99.9</v>
      </c>
      <c r="H160" s="32" t="s">
        <v>844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47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9" t="s">
        <v>576</v>
      </c>
      <c r="P9" s="222" t="s">
        <v>577</v>
      </c>
      <c r="Q9" s="222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0">
        <v>1</v>
      </c>
      <c r="B10" s="281">
        <v>45278</v>
      </c>
      <c r="C10" s="282"/>
      <c r="D10" s="283" t="s">
        <v>215</v>
      </c>
      <c r="E10" s="284" t="s">
        <v>578</v>
      </c>
      <c r="F10" s="212">
        <v>632</v>
      </c>
      <c r="G10" s="207">
        <v>593</v>
      </c>
      <c r="H10" s="212">
        <v>670</v>
      </c>
      <c r="I10" s="212" t="s">
        <v>869</v>
      </c>
      <c r="J10" s="285" t="s">
        <v>927</v>
      </c>
      <c r="K10" s="285">
        <f t="shared" ref="K10:K17" si="0">H10-F10</f>
        <v>38</v>
      </c>
      <c r="L10" s="286">
        <f t="shared" ref="L10:L17" si="1">(F10*-0.3)/100</f>
        <v>-1.8959999999999999</v>
      </c>
      <c r="M10" s="287">
        <f t="shared" ref="M10:M11" si="2">(K10+L10)/F10</f>
        <v>5.7126582278481011E-2</v>
      </c>
      <c r="N10" s="285" t="s">
        <v>581</v>
      </c>
      <c r="O10" s="288">
        <v>45329</v>
      </c>
      <c r="P10" s="288"/>
      <c r="Q10" s="264"/>
      <c r="S10" s="37" t="s">
        <v>580</v>
      </c>
    </row>
    <row r="11" spans="1:27" ht="15" customHeight="1">
      <c r="A11" s="303">
        <v>2</v>
      </c>
      <c r="B11" s="304">
        <v>45288</v>
      </c>
      <c r="C11" s="305"/>
      <c r="D11" s="306" t="s">
        <v>544</v>
      </c>
      <c r="E11" s="307" t="s">
        <v>578</v>
      </c>
      <c r="F11" s="292">
        <v>1725</v>
      </c>
      <c r="G11" s="295">
        <v>1645</v>
      </c>
      <c r="H11" s="292">
        <v>1645</v>
      </c>
      <c r="I11" s="292" t="s">
        <v>870</v>
      </c>
      <c r="J11" s="308" t="s">
        <v>954</v>
      </c>
      <c r="K11" s="308">
        <f t="shared" si="0"/>
        <v>-80</v>
      </c>
      <c r="L11" s="309">
        <f t="shared" si="1"/>
        <v>-5.1749999999999998</v>
      </c>
      <c r="M11" s="310">
        <f t="shared" si="2"/>
        <v>-4.9376811594202895E-2</v>
      </c>
      <c r="N11" s="308" t="s">
        <v>591</v>
      </c>
      <c r="O11" s="311">
        <v>45331</v>
      </c>
      <c r="P11" s="311"/>
      <c r="Q11" s="264"/>
      <c r="S11" s="37" t="s">
        <v>580</v>
      </c>
    </row>
    <row r="12" spans="1:27" ht="15" customHeight="1">
      <c r="A12" s="280">
        <v>3</v>
      </c>
      <c r="B12" s="281">
        <v>45294</v>
      </c>
      <c r="C12" s="282"/>
      <c r="D12" s="283" t="s">
        <v>175</v>
      </c>
      <c r="E12" s="284" t="s">
        <v>578</v>
      </c>
      <c r="F12" s="212">
        <v>9937.5</v>
      </c>
      <c r="G12" s="207">
        <v>9340</v>
      </c>
      <c r="H12" s="212">
        <v>10410</v>
      </c>
      <c r="I12" s="212" t="s">
        <v>873</v>
      </c>
      <c r="J12" s="285" t="s">
        <v>889</v>
      </c>
      <c r="K12" s="285">
        <f t="shared" si="0"/>
        <v>472.5</v>
      </c>
      <c r="L12" s="286">
        <f t="shared" si="1"/>
        <v>-29.8125</v>
      </c>
      <c r="M12" s="287">
        <f t="shared" ref="M12" si="3">(K12+L12)/F12</f>
        <v>4.4547169811320758E-2</v>
      </c>
      <c r="N12" s="285" t="s">
        <v>581</v>
      </c>
      <c r="O12" s="288">
        <v>45323</v>
      </c>
      <c r="P12" s="288"/>
      <c r="Q12" s="264"/>
      <c r="S12" s="37" t="s">
        <v>580</v>
      </c>
    </row>
    <row r="13" spans="1:27" ht="15" customHeight="1">
      <c r="A13" s="303">
        <v>4</v>
      </c>
      <c r="B13" s="304">
        <v>45303</v>
      </c>
      <c r="C13" s="305"/>
      <c r="D13" s="306" t="s">
        <v>161</v>
      </c>
      <c r="E13" s="307" t="s">
        <v>578</v>
      </c>
      <c r="F13" s="292">
        <v>521.5</v>
      </c>
      <c r="G13" s="295">
        <v>490</v>
      </c>
      <c r="H13" s="292">
        <v>487</v>
      </c>
      <c r="I13" s="292" t="s">
        <v>876</v>
      </c>
      <c r="J13" s="308" t="s">
        <v>904</v>
      </c>
      <c r="K13" s="308">
        <f t="shared" si="0"/>
        <v>-34.5</v>
      </c>
      <c r="L13" s="309">
        <f t="shared" si="1"/>
        <v>-1.5644999999999998</v>
      </c>
      <c r="M13" s="310">
        <f t="shared" ref="M13:M14" si="4">(K13+L13)/F13</f>
        <v>-6.9155321188878238E-2</v>
      </c>
      <c r="N13" s="308" t="s">
        <v>591</v>
      </c>
      <c r="O13" s="311">
        <v>45327</v>
      </c>
      <c r="P13" s="311"/>
      <c r="Q13" s="264"/>
      <c r="S13" s="37" t="s">
        <v>772</v>
      </c>
    </row>
    <row r="14" spans="1:27" ht="15" customHeight="1">
      <c r="A14" s="280">
        <v>5</v>
      </c>
      <c r="B14" s="281">
        <v>45307</v>
      </c>
      <c r="C14" s="282"/>
      <c r="D14" s="283" t="s">
        <v>871</v>
      </c>
      <c r="E14" s="284" t="s">
        <v>578</v>
      </c>
      <c r="F14" s="212">
        <v>267.5</v>
      </c>
      <c r="G14" s="207">
        <v>237</v>
      </c>
      <c r="H14" s="212">
        <v>282.5</v>
      </c>
      <c r="I14" s="212" t="s">
        <v>877</v>
      </c>
      <c r="J14" s="285" t="s">
        <v>931</v>
      </c>
      <c r="K14" s="285">
        <f t="shared" si="0"/>
        <v>15</v>
      </c>
      <c r="L14" s="286">
        <f t="shared" si="1"/>
        <v>-0.80249999999999999</v>
      </c>
      <c r="M14" s="287">
        <f t="shared" si="4"/>
        <v>5.3074766355140184E-2</v>
      </c>
      <c r="N14" s="285" t="s">
        <v>581</v>
      </c>
      <c r="O14" s="288">
        <v>45330</v>
      </c>
      <c r="P14" s="288"/>
      <c r="Q14" s="264"/>
      <c r="S14" s="37" t="s">
        <v>580</v>
      </c>
    </row>
    <row r="15" spans="1:27" ht="15" customHeight="1">
      <c r="A15" s="280">
        <v>6</v>
      </c>
      <c r="B15" s="281">
        <v>45316</v>
      </c>
      <c r="C15" s="282"/>
      <c r="D15" s="283" t="s">
        <v>397</v>
      </c>
      <c r="E15" s="284" t="s">
        <v>578</v>
      </c>
      <c r="F15" s="212">
        <v>3485</v>
      </c>
      <c r="G15" s="207">
        <v>3280</v>
      </c>
      <c r="H15" s="212">
        <v>3685</v>
      </c>
      <c r="I15" s="212" t="s">
        <v>880</v>
      </c>
      <c r="J15" s="285" t="s">
        <v>1117</v>
      </c>
      <c r="K15" s="285">
        <f t="shared" si="0"/>
        <v>200</v>
      </c>
      <c r="L15" s="286">
        <f t="shared" si="1"/>
        <v>-10.455</v>
      </c>
      <c r="M15" s="287">
        <f t="shared" ref="M15" si="5">(K15+L15)/F15</f>
        <v>5.4388809182209466E-2</v>
      </c>
      <c r="N15" s="285" t="s">
        <v>581</v>
      </c>
      <c r="O15" s="288">
        <v>45348</v>
      </c>
      <c r="P15" s="288"/>
      <c r="Q15" s="264"/>
      <c r="S15" s="37" t="s">
        <v>580</v>
      </c>
    </row>
    <row r="16" spans="1:27" ht="15" customHeight="1">
      <c r="A16" s="280">
        <v>7</v>
      </c>
      <c r="B16" s="281">
        <v>45316</v>
      </c>
      <c r="C16" s="282"/>
      <c r="D16" s="283" t="s">
        <v>536</v>
      </c>
      <c r="E16" s="284" t="s">
        <v>578</v>
      </c>
      <c r="F16" s="212">
        <v>288</v>
      </c>
      <c r="G16" s="207">
        <v>267</v>
      </c>
      <c r="H16" s="212">
        <v>305</v>
      </c>
      <c r="I16" s="212" t="s">
        <v>879</v>
      </c>
      <c r="J16" s="285" t="s">
        <v>894</v>
      </c>
      <c r="K16" s="285">
        <f t="shared" si="0"/>
        <v>17</v>
      </c>
      <c r="L16" s="286">
        <f t="shared" si="1"/>
        <v>-0.86399999999999988</v>
      </c>
      <c r="M16" s="287">
        <f t="shared" ref="M16:M17" si="6">(K16+L16)/F16</f>
        <v>5.6027777777777774E-2</v>
      </c>
      <c r="N16" s="285" t="s">
        <v>581</v>
      </c>
      <c r="O16" s="288">
        <v>45323</v>
      </c>
      <c r="P16" s="288"/>
      <c r="Q16" s="264"/>
      <c r="S16" s="37" t="s">
        <v>580</v>
      </c>
    </row>
    <row r="17" spans="1:19" ht="15" customHeight="1">
      <c r="A17" s="303">
        <v>8</v>
      </c>
      <c r="B17" s="304">
        <v>45320</v>
      </c>
      <c r="C17" s="305"/>
      <c r="D17" s="306" t="s">
        <v>385</v>
      </c>
      <c r="E17" s="307" t="s">
        <v>578</v>
      </c>
      <c r="F17" s="292">
        <v>1502.5</v>
      </c>
      <c r="G17" s="295">
        <v>1415</v>
      </c>
      <c r="H17" s="292">
        <v>1400</v>
      </c>
      <c r="I17" s="292" t="s">
        <v>881</v>
      </c>
      <c r="J17" s="308" t="s">
        <v>955</v>
      </c>
      <c r="K17" s="308">
        <f t="shared" si="0"/>
        <v>-102.5</v>
      </c>
      <c r="L17" s="309">
        <f t="shared" si="1"/>
        <v>-4.5075000000000003</v>
      </c>
      <c r="M17" s="310">
        <f t="shared" si="6"/>
        <v>-7.1219633943427618E-2</v>
      </c>
      <c r="N17" s="308" t="s">
        <v>591</v>
      </c>
      <c r="O17" s="311">
        <v>45331</v>
      </c>
      <c r="P17" s="311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884</v>
      </c>
      <c r="G18" s="211">
        <v>2640</v>
      </c>
      <c r="H18" s="209"/>
      <c r="I18" s="209" t="s">
        <v>885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2911.25</v>
      </c>
      <c r="Q18" s="264"/>
      <c r="S18" s="37" t="s">
        <v>580</v>
      </c>
    </row>
    <row r="19" spans="1:19" ht="15" customHeight="1">
      <c r="A19" s="280">
        <v>10</v>
      </c>
      <c r="B19" s="281">
        <v>45321</v>
      </c>
      <c r="C19" s="282"/>
      <c r="D19" s="283" t="s">
        <v>422</v>
      </c>
      <c r="E19" s="284" t="s">
        <v>578</v>
      </c>
      <c r="F19" s="212">
        <v>115.5</v>
      </c>
      <c r="G19" s="207">
        <v>106</v>
      </c>
      <c r="H19" s="212">
        <v>123</v>
      </c>
      <c r="I19" s="212" t="s">
        <v>886</v>
      </c>
      <c r="J19" s="285" t="s">
        <v>928</v>
      </c>
      <c r="K19" s="285">
        <f>H19-F19</f>
        <v>7.5</v>
      </c>
      <c r="L19" s="286">
        <f>(F19*-0.3)/100</f>
        <v>-0.34649999999999997</v>
      </c>
      <c r="M19" s="287">
        <f t="shared" ref="M19" si="7">(K19+L19)/F19</f>
        <v>6.193506493506494E-2</v>
      </c>
      <c r="N19" s="285" t="s">
        <v>581</v>
      </c>
      <c r="O19" s="288">
        <v>45327</v>
      </c>
      <c r="P19" s="288"/>
      <c r="Q19" s="264"/>
      <c r="S19" s="37" t="s">
        <v>580</v>
      </c>
    </row>
    <row r="20" spans="1:19" ht="15" customHeight="1">
      <c r="A20" s="280">
        <v>11</v>
      </c>
      <c r="B20" s="281">
        <v>45324</v>
      </c>
      <c r="C20" s="282"/>
      <c r="D20" s="283" t="s">
        <v>833</v>
      </c>
      <c r="E20" s="284" t="s">
        <v>578</v>
      </c>
      <c r="F20" s="212">
        <v>1880</v>
      </c>
      <c r="G20" s="207">
        <v>1790</v>
      </c>
      <c r="H20" s="212">
        <v>1990</v>
      </c>
      <c r="I20" s="212" t="s">
        <v>893</v>
      </c>
      <c r="J20" s="285" t="s">
        <v>934</v>
      </c>
      <c r="K20" s="285">
        <f>H20-F20</f>
        <v>110</v>
      </c>
      <c r="L20" s="286">
        <f>(F20*-0.3)/100</f>
        <v>-5.64</v>
      </c>
      <c r="M20" s="287">
        <f t="shared" ref="M20" si="8">(K20+L20)/F20</f>
        <v>5.5510638297872339E-2</v>
      </c>
      <c r="N20" s="285" t="s">
        <v>581</v>
      </c>
      <c r="O20" s="288">
        <v>45338</v>
      </c>
      <c r="P20" s="288"/>
      <c r="Q20" s="264"/>
      <c r="S20" s="37" t="s">
        <v>580</v>
      </c>
    </row>
    <row r="21" spans="1:1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906</v>
      </c>
      <c r="G21" s="211">
        <v>1660</v>
      </c>
      <c r="H21" s="209"/>
      <c r="I21" s="209" t="s">
        <v>907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1661.2</v>
      </c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919</v>
      </c>
      <c r="G22" s="211">
        <v>1030</v>
      </c>
      <c r="H22" s="209"/>
      <c r="I22" s="209" t="s">
        <v>920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1055.7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935</v>
      </c>
      <c r="G23" s="211">
        <v>4990</v>
      </c>
      <c r="H23" s="209"/>
      <c r="I23" s="209" t="s">
        <v>936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5409.95</v>
      </c>
      <c r="Q23" s="264"/>
      <c r="S23" s="37" t="s">
        <v>580</v>
      </c>
    </row>
    <row r="24" spans="1:19" ht="15" customHeight="1">
      <c r="A24" s="303">
        <v>15</v>
      </c>
      <c r="B24" s="304">
        <v>45331</v>
      </c>
      <c r="C24" s="305"/>
      <c r="D24" s="306" t="s">
        <v>941</v>
      </c>
      <c r="E24" s="307" t="s">
        <v>578</v>
      </c>
      <c r="F24" s="292">
        <v>266</v>
      </c>
      <c r="G24" s="295">
        <v>248</v>
      </c>
      <c r="H24" s="292">
        <v>247</v>
      </c>
      <c r="I24" s="292" t="s">
        <v>942</v>
      </c>
      <c r="J24" s="308" t="s">
        <v>966</v>
      </c>
      <c r="K24" s="308">
        <f>H24-F24</f>
        <v>-19</v>
      </c>
      <c r="L24" s="309">
        <f>(F24*-0.3)/100</f>
        <v>-0.79799999999999993</v>
      </c>
      <c r="M24" s="310">
        <f t="shared" ref="M24" si="9">(K24+L24)/F24</f>
        <v>-7.4428571428571427E-2</v>
      </c>
      <c r="N24" s="308" t="s">
        <v>591</v>
      </c>
      <c r="O24" s="311">
        <v>45335</v>
      </c>
      <c r="P24" s="311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943</v>
      </c>
      <c r="G25" s="211">
        <v>1290</v>
      </c>
      <c r="H25" s="209"/>
      <c r="I25" s="209" t="s">
        <v>944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1409.4</v>
      </c>
      <c r="Q25" s="264"/>
      <c r="S25" s="37" t="s">
        <v>580</v>
      </c>
    </row>
    <row r="26" spans="1:19" ht="15" customHeight="1">
      <c r="A26" s="280">
        <v>17</v>
      </c>
      <c r="B26" s="281">
        <v>45335</v>
      </c>
      <c r="C26" s="282"/>
      <c r="D26" s="283" t="s">
        <v>364</v>
      </c>
      <c r="E26" s="284" t="s">
        <v>1001</v>
      </c>
      <c r="F26" s="212">
        <v>2788</v>
      </c>
      <c r="G26" s="207">
        <v>2578</v>
      </c>
      <c r="H26" s="212">
        <v>2960</v>
      </c>
      <c r="I26" s="212" t="s">
        <v>965</v>
      </c>
      <c r="J26" s="285" t="s">
        <v>1056</v>
      </c>
      <c r="K26" s="285">
        <f>H26-F26</f>
        <v>172</v>
      </c>
      <c r="L26" s="286">
        <f>(F26*-0.3)/100</f>
        <v>-8.363999999999999</v>
      </c>
      <c r="M26" s="287">
        <f t="shared" ref="M26" si="10">(K26+L26)/F26</f>
        <v>5.8692969870875175E-2</v>
      </c>
      <c r="N26" s="285" t="s">
        <v>581</v>
      </c>
      <c r="O26" s="288">
        <v>45343</v>
      </c>
      <c r="P26" s="347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856</v>
      </c>
      <c r="E27" s="216" t="s">
        <v>578</v>
      </c>
      <c r="F27" s="209" t="s">
        <v>998</v>
      </c>
      <c r="G27" s="211">
        <v>805</v>
      </c>
      <c r="H27" s="209"/>
      <c r="I27" s="209" t="s">
        <v>999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834.1</v>
      </c>
      <c r="Q27" s="264"/>
      <c r="S27" s="37" t="s">
        <v>772</v>
      </c>
    </row>
    <row r="28" spans="1:19" ht="15" customHeight="1">
      <c r="A28" s="280">
        <v>19</v>
      </c>
      <c r="B28" s="281">
        <v>45343</v>
      </c>
      <c r="C28" s="282"/>
      <c r="D28" s="283" t="s">
        <v>304</v>
      </c>
      <c r="E28" s="284" t="s">
        <v>578</v>
      </c>
      <c r="F28" s="212">
        <v>1262</v>
      </c>
      <c r="G28" s="207">
        <v>1195</v>
      </c>
      <c r="H28" s="212">
        <v>1287</v>
      </c>
      <c r="I28" s="212" t="s">
        <v>1049</v>
      </c>
      <c r="J28" s="285" t="s">
        <v>748</v>
      </c>
      <c r="K28" s="285">
        <f>H28-F28</f>
        <v>25</v>
      </c>
      <c r="L28" s="286">
        <f>(F28*-0.3)/100</f>
        <v>-3.7859999999999996</v>
      </c>
      <c r="M28" s="287">
        <f t="shared" ref="M28" si="11">(K28+L28)/F28</f>
        <v>1.6809825673534073E-2</v>
      </c>
      <c r="N28" s="285" t="s">
        <v>581</v>
      </c>
      <c r="O28" s="288">
        <v>45350</v>
      </c>
      <c r="P28" s="347"/>
      <c r="Q28" s="264"/>
      <c r="S28" s="37" t="s">
        <v>580</v>
      </c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1050</v>
      </c>
      <c r="G29" s="211">
        <v>164</v>
      </c>
      <c r="H29" s="209"/>
      <c r="I29" s="209" t="s">
        <v>1051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187.25</v>
      </c>
      <c r="Q29" s="264"/>
      <c r="S29" s="37" t="s">
        <v>580</v>
      </c>
    </row>
    <row r="30" spans="1:19" ht="15" customHeight="1">
      <c r="A30" s="280">
        <v>21</v>
      </c>
      <c r="B30" s="281">
        <v>45344</v>
      </c>
      <c r="C30" s="282"/>
      <c r="D30" s="283" t="s">
        <v>422</v>
      </c>
      <c r="E30" s="284" t="s">
        <v>578</v>
      </c>
      <c r="F30" s="212">
        <v>112.5</v>
      </c>
      <c r="G30" s="207">
        <v>104</v>
      </c>
      <c r="H30" s="212">
        <v>119.3</v>
      </c>
      <c r="I30" s="212" t="s">
        <v>1072</v>
      </c>
      <c r="J30" s="285" t="s">
        <v>1132</v>
      </c>
      <c r="K30" s="285">
        <f>H30-F30</f>
        <v>6.7999999999999972</v>
      </c>
      <c r="L30" s="286">
        <f>(F30*-0.3)/100</f>
        <v>-0.33750000000000002</v>
      </c>
      <c r="M30" s="287">
        <f t="shared" ref="M30" si="12">(K30+L30)/F30</f>
        <v>5.7444444444444416E-2</v>
      </c>
      <c r="N30" s="285" t="s">
        <v>581</v>
      </c>
      <c r="O30" s="288">
        <v>45349</v>
      </c>
      <c r="P30" s="347"/>
      <c r="Q30" s="264"/>
      <c r="S30" s="37" t="s">
        <v>580</v>
      </c>
    </row>
    <row r="31" spans="1:19" ht="15" customHeight="1">
      <c r="A31" s="214">
        <v>22</v>
      </c>
      <c r="B31" s="210">
        <v>45345</v>
      </c>
      <c r="C31" s="215"/>
      <c r="D31" s="219" t="s">
        <v>941</v>
      </c>
      <c r="E31" s="216" t="s">
        <v>578</v>
      </c>
      <c r="F31" s="209" t="s">
        <v>1085</v>
      </c>
      <c r="G31" s="211">
        <v>238</v>
      </c>
      <c r="H31" s="209"/>
      <c r="I31" s="209" t="s">
        <v>877</v>
      </c>
      <c r="J31" s="211" t="s">
        <v>579</v>
      </c>
      <c r="K31" s="211"/>
      <c r="L31" s="213"/>
      <c r="M31" s="217"/>
      <c r="N31" s="211"/>
      <c r="O31" s="218"/>
      <c r="P31" s="213"/>
      <c r="Q31" s="264"/>
      <c r="S31" s="37" t="s">
        <v>580</v>
      </c>
    </row>
    <row r="32" spans="1:19" ht="15" customHeight="1">
      <c r="A32" s="214"/>
      <c r="B32" s="210"/>
      <c r="C32" s="215"/>
      <c r="D32" s="219"/>
      <c r="E32" s="216"/>
      <c r="F32" s="209"/>
      <c r="G32" s="211"/>
      <c r="H32" s="209"/>
      <c r="I32" s="209"/>
      <c r="J32" s="211"/>
      <c r="K32" s="211"/>
      <c r="L32" s="213"/>
      <c r="M32" s="217"/>
      <c r="N32" s="211"/>
      <c r="O32" s="218"/>
      <c r="P32" s="213"/>
      <c r="Q32" s="264"/>
      <c r="S32" s="37"/>
    </row>
    <row r="34" spans="1:39" ht="14.25" customHeight="1">
      <c r="A34" s="101"/>
      <c r="B34" s="102"/>
      <c r="C34" s="103"/>
      <c r="D34" s="104"/>
      <c r="E34" s="105"/>
      <c r="F34" s="105"/>
      <c r="G34" s="101"/>
      <c r="H34" s="105"/>
      <c r="I34" s="106"/>
      <c r="J34" s="107"/>
      <c r="K34" s="107"/>
      <c r="L34" s="108"/>
      <c r="M34" s="109"/>
      <c r="N34" s="110"/>
      <c r="O34" s="111"/>
      <c r="P34" s="112"/>
      <c r="Q34" s="11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 t="s">
        <v>582</v>
      </c>
      <c r="B35" s="114"/>
      <c r="C35" s="115"/>
      <c r="E35" s="116"/>
      <c r="F35" s="116"/>
      <c r="G35" s="116"/>
      <c r="H35" s="116"/>
      <c r="I35" s="116"/>
      <c r="J35" s="117"/>
      <c r="K35" s="116"/>
      <c r="L35" s="118"/>
      <c r="M35" s="54"/>
      <c r="N35" s="117"/>
      <c r="O35" s="115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9" t="s">
        <v>583</v>
      </c>
      <c r="B36" s="113"/>
      <c r="C36" s="113"/>
      <c r="D36" s="113"/>
      <c r="E36" s="37"/>
      <c r="F36" s="120" t="s">
        <v>584</v>
      </c>
      <c r="G36" s="6"/>
      <c r="H36" s="6"/>
      <c r="I36" s="6"/>
      <c r="J36" s="121"/>
      <c r="K36" s="122"/>
      <c r="L36" s="122"/>
      <c r="M36" s="123"/>
      <c r="N36" s="1"/>
      <c r="O36" s="1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585</v>
      </c>
      <c r="B37" s="113"/>
      <c r="C37" s="113"/>
      <c r="D37" s="113" t="s">
        <v>586</v>
      </c>
      <c r="E37" s="6"/>
      <c r="F37" s="120" t="s">
        <v>587</v>
      </c>
      <c r="G37" s="6"/>
      <c r="H37" s="6"/>
      <c r="I37" s="6"/>
      <c r="J37" s="121"/>
      <c r="K37" s="122"/>
      <c r="L37" s="122"/>
      <c r="M37" s="123"/>
      <c r="N37" s="1"/>
      <c r="O37" s="1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3"/>
      <c r="B38" s="113"/>
      <c r="C38" s="113"/>
      <c r="D38" s="113"/>
      <c r="E38" s="6"/>
      <c r="F38" s="6"/>
      <c r="G38" s="6"/>
      <c r="H38" s="6"/>
      <c r="I38" s="6"/>
      <c r="J38" s="125"/>
      <c r="K38" s="122"/>
      <c r="L38" s="122"/>
      <c r="M38" s="6"/>
      <c r="N38" s="126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26"/>
      <c r="B39" s="226"/>
      <c r="C39" s="226"/>
      <c r="D39" s="226"/>
      <c r="E39" s="227"/>
      <c r="F39" s="227"/>
      <c r="G39" s="227"/>
      <c r="H39" s="227"/>
      <c r="I39" s="227"/>
      <c r="J39" s="228"/>
      <c r="K39" s="229"/>
      <c r="L39" s="229"/>
      <c r="M39" s="227"/>
      <c r="N39" s="230"/>
      <c r="O39" s="23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3"/>
      <c r="M40" s="6"/>
      <c r="N40" s="126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6" t="s">
        <v>592</v>
      </c>
      <c r="B41" s="136"/>
      <c r="C41" s="136"/>
      <c r="D41" s="136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553</v>
      </c>
      <c r="C42" s="93"/>
      <c r="D42" s="94" t="s">
        <v>565</v>
      </c>
      <c r="E42" s="93" t="s">
        <v>566</v>
      </c>
      <c r="F42" s="93" t="s">
        <v>567</v>
      </c>
      <c r="G42" s="93" t="s">
        <v>588</v>
      </c>
      <c r="H42" s="93" t="s">
        <v>569</v>
      </c>
      <c r="I42" s="220" t="s">
        <v>570</v>
      </c>
      <c r="J42" s="222" t="s">
        <v>571</v>
      </c>
      <c r="K42" s="221" t="s">
        <v>593</v>
      </c>
      <c r="L42" s="95" t="s">
        <v>573</v>
      </c>
      <c r="M42" s="137" t="s">
        <v>594</v>
      </c>
      <c r="N42" s="93" t="s">
        <v>595</v>
      </c>
      <c r="O42" s="92" t="s">
        <v>575</v>
      </c>
      <c r="P42" s="94" t="s">
        <v>576</v>
      </c>
      <c r="Q42" s="268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12">
        <v>1</v>
      </c>
      <c r="B43" s="266">
        <v>45324</v>
      </c>
      <c r="C43" s="240"/>
      <c r="D43" s="240" t="s">
        <v>902</v>
      </c>
      <c r="E43" s="212" t="s">
        <v>590</v>
      </c>
      <c r="F43" s="212">
        <v>146.6</v>
      </c>
      <c r="G43" s="212">
        <v>144.5</v>
      </c>
      <c r="H43" s="212">
        <v>148.35</v>
      </c>
      <c r="I43" s="207" t="s">
        <v>903</v>
      </c>
      <c r="J43" s="315" t="s">
        <v>918</v>
      </c>
      <c r="K43" s="223">
        <f>H43-F43</f>
        <v>1.75</v>
      </c>
      <c r="L43" s="316">
        <f t="shared" ref="L43" si="13">(H43*N43)*0.03%</f>
        <v>222.52499999999998</v>
      </c>
      <c r="M43" s="224">
        <f t="shared" ref="M43" si="14">(K43*N43)-L43</f>
        <v>8527.4750000000004</v>
      </c>
      <c r="N43" s="223">
        <v>5000</v>
      </c>
      <c r="O43" s="100" t="s">
        <v>581</v>
      </c>
      <c r="P43" s="225">
        <v>45328</v>
      </c>
      <c r="Q43" s="262"/>
      <c r="R43" s="138"/>
      <c r="S43" s="54" t="s">
        <v>772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12">
        <v>2</v>
      </c>
      <c r="B44" s="266">
        <v>45328</v>
      </c>
      <c r="C44" s="240"/>
      <c r="D44" s="240" t="s">
        <v>925</v>
      </c>
      <c r="E44" s="212" t="s">
        <v>590</v>
      </c>
      <c r="F44" s="212">
        <v>1428.5</v>
      </c>
      <c r="G44" s="212">
        <v>1410</v>
      </c>
      <c r="H44" s="212">
        <v>1453</v>
      </c>
      <c r="I44" s="207" t="s">
        <v>926</v>
      </c>
      <c r="J44" s="315" t="s">
        <v>929</v>
      </c>
      <c r="K44" s="223">
        <f>H44-F44</f>
        <v>24.5</v>
      </c>
      <c r="L44" s="316">
        <f t="shared" ref="L44" si="15">(H44*N44)*0.03%</f>
        <v>283.33499999999998</v>
      </c>
      <c r="M44" s="224">
        <f t="shared" ref="M44" si="16">(K44*N44)-L44</f>
        <v>15641.665000000001</v>
      </c>
      <c r="N44" s="223">
        <v>650</v>
      </c>
      <c r="O44" s="100" t="s">
        <v>581</v>
      </c>
      <c r="P44" s="225">
        <v>45328</v>
      </c>
      <c r="Q44" s="262"/>
      <c r="R44" s="138"/>
      <c r="S44" s="54" t="s">
        <v>772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3</v>
      </c>
      <c r="B45" s="266">
        <v>45330</v>
      </c>
      <c r="C45" s="240"/>
      <c r="D45" s="240" t="s">
        <v>932</v>
      </c>
      <c r="E45" s="212" t="s">
        <v>590</v>
      </c>
      <c r="F45" s="212">
        <v>22035</v>
      </c>
      <c r="G45" s="212">
        <v>22200</v>
      </c>
      <c r="H45" s="212">
        <v>21925</v>
      </c>
      <c r="I45" s="207" t="s">
        <v>933</v>
      </c>
      <c r="J45" s="315" t="s">
        <v>934</v>
      </c>
      <c r="K45" s="223">
        <f>F45-H45</f>
        <v>110</v>
      </c>
      <c r="L45" s="316">
        <f t="shared" ref="L45" si="17">(H45*N45)*0.03%</f>
        <v>328.87499999999994</v>
      </c>
      <c r="M45" s="224">
        <f t="shared" ref="M45" si="18">(K45*N45)-L45</f>
        <v>5171.125</v>
      </c>
      <c r="N45" s="223">
        <v>50</v>
      </c>
      <c r="O45" s="100" t="s">
        <v>581</v>
      </c>
      <c r="P45" s="225">
        <v>45330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4</v>
      </c>
      <c r="B46" s="266">
        <v>45334</v>
      </c>
      <c r="C46" s="240"/>
      <c r="D46" s="240" t="s">
        <v>957</v>
      </c>
      <c r="E46" s="212" t="s">
        <v>590</v>
      </c>
      <c r="F46" s="212">
        <v>2660</v>
      </c>
      <c r="G46" s="212">
        <v>2610</v>
      </c>
      <c r="H46" s="212">
        <v>2694</v>
      </c>
      <c r="I46" s="207" t="s">
        <v>958</v>
      </c>
      <c r="J46" s="315" t="s">
        <v>740</v>
      </c>
      <c r="K46" s="223">
        <f>H46-F46</f>
        <v>34</v>
      </c>
      <c r="L46" s="316">
        <f t="shared" ref="L46" si="19">(H46*N46)*0.03%</f>
        <v>202.04999999999998</v>
      </c>
      <c r="M46" s="224">
        <f t="shared" ref="M46" si="20">(K46*N46)-L46</f>
        <v>8297.9500000000007</v>
      </c>
      <c r="N46" s="223">
        <v>250</v>
      </c>
      <c r="O46" s="100" t="s">
        <v>581</v>
      </c>
      <c r="P46" s="225">
        <v>45338</v>
      </c>
      <c r="Q46" s="262"/>
      <c r="R46" s="138"/>
      <c r="S46" s="54" t="s">
        <v>953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92">
        <v>4</v>
      </c>
      <c r="B47" s="293">
        <v>45334</v>
      </c>
      <c r="C47" s="294"/>
      <c r="D47" s="294" t="s">
        <v>959</v>
      </c>
      <c r="E47" s="292" t="s">
        <v>590</v>
      </c>
      <c r="F47" s="292">
        <v>393.5</v>
      </c>
      <c r="G47" s="292">
        <v>387</v>
      </c>
      <c r="H47" s="292">
        <v>392.75</v>
      </c>
      <c r="I47" s="295" t="s">
        <v>960</v>
      </c>
      <c r="J47" s="319" t="s">
        <v>964</v>
      </c>
      <c r="K47" s="300">
        <f>H47-F47</f>
        <v>-0.75</v>
      </c>
      <c r="L47" s="320">
        <f t="shared" ref="L47:L48" si="21">(H47*N47)*0.03%</f>
        <v>200.30249999999998</v>
      </c>
      <c r="M47" s="299">
        <f t="shared" ref="M47:M48" si="22">(K47*N47)-L47</f>
        <v>-1475.3025</v>
      </c>
      <c r="N47" s="300">
        <v>1700</v>
      </c>
      <c r="O47" s="301" t="s">
        <v>591</v>
      </c>
      <c r="P47" s="302">
        <v>45335</v>
      </c>
      <c r="Q47" s="262"/>
      <c r="R47" s="138"/>
      <c r="S47" s="54" t="s">
        <v>953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5</v>
      </c>
      <c r="B48" s="266">
        <v>45335</v>
      </c>
      <c r="C48" s="240"/>
      <c r="D48" s="240" t="s">
        <v>967</v>
      </c>
      <c r="E48" s="212" t="s">
        <v>590</v>
      </c>
      <c r="F48" s="212">
        <v>6620</v>
      </c>
      <c r="G48" s="212">
        <v>6520</v>
      </c>
      <c r="H48" s="212">
        <v>6677.5</v>
      </c>
      <c r="I48" s="207" t="s">
        <v>968</v>
      </c>
      <c r="J48" s="315" t="s">
        <v>1021</v>
      </c>
      <c r="K48" s="223">
        <f>H48-F48</f>
        <v>57.5</v>
      </c>
      <c r="L48" s="316">
        <f t="shared" si="21"/>
        <v>250.40624999999997</v>
      </c>
      <c r="M48" s="224">
        <f t="shared" si="22"/>
        <v>6937.09375</v>
      </c>
      <c r="N48" s="223">
        <v>125</v>
      </c>
      <c r="O48" s="100" t="s">
        <v>581</v>
      </c>
      <c r="P48" s="225">
        <v>45341</v>
      </c>
      <c r="Q48" s="262"/>
      <c r="R48" s="138"/>
      <c r="S48" s="54" t="s">
        <v>580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2">
        <v>6</v>
      </c>
      <c r="B49" s="293">
        <v>45335</v>
      </c>
      <c r="C49" s="294"/>
      <c r="D49" s="294" t="s">
        <v>969</v>
      </c>
      <c r="E49" s="292" t="s">
        <v>590</v>
      </c>
      <c r="F49" s="292">
        <v>2400</v>
      </c>
      <c r="G49" s="292">
        <v>2360</v>
      </c>
      <c r="H49" s="292">
        <v>2360</v>
      </c>
      <c r="I49" s="295" t="s">
        <v>970</v>
      </c>
      <c r="J49" s="319" t="s">
        <v>984</v>
      </c>
      <c r="K49" s="300">
        <f>H49-F49</f>
        <v>-40</v>
      </c>
      <c r="L49" s="320">
        <f t="shared" ref="L49" si="23">(H49*N49)*0.03%</f>
        <v>212.39999999999998</v>
      </c>
      <c r="M49" s="299">
        <f t="shared" ref="M49" si="24">(K49*N49)-L49</f>
        <v>-12212.4</v>
      </c>
      <c r="N49" s="300">
        <v>300</v>
      </c>
      <c r="O49" s="301" t="s">
        <v>591</v>
      </c>
      <c r="P49" s="302">
        <v>45337</v>
      </c>
      <c r="Q49" s="262"/>
      <c r="R49" s="138"/>
      <c r="S49" s="54" t="s">
        <v>772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397">
        <v>7</v>
      </c>
      <c r="B50" s="416">
        <v>45336</v>
      </c>
      <c r="C50" s="240"/>
      <c r="D50" s="240" t="s">
        <v>981</v>
      </c>
      <c r="E50" s="212" t="s">
        <v>590</v>
      </c>
      <c r="F50" s="212">
        <v>21915</v>
      </c>
      <c r="G50" s="397">
        <v>21690</v>
      </c>
      <c r="H50" s="207">
        <v>21935</v>
      </c>
      <c r="I50" s="207"/>
      <c r="J50" s="429" t="s">
        <v>983</v>
      </c>
      <c r="K50" s="223">
        <f>H50-F50</f>
        <v>20</v>
      </c>
      <c r="L50" s="316">
        <f t="shared" ref="L50" si="25">(H50*N50)*0.03%</f>
        <v>329.02499999999998</v>
      </c>
      <c r="M50" s="410">
        <v>2696</v>
      </c>
      <c r="N50" s="223">
        <v>50</v>
      </c>
      <c r="O50" s="440" t="s">
        <v>581</v>
      </c>
      <c r="P50" s="433">
        <v>45337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398"/>
      <c r="B51" s="417"/>
      <c r="C51" s="240"/>
      <c r="D51" s="240" t="s">
        <v>982</v>
      </c>
      <c r="E51" s="212" t="s">
        <v>865</v>
      </c>
      <c r="F51" s="212">
        <v>69</v>
      </c>
      <c r="G51" s="398"/>
      <c r="H51" s="212">
        <v>27.5</v>
      </c>
      <c r="I51" s="207"/>
      <c r="J51" s="430"/>
      <c r="K51" s="223">
        <f>F51-H51</f>
        <v>41.5</v>
      </c>
      <c r="L51" s="316">
        <v>50</v>
      </c>
      <c r="M51" s="396"/>
      <c r="N51" s="223">
        <v>50</v>
      </c>
      <c r="O51" s="441"/>
      <c r="P51" s="434"/>
      <c r="Q51" s="262"/>
      <c r="R51" s="138"/>
      <c r="S51" s="54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8</v>
      </c>
      <c r="B52" s="266">
        <v>45338</v>
      </c>
      <c r="C52" s="240"/>
      <c r="D52" s="240" t="s">
        <v>990</v>
      </c>
      <c r="E52" s="212" t="s">
        <v>590</v>
      </c>
      <c r="F52" s="212">
        <v>2933.5</v>
      </c>
      <c r="G52" s="212">
        <v>2890</v>
      </c>
      <c r="H52" s="212">
        <v>2969</v>
      </c>
      <c r="I52" s="207" t="s">
        <v>991</v>
      </c>
      <c r="J52" s="315" t="s">
        <v>891</v>
      </c>
      <c r="K52" s="223">
        <f t="shared" ref="K52:K60" si="26">H52-F52</f>
        <v>35.5</v>
      </c>
      <c r="L52" s="316">
        <f t="shared" ref="L52" si="27">(H52*N52)*0.03%</f>
        <v>222.67499999999998</v>
      </c>
      <c r="M52" s="224">
        <f t="shared" ref="M52" si="28">(K52*N52)-L52</f>
        <v>8652.3250000000007</v>
      </c>
      <c r="N52" s="223">
        <v>250</v>
      </c>
      <c r="O52" s="100" t="s">
        <v>581</v>
      </c>
      <c r="P52" s="225">
        <v>45341</v>
      </c>
      <c r="Q52" s="262"/>
      <c r="R52" s="138"/>
      <c r="S52" s="54" t="s">
        <v>953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212">
        <v>9</v>
      </c>
      <c r="B53" s="266">
        <v>45338</v>
      </c>
      <c r="C53" s="240"/>
      <c r="D53" s="240" t="s">
        <v>992</v>
      </c>
      <c r="E53" s="212" t="s">
        <v>590</v>
      </c>
      <c r="F53" s="212">
        <v>1780</v>
      </c>
      <c r="G53" s="212">
        <v>1752</v>
      </c>
      <c r="H53" s="212">
        <v>1802</v>
      </c>
      <c r="I53" s="207" t="s">
        <v>993</v>
      </c>
      <c r="J53" s="315" t="s">
        <v>1020</v>
      </c>
      <c r="K53" s="223">
        <f t="shared" si="26"/>
        <v>22</v>
      </c>
      <c r="L53" s="316">
        <f t="shared" ref="L53" si="29">(H53*N53)*0.03%</f>
        <v>216.23999999999998</v>
      </c>
      <c r="M53" s="224">
        <f t="shared" ref="M53" si="30">(K53*N53)-L53</f>
        <v>8583.76</v>
      </c>
      <c r="N53" s="223">
        <v>400</v>
      </c>
      <c r="O53" s="100" t="s">
        <v>581</v>
      </c>
      <c r="P53" s="225">
        <v>45341</v>
      </c>
      <c r="Q53" s="262"/>
      <c r="R53" s="138"/>
      <c r="S53" s="54" t="s">
        <v>953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10</v>
      </c>
      <c r="B54" s="266">
        <v>45338</v>
      </c>
      <c r="C54" s="240"/>
      <c r="D54" s="240" t="s">
        <v>994</v>
      </c>
      <c r="E54" s="212" t="s">
        <v>590</v>
      </c>
      <c r="F54" s="212">
        <v>1508</v>
      </c>
      <c r="G54" s="212">
        <v>1490</v>
      </c>
      <c r="H54" s="212">
        <v>1521</v>
      </c>
      <c r="I54" s="207" t="s">
        <v>995</v>
      </c>
      <c r="J54" s="315" t="s">
        <v>1019</v>
      </c>
      <c r="K54" s="223">
        <f t="shared" si="26"/>
        <v>13</v>
      </c>
      <c r="L54" s="316">
        <f t="shared" ref="L54" si="31">(H54*N54)*0.03%</f>
        <v>342.22499999999997</v>
      </c>
      <c r="M54" s="224">
        <f t="shared" ref="M54" si="32">(K54*N54)-L54</f>
        <v>9407.7749999999996</v>
      </c>
      <c r="N54" s="223">
        <v>750</v>
      </c>
      <c r="O54" s="100" t="s">
        <v>581</v>
      </c>
      <c r="P54" s="225">
        <v>45341</v>
      </c>
      <c r="Q54" s="262"/>
      <c r="R54" s="138"/>
      <c r="S54" s="54" t="s">
        <v>580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11</v>
      </c>
      <c r="B55" s="266">
        <v>45341</v>
      </c>
      <c r="C55" s="240"/>
      <c r="D55" s="240" t="s">
        <v>1022</v>
      </c>
      <c r="E55" s="212" t="s">
        <v>590</v>
      </c>
      <c r="F55" s="212">
        <v>535.5</v>
      </c>
      <c r="G55" s="212">
        <v>528</v>
      </c>
      <c r="H55" s="212">
        <v>541.5</v>
      </c>
      <c r="I55" s="207" t="s">
        <v>1023</v>
      </c>
      <c r="J55" s="315" t="s">
        <v>1024</v>
      </c>
      <c r="K55" s="223">
        <f t="shared" si="26"/>
        <v>6</v>
      </c>
      <c r="L55" s="316">
        <f t="shared" ref="L55" si="33">(H55*N55)*0.03%</f>
        <v>243.67499999999998</v>
      </c>
      <c r="M55" s="224">
        <f t="shared" ref="M55" si="34">(K55*N55)-L55</f>
        <v>8756.3250000000007</v>
      </c>
      <c r="N55" s="223">
        <v>1500</v>
      </c>
      <c r="O55" s="100" t="s">
        <v>581</v>
      </c>
      <c r="P55" s="225">
        <v>45341</v>
      </c>
      <c r="Q55" s="262"/>
      <c r="R55" s="138"/>
      <c r="S55" s="54" t="s">
        <v>580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322">
        <v>12</v>
      </c>
      <c r="B56" s="341">
        <v>45341</v>
      </c>
      <c r="C56" s="321"/>
      <c r="D56" s="321" t="s">
        <v>1027</v>
      </c>
      <c r="E56" s="322" t="s">
        <v>590</v>
      </c>
      <c r="F56" s="322">
        <v>3348</v>
      </c>
      <c r="G56" s="322">
        <v>3315</v>
      </c>
      <c r="H56" s="322">
        <v>3353.5</v>
      </c>
      <c r="I56" s="323" t="s">
        <v>1028</v>
      </c>
      <c r="J56" s="342" t="s">
        <v>1035</v>
      </c>
      <c r="K56" s="325">
        <f t="shared" si="26"/>
        <v>5.5</v>
      </c>
      <c r="L56" s="343">
        <f t="shared" ref="L56" si="35">(H56*N56)*0.03%</f>
        <v>301.815</v>
      </c>
      <c r="M56" s="344">
        <f t="shared" ref="M56" si="36">(K56*N56)-L56</f>
        <v>1348.1849999999999</v>
      </c>
      <c r="N56" s="325">
        <v>300</v>
      </c>
      <c r="O56" s="345" t="s">
        <v>598</v>
      </c>
      <c r="P56" s="346">
        <v>45342</v>
      </c>
      <c r="Q56" s="262"/>
      <c r="R56" s="138"/>
      <c r="S56" s="54" t="s">
        <v>580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322">
        <v>13</v>
      </c>
      <c r="B57" s="341">
        <v>45341</v>
      </c>
      <c r="C57" s="321"/>
      <c r="D57" s="321" t="s">
        <v>1029</v>
      </c>
      <c r="E57" s="322" t="s">
        <v>590</v>
      </c>
      <c r="F57" s="322">
        <v>3015.5</v>
      </c>
      <c r="G57" s="322">
        <v>2960</v>
      </c>
      <c r="H57" s="322">
        <v>3020</v>
      </c>
      <c r="I57" s="323" t="s">
        <v>1030</v>
      </c>
      <c r="J57" s="342" t="s">
        <v>1059</v>
      </c>
      <c r="K57" s="325">
        <f t="shared" si="26"/>
        <v>4.5</v>
      </c>
      <c r="L57" s="343">
        <f t="shared" ref="L57" si="37">(H57*N57)*0.03%</f>
        <v>181.2</v>
      </c>
      <c r="M57" s="344">
        <f t="shared" ref="M57" si="38">(K57*N57)-L57</f>
        <v>718.8</v>
      </c>
      <c r="N57" s="325">
        <v>200</v>
      </c>
      <c r="O57" s="345" t="s">
        <v>598</v>
      </c>
      <c r="P57" s="346">
        <v>45342</v>
      </c>
      <c r="Q57" s="262"/>
      <c r="R57" s="138"/>
      <c r="S57" s="54" t="s">
        <v>953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92">
        <v>14</v>
      </c>
      <c r="B58" s="293">
        <v>45341</v>
      </c>
      <c r="C58" s="294"/>
      <c r="D58" s="294" t="s">
        <v>925</v>
      </c>
      <c r="E58" s="292" t="s">
        <v>590</v>
      </c>
      <c r="F58" s="292">
        <v>1461.5</v>
      </c>
      <c r="G58" s="292">
        <v>1444</v>
      </c>
      <c r="H58" s="292">
        <v>1439</v>
      </c>
      <c r="I58" s="295" t="s">
        <v>1031</v>
      </c>
      <c r="J58" s="319" t="s">
        <v>1042</v>
      </c>
      <c r="K58" s="300">
        <f t="shared" si="26"/>
        <v>-22.5</v>
      </c>
      <c r="L58" s="320">
        <f t="shared" ref="L58:L59" si="39">(H58*N58)*0.03%</f>
        <v>280.60499999999996</v>
      </c>
      <c r="M58" s="299">
        <f t="shared" ref="M58:M59" si="40">(K58*N58)-L58</f>
        <v>-14905.605</v>
      </c>
      <c r="N58" s="300">
        <v>650</v>
      </c>
      <c r="O58" s="301" t="s">
        <v>591</v>
      </c>
      <c r="P58" s="302">
        <v>45342</v>
      </c>
      <c r="Q58" s="262"/>
      <c r="R58" s="138"/>
      <c r="S58" s="54" t="s">
        <v>772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12">
        <v>15</v>
      </c>
      <c r="B59" s="266">
        <v>45342</v>
      </c>
      <c r="C59" s="240"/>
      <c r="D59" s="240" t="s">
        <v>1038</v>
      </c>
      <c r="E59" s="212" t="s">
        <v>590</v>
      </c>
      <c r="F59" s="212">
        <v>47175</v>
      </c>
      <c r="G59" s="212">
        <v>46800</v>
      </c>
      <c r="H59" s="212">
        <v>47305</v>
      </c>
      <c r="I59" s="207">
        <v>48000</v>
      </c>
      <c r="J59" s="315" t="s">
        <v>1058</v>
      </c>
      <c r="K59" s="223">
        <f t="shared" si="26"/>
        <v>130</v>
      </c>
      <c r="L59" s="316">
        <f t="shared" si="39"/>
        <v>212.87249999999997</v>
      </c>
      <c r="M59" s="224">
        <f t="shared" si="40"/>
        <v>1737.1275000000001</v>
      </c>
      <c r="N59" s="223">
        <v>15</v>
      </c>
      <c r="O59" s="100" t="s">
        <v>581</v>
      </c>
      <c r="P59" s="225">
        <v>45343</v>
      </c>
      <c r="Q59" s="262"/>
      <c r="R59" s="138"/>
      <c r="S59" s="54" t="s">
        <v>580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12">
        <v>16</v>
      </c>
      <c r="B60" s="266">
        <v>45342</v>
      </c>
      <c r="C60" s="240"/>
      <c r="D60" s="240" t="s">
        <v>1043</v>
      </c>
      <c r="E60" s="212" t="s">
        <v>590</v>
      </c>
      <c r="F60" s="212">
        <v>4430</v>
      </c>
      <c r="G60" s="212">
        <v>4394</v>
      </c>
      <c r="H60" s="212">
        <v>4522.5</v>
      </c>
      <c r="I60" s="207" t="s">
        <v>1044</v>
      </c>
      <c r="J60" s="315" t="s">
        <v>1052</v>
      </c>
      <c r="K60" s="223">
        <f t="shared" si="26"/>
        <v>92.5</v>
      </c>
      <c r="L60" s="316">
        <f t="shared" ref="L60:L61" si="41">(H60*N60)*0.03%</f>
        <v>203.51249999999999</v>
      </c>
      <c r="M60" s="224">
        <f t="shared" ref="M60:M61" si="42">(K60*N60)-L60</f>
        <v>13671.487499999999</v>
      </c>
      <c r="N60" s="223">
        <v>150</v>
      </c>
      <c r="O60" s="100" t="s">
        <v>581</v>
      </c>
      <c r="P60" s="225">
        <v>45343</v>
      </c>
      <c r="Q60" s="262"/>
      <c r="R60" s="138"/>
      <c r="S60" s="54" t="s">
        <v>772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92">
        <v>17</v>
      </c>
      <c r="B61" s="293">
        <v>45343</v>
      </c>
      <c r="C61" s="294"/>
      <c r="D61" s="294" t="s">
        <v>1027</v>
      </c>
      <c r="E61" s="292" t="s">
        <v>590</v>
      </c>
      <c r="F61" s="292">
        <v>3329.5</v>
      </c>
      <c r="G61" s="292">
        <v>3292</v>
      </c>
      <c r="H61" s="292">
        <v>3290</v>
      </c>
      <c r="I61" s="295" t="s">
        <v>1057</v>
      </c>
      <c r="J61" s="319" t="s">
        <v>1071</v>
      </c>
      <c r="K61" s="300">
        <f t="shared" ref="K61" si="43">H61-F61</f>
        <v>-39.5</v>
      </c>
      <c r="L61" s="320">
        <f t="shared" si="41"/>
        <v>296.09999999999997</v>
      </c>
      <c r="M61" s="299">
        <f t="shared" si="42"/>
        <v>-12146.1</v>
      </c>
      <c r="N61" s="300">
        <v>300</v>
      </c>
      <c r="O61" s="301" t="s">
        <v>591</v>
      </c>
      <c r="P61" s="302">
        <v>45344</v>
      </c>
      <c r="Q61" s="262"/>
      <c r="R61" s="138"/>
      <c r="S61" s="54" t="s">
        <v>953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12">
        <v>18</v>
      </c>
      <c r="B62" s="266">
        <v>45344</v>
      </c>
      <c r="C62" s="240"/>
      <c r="D62" s="240" t="s">
        <v>932</v>
      </c>
      <c r="E62" s="212" t="s">
        <v>865</v>
      </c>
      <c r="F62" s="212">
        <v>22090</v>
      </c>
      <c r="G62" s="212">
        <v>22270</v>
      </c>
      <c r="H62" s="212">
        <v>21980</v>
      </c>
      <c r="I62" s="207" t="s">
        <v>1070</v>
      </c>
      <c r="J62" s="315" t="s">
        <v>934</v>
      </c>
      <c r="K62" s="223">
        <f>F62-H62</f>
        <v>110</v>
      </c>
      <c r="L62" s="316">
        <f t="shared" ref="L62" si="44">(H62*N62)*0.03%</f>
        <v>329.7</v>
      </c>
      <c r="M62" s="224">
        <f t="shared" ref="M62" si="45">(K62*N62)-L62</f>
        <v>5170.3</v>
      </c>
      <c r="N62" s="223">
        <v>50</v>
      </c>
      <c r="O62" s="100" t="s">
        <v>581</v>
      </c>
      <c r="P62" s="225">
        <v>45344</v>
      </c>
      <c r="Q62" s="262"/>
      <c r="R62" s="138"/>
      <c r="S62" s="54" t="s">
        <v>580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92">
        <v>19</v>
      </c>
      <c r="B63" s="293">
        <v>45344</v>
      </c>
      <c r="C63" s="294"/>
      <c r="D63" s="294" t="s">
        <v>932</v>
      </c>
      <c r="E63" s="292" t="s">
        <v>865</v>
      </c>
      <c r="F63" s="292">
        <v>22095</v>
      </c>
      <c r="G63" s="292">
        <v>22270</v>
      </c>
      <c r="H63" s="292">
        <v>22205</v>
      </c>
      <c r="I63" s="295" t="s">
        <v>1070</v>
      </c>
      <c r="J63" s="319" t="s">
        <v>1078</v>
      </c>
      <c r="K63" s="300">
        <f>F63-H63</f>
        <v>-110</v>
      </c>
      <c r="L63" s="320">
        <f t="shared" ref="L63:L64" si="46">(H63*N63)*0.03%</f>
        <v>333.07499999999999</v>
      </c>
      <c r="M63" s="299">
        <f t="shared" ref="M63:M64" si="47">(K63*N63)-L63</f>
        <v>-5833.0749999999998</v>
      </c>
      <c r="N63" s="300">
        <v>50</v>
      </c>
      <c r="O63" s="301" t="s">
        <v>591</v>
      </c>
      <c r="P63" s="302">
        <v>45344</v>
      </c>
      <c r="Q63" s="262"/>
      <c r="R63" s="138"/>
      <c r="S63" s="54" t="s">
        <v>580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12">
        <v>20</v>
      </c>
      <c r="B64" s="266">
        <v>45345</v>
      </c>
      <c r="C64" s="240"/>
      <c r="D64" s="240" t="s">
        <v>1086</v>
      </c>
      <c r="E64" s="212" t="s">
        <v>590</v>
      </c>
      <c r="F64" s="212">
        <v>8335</v>
      </c>
      <c r="G64" s="212">
        <v>8320</v>
      </c>
      <c r="H64" s="212">
        <v>8425</v>
      </c>
      <c r="I64" s="207" t="s">
        <v>1087</v>
      </c>
      <c r="J64" s="315" t="s">
        <v>1107</v>
      </c>
      <c r="K64" s="223">
        <f>H64-F64</f>
        <v>90</v>
      </c>
      <c r="L64" s="316">
        <f t="shared" si="46"/>
        <v>315.9375</v>
      </c>
      <c r="M64" s="224">
        <f t="shared" si="47"/>
        <v>10934.0625</v>
      </c>
      <c r="N64" s="223">
        <v>125</v>
      </c>
      <c r="O64" s="100" t="s">
        <v>581</v>
      </c>
      <c r="P64" s="225">
        <v>45348</v>
      </c>
      <c r="Q64" s="262"/>
      <c r="R64" s="138"/>
      <c r="S64" s="54" t="s">
        <v>580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5" spans="1:39" ht="12.75" customHeight="1">
      <c r="A65" s="292">
        <v>21</v>
      </c>
      <c r="B65" s="293">
        <v>45345</v>
      </c>
      <c r="C65" s="294"/>
      <c r="D65" s="294" t="s">
        <v>1088</v>
      </c>
      <c r="E65" s="292" t="s">
        <v>590</v>
      </c>
      <c r="F65" s="292">
        <v>2553.5</v>
      </c>
      <c r="G65" s="292">
        <v>2522</v>
      </c>
      <c r="H65" s="292">
        <v>2522</v>
      </c>
      <c r="I65" s="295" t="s">
        <v>1089</v>
      </c>
      <c r="J65" s="319" t="s">
        <v>1118</v>
      </c>
      <c r="K65" s="300">
        <f>H65-F65</f>
        <v>-31.5</v>
      </c>
      <c r="L65" s="320">
        <f t="shared" ref="L65:L66" si="48">(H65*N65)*0.03%</f>
        <v>264.81</v>
      </c>
      <c r="M65" s="299">
        <f t="shared" ref="M65:M66" si="49">(K65*N65)-L65</f>
        <v>-11289.81</v>
      </c>
      <c r="N65" s="300">
        <v>350</v>
      </c>
      <c r="O65" s="301" t="s">
        <v>591</v>
      </c>
      <c r="P65" s="302">
        <v>45348</v>
      </c>
      <c r="Q65" s="262"/>
      <c r="R65" s="138"/>
      <c r="S65" s="54" t="s">
        <v>953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9"/>
      <c r="AH65" s="140"/>
      <c r="AI65" s="138"/>
      <c r="AJ65" s="138"/>
      <c r="AK65" s="139"/>
      <c r="AL65" s="139"/>
      <c r="AM65" s="139"/>
    </row>
    <row r="66" spans="1:39" ht="12.75" customHeight="1">
      <c r="A66" s="212">
        <v>22</v>
      </c>
      <c r="B66" s="266">
        <v>45348</v>
      </c>
      <c r="C66" s="240"/>
      <c r="D66" s="240" t="s">
        <v>932</v>
      </c>
      <c r="E66" s="212" t="s">
        <v>590</v>
      </c>
      <c r="F66" s="212">
        <v>22135</v>
      </c>
      <c r="G66" s="212">
        <v>21990</v>
      </c>
      <c r="H66" s="212">
        <v>22185</v>
      </c>
      <c r="I66" s="207" t="s">
        <v>1108</v>
      </c>
      <c r="J66" s="315" t="s">
        <v>905</v>
      </c>
      <c r="K66" s="223">
        <f>H66-F66</f>
        <v>50</v>
      </c>
      <c r="L66" s="316">
        <f t="shared" si="48"/>
        <v>332.77499999999998</v>
      </c>
      <c r="M66" s="224">
        <f t="shared" si="49"/>
        <v>2167.2249999999999</v>
      </c>
      <c r="N66" s="223">
        <v>50</v>
      </c>
      <c r="O66" s="100" t="s">
        <v>581</v>
      </c>
      <c r="P66" s="225">
        <v>45348</v>
      </c>
      <c r="Q66" s="262"/>
      <c r="R66" s="138"/>
      <c r="S66" s="54" t="s">
        <v>580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 ht="12.75" customHeight="1">
      <c r="A67" s="209">
        <v>23</v>
      </c>
      <c r="B67" s="269">
        <v>45348</v>
      </c>
      <c r="C67" s="263"/>
      <c r="D67" s="263" t="s">
        <v>1111</v>
      </c>
      <c r="E67" s="209" t="s">
        <v>590</v>
      </c>
      <c r="F67" s="209" t="s">
        <v>1112</v>
      </c>
      <c r="G67" s="209">
        <v>795</v>
      </c>
      <c r="H67" s="209"/>
      <c r="I67" s="211" t="s">
        <v>1113</v>
      </c>
      <c r="J67" s="208" t="s">
        <v>579</v>
      </c>
      <c r="K67" s="96"/>
      <c r="L67" s="99"/>
      <c r="M67" s="265"/>
      <c r="N67" s="96"/>
      <c r="O67" s="98"/>
      <c r="P67" s="270"/>
      <c r="Q67" s="262"/>
      <c r="R67" s="138"/>
      <c r="S67" s="54" t="s">
        <v>772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9"/>
      <c r="AH67" s="140"/>
      <c r="AI67" s="138"/>
      <c r="AJ67" s="138"/>
      <c r="AK67" s="139"/>
      <c r="AL67" s="139"/>
      <c r="AM67" s="139"/>
    </row>
    <row r="68" spans="1:39" ht="12.75" customHeight="1">
      <c r="A68" s="292">
        <v>24</v>
      </c>
      <c r="B68" s="293">
        <v>45348</v>
      </c>
      <c r="C68" s="294"/>
      <c r="D68" s="294" t="s">
        <v>1114</v>
      </c>
      <c r="E68" s="292" t="s">
        <v>590</v>
      </c>
      <c r="F68" s="292">
        <v>8300</v>
      </c>
      <c r="G68" s="292">
        <v>8195</v>
      </c>
      <c r="H68" s="292">
        <v>8195</v>
      </c>
      <c r="I68" s="292" t="s">
        <v>1115</v>
      </c>
      <c r="J68" s="319" t="s">
        <v>1161</v>
      </c>
      <c r="K68" s="300">
        <f>H68-F68</f>
        <v>-105</v>
      </c>
      <c r="L68" s="320">
        <f t="shared" ref="L68:L69" si="50">(H68*N68)*0.03%</f>
        <v>307.3125</v>
      </c>
      <c r="M68" s="299">
        <f t="shared" ref="M68:M69" si="51">(K68*N68)-L68</f>
        <v>-13432.3125</v>
      </c>
      <c r="N68" s="300">
        <v>125</v>
      </c>
      <c r="O68" s="301" t="s">
        <v>591</v>
      </c>
      <c r="P68" s="302">
        <v>45350</v>
      </c>
      <c r="Q68" s="262"/>
      <c r="R68" s="138"/>
      <c r="S68" s="54" t="s">
        <v>580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9"/>
      <c r="AH68" s="140"/>
      <c r="AI68" s="138"/>
      <c r="AJ68" s="138"/>
      <c r="AK68" s="139"/>
      <c r="AL68" s="139"/>
      <c r="AM68" s="139"/>
    </row>
    <row r="69" spans="1:39" ht="12.75" customHeight="1">
      <c r="A69" s="212">
        <v>25</v>
      </c>
      <c r="B69" s="266">
        <v>45350</v>
      </c>
      <c r="C69" s="240"/>
      <c r="D69" s="240" t="s">
        <v>1162</v>
      </c>
      <c r="E69" s="212" t="s">
        <v>865</v>
      </c>
      <c r="F69" s="212">
        <v>22200</v>
      </c>
      <c r="G69" s="212">
        <v>22405</v>
      </c>
      <c r="H69" s="212">
        <v>22105</v>
      </c>
      <c r="I69" s="207" t="s">
        <v>1163</v>
      </c>
      <c r="J69" s="315" t="s">
        <v>1164</v>
      </c>
      <c r="K69" s="223">
        <f>F69-H69</f>
        <v>95</v>
      </c>
      <c r="L69" s="316">
        <f t="shared" si="50"/>
        <v>331.57499999999999</v>
      </c>
      <c r="M69" s="224">
        <f t="shared" si="51"/>
        <v>4418.4250000000002</v>
      </c>
      <c r="N69" s="223">
        <v>50</v>
      </c>
      <c r="O69" s="100" t="s">
        <v>581</v>
      </c>
      <c r="P69" s="225">
        <v>45350</v>
      </c>
      <c r="Q69" s="262"/>
      <c r="R69" s="138"/>
      <c r="S69" s="54" t="s">
        <v>580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212">
        <v>26</v>
      </c>
      <c r="B70" s="266">
        <v>45350</v>
      </c>
      <c r="C70" s="240"/>
      <c r="D70" s="240" t="s">
        <v>1162</v>
      </c>
      <c r="E70" s="212" t="s">
        <v>865</v>
      </c>
      <c r="F70" s="212">
        <v>22155</v>
      </c>
      <c r="G70" s="212">
        <v>22260</v>
      </c>
      <c r="H70" s="212">
        <v>22100</v>
      </c>
      <c r="I70" s="207" t="s">
        <v>1167</v>
      </c>
      <c r="J70" s="315" t="s">
        <v>716</v>
      </c>
      <c r="K70" s="223">
        <f>F70-H70</f>
        <v>55</v>
      </c>
      <c r="L70" s="316">
        <f t="shared" ref="L70" si="52">(H70*N70)*0.03%</f>
        <v>331.49999999999994</v>
      </c>
      <c r="M70" s="224">
        <f t="shared" ref="M70" si="53">(K70*N70)-L70</f>
        <v>2418.5</v>
      </c>
      <c r="N70" s="223">
        <v>50</v>
      </c>
      <c r="O70" s="100" t="s">
        <v>581</v>
      </c>
      <c r="P70" s="225">
        <v>45350</v>
      </c>
      <c r="Q70" s="262"/>
      <c r="R70" s="138"/>
      <c r="S70" s="54" t="s">
        <v>580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09"/>
      <c r="B71" s="269"/>
      <c r="C71" s="263"/>
      <c r="D71" s="263"/>
      <c r="E71" s="209"/>
      <c r="F71" s="209"/>
      <c r="G71" s="209"/>
      <c r="H71" s="209"/>
      <c r="I71" s="211"/>
      <c r="J71" s="208"/>
      <c r="K71" s="96"/>
      <c r="L71" s="99"/>
      <c r="M71" s="265"/>
      <c r="N71" s="96"/>
      <c r="O71" s="98"/>
      <c r="P71" s="270"/>
      <c r="Q71" s="262"/>
      <c r="R71" s="138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2" spans="1:39" ht="12.75" customHeight="1">
      <c r="A72" s="209"/>
      <c r="B72" s="269"/>
      <c r="C72" s="263"/>
      <c r="D72" s="263"/>
      <c r="E72" s="209"/>
      <c r="F72" s="209"/>
      <c r="G72" s="209"/>
      <c r="H72" s="209"/>
      <c r="I72" s="211"/>
      <c r="J72" s="208"/>
      <c r="K72" s="96"/>
      <c r="L72" s="99"/>
      <c r="M72" s="265"/>
      <c r="N72" s="96"/>
      <c r="O72" s="98"/>
      <c r="P72" s="270"/>
      <c r="Q72" s="262"/>
      <c r="R72" s="138"/>
      <c r="S72" s="5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9"/>
      <c r="AH72" s="140"/>
      <c r="AI72" s="138"/>
      <c r="AJ72" s="138"/>
      <c r="AK72" s="139"/>
      <c r="AL72" s="139"/>
      <c r="AM72" s="139"/>
    </row>
    <row r="73" spans="1:39" ht="12.75" customHeight="1">
      <c r="A73" s="209"/>
      <c r="B73" s="269"/>
      <c r="C73" s="263"/>
      <c r="D73" s="263"/>
      <c r="E73" s="209"/>
      <c r="F73" s="209"/>
      <c r="G73" s="209"/>
      <c r="H73" s="209"/>
      <c r="I73" s="211"/>
      <c r="J73" s="208"/>
      <c r="K73" s="96"/>
      <c r="L73" s="99"/>
      <c r="M73" s="265"/>
      <c r="N73" s="96"/>
      <c r="O73" s="98"/>
      <c r="P73" s="270"/>
      <c r="Q73" s="262"/>
      <c r="R73" s="138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5" spans="1:39" ht="12.75" customHeight="1">
      <c r="A75" s="139"/>
      <c r="B75" s="142"/>
      <c r="C75" s="138"/>
      <c r="D75" s="138"/>
      <c r="E75" s="139"/>
      <c r="F75" s="139"/>
      <c r="G75" s="139"/>
      <c r="H75" s="143"/>
      <c r="I75" s="143"/>
      <c r="J75" s="143"/>
      <c r="K75" s="138"/>
      <c r="L75" s="139"/>
      <c r="M75" s="139"/>
      <c r="N75" s="139"/>
      <c r="O75" s="143"/>
      <c r="P75" s="143"/>
      <c r="Q75" s="143"/>
      <c r="R75" s="138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9"/>
      <c r="AH75" s="140"/>
      <c r="AI75" s="138"/>
      <c r="AJ75" s="138"/>
      <c r="AK75" s="139"/>
      <c r="AL75" s="139"/>
      <c r="AM75" s="139"/>
    </row>
    <row r="76" spans="1:39">
      <c r="A76" s="144" t="s">
        <v>596</v>
      </c>
      <c r="B76" s="144"/>
      <c r="C76" s="144"/>
      <c r="D76" s="144"/>
      <c r="E76" s="145"/>
      <c r="F76" s="106"/>
      <c r="G76" s="106"/>
      <c r="H76" s="106"/>
      <c r="I76" s="106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3" t="s">
        <v>16</v>
      </c>
      <c r="B77" s="93" t="s">
        <v>553</v>
      </c>
      <c r="C77" s="93"/>
      <c r="D77" s="94" t="s">
        <v>565</v>
      </c>
      <c r="E77" s="93" t="s">
        <v>566</v>
      </c>
      <c r="F77" s="93" t="s">
        <v>567</v>
      </c>
      <c r="G77" s="93" t="s">
        <v>588</v>
      </c>
      <c r="H77" s="93" t="s">
        <v>569</v>
      </c>
      <c r="I77" s="93" t="s">
        <v>570</v>
      </c>
      <c r="J77" s="92" t="s">
        <v>571</v>
      </c>
      <c r="K77" s="92" t="s">
        <v>597</v>
      </c>
      <c r="L77" s="95" t="s">
        <v>573</v>
      </c>
      <c r="M77" s="137" t="s">
        <v>594</v>
      </c>
      <c r="N77" s="93" t="s">
        <v>595</v>
      </c>
      <c r="O77" s="93" t="s">
        <v>575</v>
      </c>
      <c r="P77" s="94" t="s">
        <v>576</v>
      </c>
      <c r="Q77" s="267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2.75" customHeight="1">
      <c r="A78" s="399">
        <v>1</v>
      </c>
      <c r="B78" s="393">
        <v>45322</v>
      </c>
      <c r="C78" s="294"/>
      <c r="D78" s="294" t="s">
        <v>887</v>
      </c>
      <c r="E78" s="292" t="s">
        <v>590</v>
      </c>
      <c r="F78" s="292">
        <v>220</v>
      </c>
      <c r="G78" s="292">
        <v>82.5</v>
      </c>
      <c r="H78" s="292">
        <v>82.5</v>
      </c>
      <c r="I78" s="295"/>
      <c r="J78" s="391" t="s">
        <v>898</v>
      </c>
      <c r="K78" s="297">
        <f>H78-F78</f>
        <v>-137.5</v>
      </c>
      <c r="L78" s="298">
        <v>50</v>
      </c>
      <c r="M78" s="299">
        <f t="shared" ref="M78" si="54">(K78*N78)-L78</f>
        <v>-6925</v>
      </c>
      <c r="N78" s="300">
        <v>50</v>
      </c>
      <c r="O78" s="412" t="s">
        <v>591</v>
      </c>
      <c r="P78" s="414">
        <v>45324</v>
      </c>
      <c r="Q78" s="262"/>
      <c r="R78" s="138"/>
      <c r="S78" s="54" t="s">
        <v>580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400"/>
      <c r="B79" s="394"/>
      <c r="C79" s="294"/>
      <c r="D79" s="294" t="s">
        <v>888</v>
      </c>
      <c r="E79" s="292" t="s">
        <v>865</v>
      </c>
      <c r="F79" s="292">
        <v>34</v>
      </c>
      <c r="G79" s="292"/>
      <c r="H79" s="292">
        <v>0</v>
      </c>
      <c r="I79" s="295"/>
      <c r="J79" s="392"/>
      <c r="K79" s="297">
        <f>F79-H79</f>
        <v>34</v>
      </c>
      <c r="L79" s="298">
        <v>25</v>
      </c>
      <c r="M79" s="299">
        <f t="shared" ref="M79" si="55">(K79*N79)-L79</f>
        <v>1675</v>
      </c>
      <c r="N79" s="300">
        <v>50</v>
      </c>
      <c r="O79" s="413"/>
      <c r="P79" s="415"/>
      <c r="Q79" s="262"/>
      <c r="R79" s="138"/>
      <c r="S79" s="5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212">
        <v>2</v>
      </c>
      <c r="B80" s="266">
        <v>45323</v>
      </c>
      <c r="C80" s="240"/>
      <c r="D80" s="240" t="s">
        <v>890</v>
      </c>
      <c r="E80" s="212" t="s">
        <v>865</v>
      </c>
      <c r="F80" s="212">
        <v>122.5</v>
      </c>
      <c r="G80" s="212">
        <v>210</v>
      </c>
      <c r="H80" s="212">
        <v>87</v>
      </c>
      <c r="I80" s="207">
        <v>0.1</v>
      </c>
      <c r="J80" s="289" t="s">
        <v>891</v>
      </c>
      <c r="K80" s="290">
        <f>F80-H80</f>
        <v>35.5</v>
      </c>
      <c r="L80" s="291">
        <v>50</v>
      </c>
      <c r="M80" s="224">
        <f t="shared" ref="M80" si="56">(K80*N80)-L80</f>
        <v>1725</v>
      </c>
      <c r="N80" s="223">
        <v>50</v>
      </c>
      <c r="O80" s="100" t="s">
        <v>581</v>
      </c>
      <c r="P80" s="225">
        <v>45323</v>
      </c>
      <c r="Q80" s="262"/>
      <c r="R80" s="138"/>
      <c r="S80" s="54" t="s">
        <v>580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292">
        <v>3</v>
      </c>
      <c r="B81" s="293">
        <v>45324</v>
      </c>
      <c r="C81" s="294"/>
      <c r="D81" s="294" t="s">
        <v>890</v>
      </c>
      <c r="E81" s="292" t="s">
        <v>865</v>
      </c>
      <c r="F81" s="292">
        <v>127</v>
      </c>
      <c r="G81" s="292">
        <v>220</v>
      </c>
      <c r="H81" s="292">
        <v>197.5</v>
      </c>
      <c r="I81" s="295">
        <v>5</v>
      </c>
      <c r="J81" s="296" t="s">
        <v>895</v>
      </c>
      <c r="K81" s="297">
        <f>F81-H81</f>
        <v>-70.5</v>
      </c>
      <c r="L81" s="298">
        <v>50</v>
      </c>
      <c r="M81" s="299">
        <f t="shared" ref="M81" si="57">(K81*N81)-L81</f>
        <v>-3575</v>
      </c>
      <c r="N81" s="300">
        <v>50</v>
      </c>
      <c r="O81" s="301" t="s">
        <v>591</v>
      </c>
      <c r="P81" s="302">
        <v>45324</v>
      </c>
      <c r="Q81" s="262"/>
      <c r="R81" s="138"/>
      <c r="S81" s="54" t="s">
        <v>580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397">
        <v>4</v>
      </c>
      <c r="B82" s="416">
        <v>45324</v>
      </c>
      <c r="C82" s="240"/>
      <c r="D82" s="240" t="s">
        <v>896</v>
      </c>
      <c r="E82" s="212" t="s">
        <v>590</v>
      </c>
      <c r="F82" s="212">
        <v>262.5</v>
      </c>
      <c r="G82" s="212"/>
      <c r="H82" s="212"/>
      <c r="I82" s="207">
        <v>422.5</v>
      </c>
      <c r="J82" s="408" t="s">
        <v>795</v>
      </c>
      <c r="K82" s="212">
        <f>I82-F82</f>
        <v>160</v>
      </c>
      <c r="L82" s="318">
        <v>50</v>
      </c>
      <c r="M82" s="410">
        <v>2900</v>
      </c>
      <c r="N82" s="212">
        <v>50</v>
      </c>
      <c r="O82" s="389" t="s">
        <v>581</v>
      </c>
      <c r="P82" s="442">
        <v>45331</v>
      </c>
      <c r="Q82" s="262"/>
      <c r="R82" s="138"/>
      <c r="S82" s="54" t="s">
        <v>580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398"/>
      <c r="B83" s="417"/>
      <c r="C83" s="240"/>
      <c r="D83" s="240" t="s">
        <v>897</v>
      </c>
      <c r="E83" s="212" t="s">
        <v>865</v>
      </c>
      <c r="F83" s="212">
        <v>167.5</v>
      </c>
      <c r="G83" s="212"/>
      <c r="H83" s="212"/>
      <c r="I83" s="207">
        <v>267.5</v>
      </c>
      <c r="J83" s="432"/>
      <c r="K83" s="212">
        <f>F83-I83</f>
        <v>-100</v>
      </c>
      <c r="L83" s="318">
        <v>50</v>
      </c>
      <c r="M83" s="411"/>
      <c r="N83" s="212">
        <v>50</v>
      </c>
      <c r="O83" s="390"/>
      <c r="P83" s="443"/>
      <c r="Q83" s="262"/>
      <c r="R83" s="138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292">
        <v>5</v>
      </c>
      <c r="B84" s="293">
        <v>45324</v>
      </c>
      <c r="C84" s="294"/>
      <c r="D84" s="294" t="s">
        <v>899</v>
      </c>
      <c r="E84" s="292" t="s">
        <v>590</v>
      </c>
      <c r="F84" s="292">
        <v>12.5</v>
      </c>
      <c r="G84" s="292">
        <v>9</v>
      </c>
      <c r="H84" s="292">
        <v>11.25</v>
      </c>
      <c r="I84" s="295" t="s">
        <v>900</v>
      </c>
      <c r="J84" s="296" t="s">
        <v>901</v>
      </c>
      <c r="K84" s="297">
        <f>H84-F84</f>
        <v>-1.25</v>
      </c>
      <c r="L84" s="298">
        <v>50</v>
      </c>
      <c r="M84" s="299">
        <f t="shared" ref="M84:M85" si="58">(K84*N84)-L84</f>
        <v>-1925</v>
      </c>
      <c r="N84" s="300">
        <v>1500</v>
      </c>
      <c r="O84" s="301" t="s">
        <v>591</v>
      </c>
      <c r="P84" s="302">
        <v>45324</v>
      </c>
      <c r="Q84" s="262"/>
      <c r="R84" s="138"/>
      <c r="S84" s="54" t="s">
        <v>580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212">
        <v>6</v>
      </c>
      <c r="B85" s="266">
        <v>45327</v>
      </c>
      <c r="C85" s="240"/>
      <c r="D85" s="240" t="s">
        <v>890</v>
      </c>
      <c r="E85" s="212" t="s">
        <v>865</v>
      </c>
      <c r="F85" s="212">
        <v>145</v>
      </c>
      <c r="G85" s="212">
        <v>235</v>
      </c>
      <c r="H85" s="212">
        <v>95</v>
      </c>
      <c r="I85" s="207">
        <v>5</v>
      </c>
      <c r="J85" s="289" t="s">
        <v>905</v>
      </c>
      <c r="K85" s="290">
        <f>F85-H85</f>
        <v>50</v>
      </c>
      <c r="L85" s="291">
        <v>50</v>
      </c>
      <c r="M85" s="224">
        <f t="shared" si="58"/>
        <v>2450</v>
      </c>
      <c r="N85" s="223">
        <v>50</v>
      </c>
      <c r="O85" s="100" t="s">
        <v>581</v>
      </c>
      <c r="P85" s="266">
        <v>45327</v>
      </c>
      <c r="Q85" s="262"/>
      <c r="R85" s="138"/>
      <c r="S85" s="54" t="s">
        <v>580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212">
        <v>7</v>
      </c>
      <c r="B86" s="266">
        <v>45327</v>
      </c>
      <c r="C86" s="240"/>
      <c r="D86" s="240" t="s">
        <v>908</v>
      </c>
      <c r="E86" s="212" t="s">
        <v>590</v>
      </c>
      <c r="F86" s="212">
        <v>72.5</v>
      </c>
      <c r="G86" s="212">
        <v>18</v>
      </c>
      <c r="H86" s="212">
        <v>96</v>
      </c>
      <c r="I86" s="207" t="s">
        <v>909</v>
      </c>
      <c r="J86" s="289" t="s">
        <v>910</v>
      </c>
      <c r="K86" s="290">
        <f>H86-F86</f>
        <v>23.5</v>
      </c>
      <c r="L86" s="291">
        <v>50</v>
      </c>
      <c r="M86" s="224">
        <f t="shared" ref="M86" si="59">(K86*N86)-L86</f>
        <v>1125</v>
      </c>
      <c r="N86" s="223">
        <v>50</v>
      </c>
      <c r="O86" s="100" t="s">
        <v>581</v>
      </c>
      <c r="P86" s="266">
        <v>45327</v>
      </c>
      <c r="Q86" s="262"/>
      <c r="R86" s="138"/>
      <c r="S86" s="54" t="s">
        <v>580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212">
        <v>8</v>
      </c>
      <c r="B87" s="266">
        <v>45327</v>
      </c>
      <c r="C87" s="240"/>
      <c r="D87" s="240" t="s">
        <v>911</v>
      </c>
      <c r="E87" s="212" t="s">
        <v>590</v>
      </c>
      <c r="F87" s="212">
        <v>290</v>
      </c>
      <c r="G87" s="212">
        <v>190</v>
      </c>
      <c r="H87" s="212">
        <v>325</v>
      </c>
      <c r="I87" s="207" t="s">
        <v>912</v>
      </c>
      <c r="J87" s="289" t="s">
        <v>915</v>
      </c>
      <c r="K87" s="290">
        <f>H87-F87</f>
        <v>35</v>
      </c>
      <c r="L87" s="291">
        <v>50</v>
      </c>
      <c r="M87" s="224">
        <f t="shared" ref="M87" si="60">(K87*N87)-L87</f>
        <v>475</v>
      </c>
      <c r="N87" s="223">
        <v>15</v>
      </c>
      <c r="O87" s="100" t="s">
        <v>581</v>
      </c>
      <c r="P87" s="266">
        <v>45327</v>
      </c>
      <c r="Q87" s="262"/>
      <c r="R87" s="138"/>
      <c r="S87" s="54" t="s">
        <v>580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397">
        <v>9</v>
      </c>
      <c r="B88" s="416">
        <v>45327</v>
      </c>
      <c r="C88" s="240"/>
      <c r="D88" s="240" t="s">
        <v>913</v>
      </c>
      <c r="E88" s="212" t="s">
        <v>865</v>
      </c>
      <c r="F88" s="212">
        <v>54</v>
      </c>
      <c r="G88" s="212"/>
      <c r="H88" s="212">
        <v>47.5</v>
      </c>
      <c r="I88" s="207"/>
      <c r="J88" s="427" t="s">
        <v>916</v>
      </c>
      <c r="K88" s="290">
        <f>F88-H88</f>
        <v>6.5</v>
      </c>
      <c r="L88" s="291">
        <v>50</v>
      </c>
      <c r="M88" s="410">
        <v>1080</v>
      </c>
      <c r="N88" s="223">
        <v>40</v>
      </c>
      <c r="O88" s="389" t="s">
        <v>581</v>
      </c>
      <c r="P88" s="416">
        <v>45328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398"/>
      <c r="B89" s="417"/>
      <c r="C89" s="240"/>
      <c r="D89" s="240" t="s">
        <v>914</v>
      </c>
      <c r="E89" s="212" t="s">
        <v>865</v>
      </c>
      <c r="F89" s="212">
        <v>44</v>
      </c>
      <c r="G89" s="212"/>
      <c r="H89" s="212">
        <v>21</v>
      </c>
      <c r="I89" s="207"/>
      <c r="J89" s="428"/>
      <c r="K89" s="290">
        <f>F89-H89</f>
        <v>23</v>
      </c>
      <c r="L89" s="291">
        <v>50</v>
      </c>
      <c r="M89" s="411"/>
      <c r="N89" s="223">
        <v>40</v>
      </c>
      <c r="O89" s="390"/>
      <c r="P89" s="417"/>
      <c r="Q89" s="262"/>
      <c r="R89" s="138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212">
        <v>10</v>
      </c>
      <c r="B90" s="266">
        <v>45328</v>
      </c>
      <c r="C90" s="240"/>
      <c r="D90" s="240" t="s">
        <v>890</v>
      </c>
      <c r="E90" s="212" t="s">
        <v>865</v>
      </c>
      <c r="F90" s="212">
        <v>101</v>
      </c>
      <c r="G90" s="212">
        <v>158</v>
      </c>
      <c r="H90" s="212">
        <v>94</v>
      </c>
      <c r="I90" s="207">
        <v>5</v>
      </c>
      <c r="J90" s="289" t="s">
        <v>930</v>
      </c>
      <c r="K90" s="290">
        <f>F90-H90</f>
        <v>7</v>
      </c>
      <c r="L90" s="291">
        <v>50</v>
      </c>
      <c r="M90" s="224">
        <f t="shared" ref="M90" si="61">(K90*N90)-L90</f>
        <v>300</v>
      </c>
      <c r="N90" s="223">
        <v>50</v>
      </c>
      <c r="O90" s="100" t="s">
        <v>581</v>
      </c>
      <c r="P90" s="266">
        <v>45328</v>
      </c>
      <c r="Q90" s="262"/>
      <c r="R90" s="138"/>
      <c r="S90" s="54" t="s">
        <v>580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212">
        <v>11</v>
      </c>
      <c r="B91" s="266">
        <v>45328</v>
      </c>
      <c r="C91" s="240"/>
      <c r="D91" s="240" t="s">
        <v>922</v>
      </c>
      <c r="E91" s="212" t="s">
        <v>590</v>
      </c>
      <c r="F91" s="212">
        <v>65</v>
      </c>
      <c r="G91" s="212">
        <v>25</v>
      </c>
      <c r="H91" s="212">
        <v>85</v>
      </c>
      <c r="I91" s="207" t="s">
        <v>923</v>
      </c>
      <c r="J91" s="289" t="s">
        <v>924</v>
      </c>
      <c r="K91" s="290">
        <f>H91-F91</f>
        <v>20</v>
      </c>
      <c r="L91" s="291">
        <v>50</v>
      </c>
      <c r="M91" s="224">
        <f t="shared" ref="M91" si="62">(K91*N91)-L91</f>
        <v>950</v>
      </c>
      <c r="N91" s="223">
        <v>50</v>
      </c>
      <c r="O91" s="100" t="s">
        <v>581</v>
      </c>
      <c r="P91" s="266">
        <v>45328</v>
      </c>
      <c r="Q91" s="262"/>
      <c r="R91" s="138"/>
      <c r="S91" s="54" t="s">
        <v>580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212">
        <v>12</v>
      </c>
      <c r="B92" s="266">
        <v>45330</v>
      </c>
      <c r="C92" s="240"/>
      <c r="D92" s="240" t="s">
        <v>908</v>
      </c>
      <c r="E92" s="212" t="s">
        <v>590</v>
      </c>
      <c r="F92" s="212">
        <v>41.5</v>
      </c>
      <c r="G92" s="212">
        <v>9</v>
      </c>
      <c r="H92" s="212">
        <v>67.5</v>
      </c>
      <c r="I92" s="207" t="s">
        <v>937</v>
      </c>
      <c r="J92" s="289" t="s">
        <v>938</v>
      </c>
      <c r="K92" s="290">
        <f>H92-F92</f>
        <v>26</v>
      </c>
      <c r="L92" s="291">
        <v>50</v>
      </c>
      <c r="M92" s="224">
        <f t="shared" ref="M92" si="63">(K92*N92)-L92</f>
        <v>1250</v>
      </c>
      <c r="N92" s="223">
        <v>50</v>
      </c>
      <c r="O92" s="100" t="s">
        <v>581</v>
      </c>
      <c r="P92" s="266">
        <v>45330</v>
      </c>
      <c r="Q92" s="262"/>
      <c r="R92" s="138"/>
      <c r="S92" s="54" t="s">
        <v>772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397">
        <v>13</v>
      </c>
      <c r="B93" s="416">
        <v>45330</v>
      </c>
      <c r="C93" s="240"/>
      <c r="D93" s="240" t="s">
        <v>939</v>
      </c>
      <c r="E93" s="212" t="s">
        <v>865</v>
      </c>
      <c r="F93" s="212">
        <v>146</v>
      </c>
      <c r="G93" s="212"/>
      <c r="H93" s="212">
        <v>102.5</v>
      </c>
      <c r="I93" s="207"/>
      <c r="J93" s="408" t="s">
        <v>599</v>
      </c>
      <c r="K93" s="212">
        <f>F93-H93</f>
        <v>43.5</v>
      </c>
      <c r="L93" s="318">
        <v>50</v>
      </c>
      <c r="M93" s="410">
        <v>740</v>
      </c>
      <c r="N93" s="223">
        <v>40</v>
      </c>
      <c r="O93" s="389" t="s">
        <v>581</v>
      </c>
      <c r="P93" s="416">
        <v>45331</v>
      </c>
      <c r="Q93" s="262"/>
      <c r="R93" s="138"/>
      <c r="S93" s="54" t="s">
        <v>953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398"/>
      <c r="B94" s="417"/>
      <c r="C94" s="240"/>
      <c r="D94" s="240" t="s">
        <v>940</v>
      </c>
      <c r="E94" s="212" t="s">
        <v>865</v>
      </c>
      <c r="F94" s="212">
        <v>110</v>
      </c>
      <c r="G94" s="212"/>
      <c r="H94" s="212">
        <v>132.5</v>
      </c>
      <c r="I94" s="207"/>
      <c r="J94" s="409"/>
      <c r="K94" s="212">
        <f>F94-H94</f>
        <v>-22.5</v>
      </c>
      <c r="L94" s="318">
        <v>50</v>
      </c>
      <c r="M94" s="411"/>
      <c r="N94" s="223">
        <v>40</v>
      </c>
      <c r="O94" s="390"/>
      <c r="P94" s="417"/>
      <c r="Q94" s="262"/>
      <c r="R94" s="138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397">
        <v>14</v>
      </c>
      <c r="B95" s="416">
        <v>45331</v>
      </c>
      <c r="C95" s="240"/>
      <c r="D95" s="240" t="s">
        <v>945</v>
      </c>
      <c r="E95" s="212" t="s">
        <v>590</v>
      </c>
      <c r="F95" s="212">
        <v>31.5</v>
      </c>
      <c r="G95" s="212"/>
      <c r="H95" s="212">
        <v>28</v>
      </c>
      <c r="I95" s="207"/>
      <c r="J95" s="427" t="s">
        <v>1034</v>
      </c>
      <c r="K95" s="290">
        <f>H95-F95</f>
        <v>-3.5</v>
      </c>
      <c r="L95" s="291">
        <v>50</v>
      </c>
      <c r="M95" s="395">
        <v>1000</v>
      </c>
      <c r="N95" s="223">
        <v>550</v>
      </c>
      <c r="O95" s="426" t="s">
        <v>581</v>
      </c>
      <c r="P95" s="416">
        <v>45342</v>
      </c>
      <c r="Q95" s="262"/>
      <c r="R95" s="138"/>
      <c r="S95" s="54" t="s">
        <v>580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98"/>
      <c r="B96" s="417"/>
      <c r="C96" s="240"/>
      <c r="D96" s="240" t="s">
        <v>946</v>
      </c>
      <c r="E96" s="212" t="s">
        <v>865</v>
      </c>
      <c r="F96" s="212">
        <v>16</v>
      </c>
      <c r="G96" s="212"/>
      <c r="H96" s="212">
        <v>10.5</v>
      </c>
      <c r="I96" s="207"/>
      <c r="J96" s="428"/>
      <c r="K96" s="290">
        <f>F96-H96</f>
        <v>5.5</v>
      </c>
      <c r="L96" s="291">
        <v>50</v>
      </c>
      <c r="M96" s="411"/>
      <c r="N96" s="223">
        <v>550</v>
      </c>
      <c r="O96" s="390"/>
      <c r="P96" s="417"/>
      <c r="Q96" s="262"/>
      <c r="R96" s="138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97">
        <v>15</v>
      </c>
      <c r="B97" s="416">
        <v>45331</v>
      </c>
      <c r="C97" s="240"/>
      <c r="D97" s="240" t="s">
        <v>947</v>
      </c>
      <c r="E97" s="212" t="s">
        <v>590</v>
      </c>
      <c r="F97" s="212">
        <v>86</v>
      </c>
      <c r="G97" s="212"/>
      <c r="H97" s="212">
        <v>108.5</v>
      </c>
      <c r="I97" s="207"/>
      <c r="J97" s="427" t="s">
        <v>956</v>
      </c>
      <c r="K97" s="290">
        <f>H97-F97</f>
        <v>22.5</v>
      </c>
      <c r="L97" s="291">
        <v>50</v>
      </c>
      <c r="M97" s="395">
        <v>1175</v>
      </c>
      <c r="N97" s="223">
        <v>50</v>
      </c>
      <c r="O97" s="426" t="s">
        <v>581</v>
      </c>
      <c r="P97" s="416">
        <v>45334</v>
      </c>
      <c r="Q97" s="262"/>
      <c r="R97" s="138"/>
      <c r="S97" s="54" t="s">
        <v>580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398"/>
      <c r="B98" s="417"/>
      <c r="C98" s="240"/>
      <c r="D98" s="240" t="s">
        <v>948</v>
      </c>
      <c r="E98" s="212" t="s">
        <v>865</v>
      </c>
      <c r="F98" s="212">
        <v>34</v>
      </c>
      <c r="G98" s="212"/>
      <c r="H98" s="212">
        <v>31</v>
      </c>
      <c r="I98" s="207"/>
      <c r="J98" s="428"/>
      <c r="K98" s="290">
        <f t="shared" ref="K98:K106" si="64">F98-H98</f>
        <v>3</v>
      </c>
      <c r="L98" s="291">
        <v>50</v>
      </c>
      <c r="M98" s="396"/>
      <c r="N98" s="223">
        <v>50</v>
      </c>
      <c r="O98" s="439"/>
      <c r="P98" s="417"/>
      <c r="Q98" s="262"/>
      <c r="R98" s="138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99">
        <v>16</v>
      </c>
      <c r="B99" s="393">
        <v>45331</v>
      </c>
      <c r="C99" s="294"/>
      <c r="D99" s="294" t="s">
        <v>949</v>
      </c>
      <c r="E99" s="292" t="s">
        <v>865</v>
      </c>
      <c r="F99" s="292">
        <v>80</v>
      </c>
      <c r="G99" s="292"/>
      <c r="H99" s="292">
        <v>119</v>
      </c>
      <c r="I99" s="295"/>
      <c r="J99" s="391" t="s">
        <v>951</v>
      </c>
      <c r="K99" s="292">
        <f t="shared" si="64"/>
        <v>-39</v>
      </c>
      <c r="L99" s="317">
        <v>50</v>
      </c>
      <c r="M99" s="404">
        <v>-220</v>
      </c>
      <c r="N99" s="300">
        <v>40</v>
      </c>
      <c r="O99" s="406" t="s">
        <v>591</v>
      </c>
      <c r="P99" s="393">
        <v>45331</v>
      </c>
      <c r="Q99" s="262"/>
      <c r="R99" s="138"/>
      <c r="S99" s="54" t="s">
        <v>953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400"/>
      <c r="B100" s="394"/>
      <c r="C100" s="294"/>
      <c r="D100" s="294" t="s">
        <v>950</v>
      </c>
      <c r="E100" s="292" t="s">
        <v>865</v>
      </c>
      <c r="F100" s="292">
        <v>66</v>
      </c>
      <c r="G100" s="292"/>
      <c r="H100" s="292">
        <v>30</v>
      </c>
      <c r="I100" s="295"/>
      <c r="J100" s="392"/>
      <c r="K100" s="292">
        <f t="shared" si="64"/>
        <v>36</v>
      </c>
      <c r="L100" s="317">
        <v>50</v>
      </c>
      <c r="M100" s="431"/>
      <c r="N100" s="300">
        <v>40</v>
      </c>
      <c r="O100" s="435"/>
      <c r="P100" s="394"/>
      <c r="Q100" s="262"/>
      <c r="R100" s="138"/>
      <c r="S100" s="54" t="s">
        <v>953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397">
        <v>17</v>
      </c>
      <c r="B101" s="416">
        <v>45334</v>
      </c>
      <c r="C101" s="240"/>
      <c r="D101" s="240" t="s">
        <v>961</v>
      </c>
      <c r="E101" s="212" t="s">
        <v>865</v>
      </c>
      <c r="F101" s="212">
        <v>44</v>
      </c>
      <c r="G101" s="212"/>
      <c r="H101" s="212">
        <v>21</v>
      </c>
      <c r="I101" s="207"/>
      <c r="J101" s="427" t="s">
        <v>963</v>
      </c>
      <c r="K101" s="290">
        <f t="shared" si="64"/>
        <v>23</v>
      </c>
      <c r="L101" s="291">
        <v>50</v>
      </c>
      <c r="M101" s="395">
        <v>1820</v>
      </c>
      <c r="N101" s="223">
        <v>40</v>
      </c>
      <c r="O101" s="426" t="s">
        <v>581</v>
      </c>
      <c r="P101" s="416">
        <v>13.02</v>
      </c>
      <c r="Q101" s="262"/>
      <c r="R101" s="138"/>
      <c r="S101" s="54" t="s">
        <v>953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398"/>
      <c r="B102" s="417"/>
      <c r="C102" s="240"/>
      <c r="D102" s="240" t="s">
        <v>962</v>
      </c>
      <c r="E102" s="212" t="s">
        <v>865</v>
      </c>
      <c r="F102" s="212">
        <v>46</v>
      </c>
      <c r="G102" s="212"/>
      <c r="H102" s="212">
        <v>21</v>
      </c>
      <c r="I102" s="207"/>
      <c r="J102" s="428"/>
      <c r="K102" s="290">
        <f t="shared" si="64"/>
        <v>25</v>
      </c>
      <c r="L102" s="291">
        <v>50</v>
      </c>
      <c r="M102" s="411"/>
      <c r="N102" s="223">
        <v>40</v>
      </c>
      <c r="O102" s="390"/>
      <c r="P102" s="417"/>
      <c r="Q102" s="262"/>
      <c r="R102" s="138"/>
      <c r="S102" s="54" t="s">
        <v>953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385">
        <v>18</v>
      </c>
      <c r="B103" s="387">
        <v>45335</v>
      </c>
      <c r="C103" s="321"/>
      <c r="D103" s="321" t="s">
        <v>971</v>
      </c>
      <c r="E103" s="322" t="s">
        <v>865</v>
      </c>
      <c r="F103" s="322">
        <v>61</v>
      </c>
      <c r="G103" s="322"/>
      <c r="H103" s="322">
        <v>36</v>
      </c>
      <c r="I103" s="323"/>
      <c r="J103" s="418" t="s">
        <v>976</v>
      </c>
      <c r="K103" s="348">
        <f t="shared" si="64"/>
        <v>25</v>
      </c>
      <c r="L103" s="324">
        <v>50</v>
      </c>
      <c r="M103" s="424">
        <v>-180</v>
      </c>
      <c r="N103" s="325">
        <v>40</v>
      </c>
      <c r="O103" s="437" t="s">
        <v>598</v>
      </c>
      <c r="P103" s="387">
        <v>45336</v>
      </c>
      <c r="Q103" s="262"/>
      <c r="R103" s="138"/>
      <c r="S103" s="54" t="s">
        <v>953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386"/>
      <c r="B104" s="388"/>
      <c r="C104" s="321"/>
      <c r="D104" s="321" t="s">
        <v>972</v>
      </c>
      <c r="E104" s="322" t="s">
        <v>865</v>
      </c>
      <c r="F104" s="322">
        <v>62</v>
      </c>
      <c r="G104" s="322"/>
      <c r="H104" s="322">
        <v>89</v>
      </c>
      <c r="I104" s="323"/>
      <c r="J104" s="419"/>
      <c r="K104" s="348">
        <f t="shared" si="64"/>
        <v>-27</v>
      </c>
      <c r="L104" s="324">
        <v>50</v>
      </c>
      <c r="M104" s="425"/>
      <c r="N104" s="325">
        <v>40</v>
      </c>
      <c r="O104" s="438"/>
      <c r="P104" s="388"/>
      <c r="Q104" s="262"/>
      <c r="R104" s="138"/>
      <c r="S104" s="54" t="s">
        <v>953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399">
        <v>19</v>
      </c>
      <c r="B105" s="393">
        <v>45336</v>
      </c>
      <c r="C105" s="294"/>
      <c r="D105" s="294" t="s">
        <v>977</v>
      </c>
      <c r="E105" s="292" t="s">
        <v>865</v>
      </c>
      <c r="F105" s="292">
        <v>76</v>
      </c>
      <c r="G105" s="292"/>
      <c r="H105" s="292">
        <v>164</v>
      </c>
      <c r="I105" s="295"/>
      <c r="J105" s="391" t="s">
        <v>1000</v>
      </c>
      <c r="K105" s="297">
        <f t="shared" si="64"/>
        <v>-88</v>
      </c>
      <c r="L105" s="298">
        <v>50</v>
      </c>
      <c r="M105" s="436">
        <v>-2500</v>
      </c>
      <c r="N105" s="300">
        <v>50</v>
      </c>
      <c r="O105" s="406" t="s">
        <v>591</v>
      </c>
      <c r="P105" s="393">
        <v>45338</v>
      </c>
      <c r="Q105" s="262"/>
      <c r="R105" s="138"/>
      <c r="S105" s="54" t="s">
        <v>580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400"/>
      <c r="B106" s="394"/>
      <c r="C106" s="294"/>
      <c r="D106" s="294" t="s">
        <v>978</v>
      </c>
      <c r="E106" s="292" t="s">
        <v>865</v>
      </c>
      <c r="F106" s="292">
        <v>57</v>
      </c>
      <c r="G106" s="292"/>
      <c r="H106" s="292">
        <v>17</v>
      </c>
      <c r="I106" s="295"/>
      <c r="J106" s="392"/>
      <c r="K106" s="297">
        <f t="shared" si="64"/>
        <v>40</v>
      </c>
      <c r="L106" s="298">
        <v>50</v>
      </c>
      <c r="M106" s="431"/>
      <c r="N106" s="300">
        <v>50</v>
      </c>
      <c r="O106" s="435"/>
      <c r="P106" s="394"/>
      <c r="Q106" s="262"/>
      <c r="R106" s="138"/>
      <c r="S106" s="54" t="s">
        <v>580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397">
        <v>20</v>
      </c>
      <c r="B107" s="416">
        <v>45336</v>
      </c>
      <c r="C107" s="240"/>
      <c r="D107" s="240" t="s">
        <v>979</v>
      </c>
      <c r="E107" s="212" t="s">
        <v>590</v>
      </c>
      <c r="F107" s="212">
        <v>92</v>
      </c>
      <c r="G107" s="212"/>
      <c r="H107" s="212">
        <v>177.5</v>
      </c>
      <c r="I107" s="207"/>
      <c r="J107" s="427" t="s">
        <v>891</v>
      </c>
      <c r="K107" s="290">
        <f>H107-F107</f>
        <v>85.5</v>
      </c>
      <c r="L107" s="291">
        <v>50</v>
      </c>
      <c r="M107" s="395">
        <v>432.5</v>
      </c>
      <c r="N107" s="223">
        <v>15</v>
      </c>
      <c r="O107" s="426" t="s">
        <v>581</v>
      </c>
      <c r="P107" s="416">
        <v>45336</v>
      </c>
      <c r="Q107" s="262"/>
      <c r="R107" s="138"/>
      <c r="S107" s="54" t="s">
        <v>953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398"/>
      <c r="B108" s="417"/>
      <c r="C108" s="240"/>
      <c r="D108" s="240" t="s">
        <v>980</v>
      </c>
      <c r="E108" s="212" t="s">
        <v>865</v>
      </c>
      <c r="F108" s="212">
        <v>60</v>
      </c>
      <c r="G108" s="212"/>
      <c r="H108" s="212">
        <v>110</v>
      </c>
      <c r="I108" s="207"/>
      <c r="J108" s="428"/>
      <c r="K108" s="290">
        <f>F108-H108</f>
        <v>-50</v>
      </c>
      <c r="L108" s="291">
        <v>50</v>
      </c>
      <c r="M108" s="411"/>
      <c r="N108" s="223">
        <v>15</v>
      </c>
      <c r="O108" s="390"/>
      <c r="P108" s="417"/>
      <c r="Q108" s="262"/>
      <c r="R108" s="138"/>
      <c r="S108" s="54" t="s">
        <v>953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212">
        <v>21</v>
      </c>
      <c r="B109" s="266">
        <v>45338</v>
      </c>
      <c r="C109" s="240"/>
      <c r="D109" s="240" t="s">
        <v>987</v>
      </c>
      <c r="E109" s="212" t="s">
        <v>590</v>
      </c>
      <c r="F109" s="212">
        <v>109</v>
      </c>
      <c r="G109" s="328">
        <v>70</v>
      </c>
      <c r="H109" s="328">
        <v>138</v>
      </c>
      <c r="I109" s="330" t="s">
        <v>988</v>
      </c>
      <c r="J109" s="338" t="s">
        <v>989</v>
      </c>
      <c r="K109" s="339">
        <f>H109-F109</f>
        <v>29</v>
      </c>
      <c r="L109" s="340">
        <v>50</v>
      </c>
      <c r="M109" s="326">
        <f t="shared" ref="M109" si="65">(K109*N109)-L109</f>
        <v>1110</v>
      </c>
      <c r="N109" s="339">
        <v>40</v>
      </c>
      <c r="O109" s="327" t="s">
        <v>581</v>
      </c>
      <c r="P109" s="329">
        <v>45338</v>
      </c>
      <c r="Q109" s="262"/>
      <c r="R109" s="138"/>
      <c r="S109" s="54" t="s">
        <v>953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397">
        <v>22</v>
      </c>
      <c r="B110" s="416">
        <v>45338</v>
      </c>
      <c r="C110" s="240"/>
      <c r="D110" s="240" t="s">
        <v>996</v>
      </c>
      <c r="E110" s="212" t="s">
        <v>865</v>
      </c>
      <c r="F110" s="212">
        <v>48</v>
      </c>
      <c r="G110" s="212"/>
      <c r="H110" s="212">
        <v>41</v>
      </c>
      <c r="I110" s="207"/>
      <c r="J110" s="427" t="s">
        <v>924</v>
      </c>
      <c r="K110" s="290">
        <f t="shared" ref="K110:K116" si="66">F110-H110</f>
        <v>7</v>
      </c>
      <c r="L110" s="291">
        <v>50</v>
      </c>
      <c r="M110" s="410">
        <v>700</v>
      </c>
      <c r="N110" s="223">
        <v>40</v>
      </c>
      <c r="O110" s="389" t="s">
        <v>581</v>
      </c>
      <c r="P110" s="416">
        <v>45341</v>
      </c>
      <c r="Q110" s="262"/>
      <c r="R110" s="138"/>
      <c r="S110" s="54" t="s">
        <v>953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398"/>
      <c r="B111" s="417"/>
      <c r="C111" s="240"/>
      <c r="D111" s="240" t="s">
        <v>997</v>
      </c>
      <c r="E111" s="212" t="s">
        <v>865</v>
      </c>
      <c r="F111" s="212">
        <v>49</v>
      </c>
      <c r="G111" s="212"/>
      <c r="H111" s="212">
        <v>36</v>
      </c>
      <c r="I111" s="207"/>
      <c r="J111" s="428"/>
      <c r="K111" s="290">
        <f t="shared" si="66"/>
        <v>13</v>
      </c>
      <c r="L111" s="291">
        <v>50</v>
      </c>
      <c r="M111" s="411"/>
      <c r="N111" s="223">
        <v>40</v>
      </c>
      <c r="O111" s="390"/>
      <c r="P111" s="417"/>
      <c r="Q111" s="262"/>
      <c r="R111" s="138"/>
      <c r="S111" s="54" t="s">
        <v>953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397">
        <v>23</v>
      </c>
      <c r="B112" s="416">
        <v>45341</v>
      </c>
      <c r="C112" s="240"/>
      <c r="D112" s="240" t="s">
        <v>1025</v>
      </c>
      <c r="E112" s="212" t="s">
        <v>865</v>
      </c>
      <c r="F112" s="212">
        <v>43</v>
      </c>
      <c r="G112" s="212"/>
      <c r="H112" s="212">
        <v>10.5</v>
      </c>
      <c r="I112" s="207"/>
      <c r="J112" s="408" t="s">
        <v>1066</v>
      </c>
      <c r="K112" s="290">
        <f t="shared" si="66"/>
        <v>32.5</v>
      </c>
      <c r="L112" s="291">
        <v>50</v>
      </c>
      <c r="M112" s="410">
        <f>(24*125)-100</f>
        <v>2900</v>
      </c>
      <c r="N112" s="212">
        <v>125</v>
      </c>
      <c r="O112" s="389" t="s">
        <v>581</v>
      </c>
      <c r="P112" s="416">
        <v>45344</v>
      </c>
      <c r="Q112" s="262"/>
      <c r="R112" s="138"/>
      <c r="S112" s="54" t="s">
        <v>580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ht="12.75" customHeight="1">
      <c r="A113" s="398"/>
      <c r="B113" s="417"/>
      <c r="C113" s="240"/>
      <c r="D113" s="240" t="s">
        <v>1026</v>
      </c>
      <c r="E113" s="212" t="s">
        <v>865</v>
      </c>
      <c r="F113" s="212">
        <v>44</v>
      </c>
      <c r="G113" s="212"/>
      <c r="H113" s="212">
        <v>52.5</v>
      </c>
      <c r="I113" s="207"/>
      <c r="J113" s="409"/>
      <c r="K113" s="290">
        <f t="shared" si="66"/>
        <v>-8.5</v>
      </c>
      <c r="L113" s="291">
        <v>50</v>
      </c>
      <c r="M113" s="411"/>
      <c r="N113" s="212">
        <v>125</v>
      </c>
      <c r="O113" s="390"/>
      <c r="P113" s="417"/>
      <c r="Q113" s="262"/>
      <c r="R113" s="138"/>
      <c r="S113" s="54" t="s">
        <v>580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9"/>
      <c r="AH113" s="140"/>
      <c r="AI113" s="138"/>
      <c r="AJ113" s="138"/>
      <c r="AK113" s="139"/>
      <c r="AL113" s="139"/>
      <c r="AM113" s="139"/>
    </row>
    <row r="114" spans="1:39" ht="12.75" customHeight="1">
      <c r="A114" s="212">
        <v>24</v>
      </c>
      <c r="B114" s="266">
        <v>45341</v>
      </c>
      <c r="C114" s="240"/>
      <c r="D114" s="240" t="s">
        <v>890</v>
      </c>
      <c r="E114" s="212" t="s">
        <v>865</v>
      </c>
      <c r="F114" s="212">
        <v>98</v>
      </c>
      <c r="G114" s="212">
        <v>130</v>
      </c>
      <c r="H114" s="212">
        <v>77</v>
      </c>
      <c r="I114" s="207">
        <v>50</v>
      </c>
      <c r="J114" s="338" t="s">
        <v>599</v>
      </c>
      <c r="K114" s="339">
        <f t="shared" si="66"/>
        <v>21</v>
      </c>
      <c r="L114" s="340">
        <v>50</v>
      </c>
      <c r="M114" s="326">
        <f t="shared" ref="M114" si="67">(K114*N114)-L114</f>
        <v>1000</v>
      </c>
      <c r="N114" s="339">
        <v>50</v>
      </c>
      <c r="O114" s="327" t="s">
        <v>581</v>
      </c>
      <c r="P114" s="329">
        <v>45341</v>
      </c>
      <c r="Q114" s="262"/>
      <c r="R114" s="138"/>
      <c r="S114" s="54" t="s">
        <v>580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9"/>
      <c r="AH114" s="140"/>
      <c r="AI114" s="138"/>
      <c r="AJ114" s="138"/>
      <c r="AK114" s="139"/>
      <c r="AL114" s="139"/>
      <c r="AM114" s="139"/>
    </row>
    <row r="115" spans="1:39" ht="12.75" customHeight="1">
      <c r="A115" s="397">
        <v>25</v>
      </c>
      <c r="B115" s="416">
        <v>45341</v>
      </c>
      <c r="C115" s="240"/>
      <c r="D115" s="240" t="s">
        <v>1032</v>
      </c>
      <c r="E115" s="212" t="s">
        <v>865</v>
      </c>
      <c r="F115" s="212">
        <v>28.5</v>
      </c>
      <c r="G115" s="212"/>
      <c r="H115" s="212">
        <v>24</v>
      </c>
      <c r="I115" s="207"/>
      <c r="J115" s="427" t="s">
        <v>1048</v>
      </c>
      <c r="K115" s="290">
        <f t="shared" si="66"/>
        <v>4.5</v>
      </c>
      <c r="L115" s="291">
        <v>50</v>
      </c>
      <c r="M115" s="410">
        <f>(31*40)-100</f>
        <v>1140</v>
      </c>
      <c r="N115" s="223">
        <v>40</v>
      </c>
      <c r="O115" s="389" t="s">
        <v>581</v>
      </c>
      <c r="P115" s="416">
        <v>45342</v>
      </c>
      <c r="Q115" s="262"/>
      <c r="R115" s="138"/>
      <c r="S115" s="54" t="s">
        <v>953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9"/>
      <c r="AH115" s="140"/>
      <c r="AI115" s="138"/>
      <c r="AJ115" s="138"/>
      <c r="AK115" s="139"/>
      <c r="AL115" s="139"/>
      <c r="AM115" s="139"/>
    </row>
    <row r="116" spans="1:39" ht="12.75" customHeight="1">
      <c r="A116" s="398"/>
      <c r="B116" s="417"/>
      <c r="C116" s="240"/>
      <c r="D116" s="240" t="s">
        <v>1033</v>
      </c>
      <c r="E116" s="212" t="s">
        <v>865</v>
      </c>
      <c r="F116" s="212">
        <v>37</v>
      </c>
      <c r="G116" s="212"/>
      <c r="H116" s="212">
        <v>10.5</v>
      </c>
      <c r="I116" s="207"/>
      <c r="J116" s="428"/>
      <c r="K116" s="290">
        <f t="shared" si="66"/>
        <v>26.5</v>
      </c>
      <c r="L116" s="291">
        <v>50</v>
      </c>
      <c r="M116" s="411"/>
      <c r="N116" s="223">
        <v>40</v>
      </c>
      <c r="O116" s="390"/>
      <c r="P116" s="417"/>
      <c r="Q116" s="262"/>
      <c r="R116" s="138"/>
      <c r="S116" s="54" t="s">
        <v>953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9"/>
      <c r="AH116" s="140"/>
      <c r="AI116" s="138"/>
      <c r="AJ116" s="138"/>
      <c r="AK116" s="139"/>
      <c r="AL116" s="139"/>
      <c r="AM116" s="139"/>
    </row>
    <row r="117" spans="1:39" ht="12.75" customHeight="1">
      <c r="A117" s="397">
        <v>26</v>
      </c>
      <c r="B117" s="416">
        <v>45342</v>
      </c>
      <c r="C117" s="240"/>
      <c r="D117" s="240" t="s">
        <v>1036</v>
      </c>
      <c r="E117" s="212" t="s">
        <v>590</v>
      </c>
      <c r="F117" s="212">
        <v>155</v>
      </c>
      <c r="G117" s="212"/>
      <c r="H117" s="212">
        <v>181</v>
      </c>
      <c r="I117" s="207"/>
      <c r="J117" s="408" t="s">
        <v>924</v>
      </c>
      <c r="K117" s="212">
        <f>H117-F117</f>
        <v>26</v>
      </c>
      <c r="L117" s="347">
        <v>50</v>
      </c>
      <c r="M117" s="410">
        <f>(20*50)-100</f>
        <v>900</v>
      </c>
      <c r="N117" s="212">
        <v>50</v>
      </c>
      <c r="O117" s="389" t="s">
        <v>581</v>
      </c>
      <c r="P117" s="416">
        <v>45344</v>
      </c>
      <c r="Q117" s="262"/>
      <c r="R117" s="138"/>
      <c r="S117" s="54" t="s">
        <v>580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9"/>
      <c r="AH117" s="140"/>
      <c r="AI117" s="138"/>
      <c r="AJ117" s="138"/>
      <c r="AK117" s="139"/>
      <c r="AL117" s="139"/>
      <c r="AM117" s="139"/>
    </row>
    <row r="118" spans="1:39" ht="12.75" customHeight="1">
      <c r="A118" s="398"/>
      <c r="B118" s="417"/>
      <c r="C118" s="240"/>
      <c r="D118" s="240" t="s">
        <v>1039</v>
      </c>
      <c r="E118" s="212" t="s">
        <v>865</v>
      </c>
      <c r="F118" s="212">
        <v>95</v>
      </c>
      <c r="G118" s="212"/>
      <c r="H118" s="212">
        <v>101</v>
      </c>
      <c r="I118" s="207"/>
      <c r="J118" s="409"/>
      <c r="K118" s="212">
        <f>F118-H118</f>
        <v>-6</v>
      </c>
      <c r="L118" s="347">
        <v>50</v>
      </c>
      <c r="M118" s="411"/>
      <c r="N118" s="212">
        <v>50</v>
      </c>
      <c r="O118" s="390"/>
      <c r="P118" s="417"/>
      <c r="Q118" s="262"/>
      <c r="R118" s="138"/>
      <c r="S118" s="54" t="s">
        <v>580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9"/>
      <c r="AH118" s="140"/>
      <c r="AI118" s="138"/>
      <c r="AJ118" s="138"/>
      <c r="AK118" s="139"/>
      <c r="AL118" s="139"/>
      <c r="AM118" s="139"/>
    </row>
    <row r="119" spans="1:39" ht="12.75" customHeight="1">
      <c r="A119" s="292">
        <v>27</v>
      </c>
      <c r="B119" s="293">
        <v>45342</v>
      </c>
      <c r="C119" s="294"/>
      <c r="D119" s="294" t="s">
        <v>1037</v>
      </c>
      <c r="E119" s="292" t="s">
        <v>590</v>
      </c>
      <c r="F119" s="292">
        <v>14</v>
      </c>
      <c r="G119" s="292">
        <v>0</v>
      </c>
      <c r="H119" s="292">
        <v>0</v>
      </c>
      <c r="I119" s="295" t="s">
        <v>1040</v>
      </c>
      <c r="J119" s="296" t="s">
        <v>1041</v>
      </c>
      <c r="K119" s="297">
        <f>H119-F119</f>
        <v>-14</v>
      </c>
      <c r="L119" s="298">
        <v>25</v>
      </c>
      <c r="M119" s="299">
        <f t="shared" ref="M119:M120" si="68">(K119*N119)-L119</f>
        <v>-585</v>
      </c>
      <c r="N119" s="300">
        <v>40</v>
      </c>
      <c r="O119" s="301" t="s">
        <v>591</v>
      </c>
      <c r="P119" s="302">
        <v>45342</v>
      </c>
      <c r="Q119" s="262"/>
      <c r="R119" s="138"/>
      <c r="S119" s="54" t="s">
        <v>953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9"/>
      <c r="AH119" s="140"/>
      <c r="AI119" s="138"/>
      <c r="AJ119" s="138"/>
      <c r="AK119" s="139"/>
      <c r="AL119" s="139"/>
      <c r="AM119" s="139"/>
    </row>
    <row r="120" spans="1:39" ht="12.75" customHeight="1">
      <c r="A120" s="212">
        <v>28</v>
      </c>
      <c r="B120" s="266">
        <v>45343</v>
      </c>
      <c r="C120" s="240"/>
      <c r="D120" s="240" t="s">
        <v>1053</v>
      </c>
      <c r="E120" s="212" t="s">
        <v>590</v>
      </c>
      <c r="F120" s="212">
        <v>95</v>
      </c>
      <c r="G120" s="212">
        <v>15</v>
      </c>
      <c r="H120" s="212">
        <v>157.5</v>
      </c>
      <c r="I120" s="207" t="s">
        <v>1054</v>
      </c>
      <c r="J120" s="338" t="s">
        <v>1055</v>
      </c>
      <c r="K120" s="339">
        <f>H120-F120</f>
        <v>62.5</v>
      </c>
      <c r="L120" s="340">
        <v>50</v>
      </c>
      <c r="M120" s="326">
        <f t="shared" si="68"/>
        <v>887.5</v>
      </c>
      <c r="N120" s="339">
        <v>15</v>
      </c>
      <c r="O120" s="327" t="s">
        <v>581</v>
      </c>
      <c r="P120" s="329">
        <v>45343</v>
      </c>
      <c r="Q120" s="262"/>
      <c r="R120" s="138"/>
      <c r="S120" s="54" t="s">
        <v>580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9"/>
      <c r="AH120" s="140"/>
      <c r="AI120" s="138"/>
      <c r="AJ120" s="138"/>
      <c r="AK120" s="139"/>
      <c r="AL120" s="139"/>
      <c r="AM120" s="139"/>
    </row>
    <row r="121" spans="1:39" ht="12.75" customHeight="1">
      <c r="A121" s="292">
        <v>29</v>
      </c>
      <c r="B121" s="293">
        <v>45343</v>
      </c>
      <c r="C121" s="294"/>
      <c r="D121" s="294" t="s">
        <v>1060</v>
      </c>
      <c r="E121" s="292" t="s">
        <v>590</v>
      </c>
      <c r="F121" s="292">
        <v>32</v>
      </c>
      <c r="G121" s="292">
        <v>0</v>
      </c>
      <c r="H121" s="292">
        <v>1</v>
      </c>
      <c r="I121" s="295" t="s">
        <v>1061</v>
      </c>
      <c r="J121" s="296" t="s">
        <v>1062</v>
      </c>
      <c r="K121" s="297">
        <f>H121-F121</f>
        <v>-31</v>
      </c>
      <c r="L121" s="298">
        <v>50</v>
      </c>
      <c r="M121" s="299">
        <f t="shared" ref="M121" si="69">(K121*N121)-L121</f>
        <v>-515</v>
      </c>
      <c r="N121" s="300">
        <v>15</v>
      </c>
      <c r="O121" s="301" t="s">
        <v>591</v>
      </c>
      <c r="P121" s="302">
        <v>45343</v>
      </c>
      <c r="Q121" s="262"/>
      <c r="R121" s="138"/>
      <c r="S121" s="54" t="s">
        <v>580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9"/>
      <c r="AH121" s="140"/>
      <c r="AI121" s="138"/>
      <c r="AJ121" s="138"/>
      <c r="AK121" s="139"/>
      <c r="AL121" s="139"/>
      <c r="AM121" s="139"/>
    </row>
    <row r="122" spans="1:39" s="359" customFormat="1" ht="12.75" customHeight="1">
      <c r="A122" s="397">
        <v>30</v>
      </c>
      <c r="B122" s="416">
        <v>45344</v>
      </c>
      <c r="C122" s="240"/>
      <c r="D122" s="240" t="s">
        <v>1067</v>
      </c>
      <c r="E122" s="212" t="s">
        <v>865</v>
      </c>
      <c r="F122" s="212">
        <v>39</v>
      </c>
      <c r="G122" s="212"/>
      <c r="H122" s="212">
        <v>20</v>
      </c>
      <c r="I122" s="207"/>
      <c r="J122" s="408" t="s">
        <v>1069</v>
      </c>
      <c r="K122" s="290">
        <f>F122-H122</f>
        <v>19</v>
      </c>
      <c r="L122" s="291">
        <v>50</v>
      </c>
      <c r="M122" s="410">
        <f>(11*125)-100</f>
        <v>1275</v>
      </c>
      <c r="N122" s="212">
        <v>125</v>
      </c>
      <c r="O122" s="389" t="s">
        <v>581</v>
      </c>
      <c r="P122" s="416">
        <v>45344</v>
      </c>
      <c r="Q122" s="353"/>
      <c r="R122" s="354"/>
      <c r="S122" s="355" t="s">
        <v>580</v>
      </c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7"/>
      <c r="AH122" s="358"/>
      <c r="AI122" s="354"/>
      <c r="AJ122" s="354"/>
      <c r="AK122" s="357"/>
      <c r="AL122" s="357"/>
      <c r="AM122" s="357"/>
    </row>
    <row r="123" spans="1:39" s="359" customFormat="1" ht="12.75" customHeight="1">
      <c r="A123" s="398"/>
      <c r="B123" s="417"/>
      <c r="C123" s="240"/>
      <c r="D123" s="240" t="s">
        <v>1068</v>
      </c>
      <c r="E123" s="212" t="s">
        <v>865</v>
      </c>
      <c r="F123" s="212">
        <v>26</v>
      </c>
      <c r="G123" s="212"/>
      <c r="H123" s="212">
        <v>34</v>
      </c>
      <c r="I123" s="207"/>
      <c r="J123" s="409"/>
      <c r="K123" s="290">
        <f>F123-H123</f>
        <v>-8</v>
      </c>
      <c r="L123" s="291">
        <v>50</v>
      </c>
      <c r="M123" s="411"/>
      <c r="N123" s="212">
        <v>125</v>
      </c>
      <c r="O123" s="390"/>
      <c r="P123" s="417"/>
      <c r="Q123" s="353"/>
      <c r="R123" s="354"/>
      <c r="S123" s="355" t="s">
        <v>580</v>
      </c>
      <c r="T123" s="356"/>
      <c r="U123" s="356"/>
      <c r="V123" s="356"/>
      <c r="W123" s="356"/>
      <c r="X123" s="356"/>
      <c r="Y123" s="356"/>
      <c r="Z123" s="356"/>
      <c r="AA123" s="356"/>
      <c r="AB123" s="356"/>
      <c r="AC123" s="356"/>
      <c r="AD123" s="356"/>
      <c r="AE123" s="356"/>
      <c r="AF123" s="356"/>
      <c r="AG123" s="357"/>
      <c r="AH123" s="358"/>
      <c r="AI123" s="354"/>
      <c r="AJ123" s="354"/>
      <c r="AK123" s="357"/>
      <c r="AL123" s="357"/>
      <c r="AM123" s="357"/>
    </row>
    <row r="124" spans="1:39" s="359" customFormat="1" ht="12.75" customHeight="1">
      <c r="A124" s="399">
        <v>31</v>
      </c>
      <c r="B124" s="393">
        <v>45344</v>
      </c>
      <c r="C124" s="294"/>
      <c r="D124" s="294" t="s">
        <v>1036</v>
      </c>
      <c r="E124" s="292" t="s">
        <v>590</v>
      </c>
      <c r="F124" s="292">
        <v>169</v>
      </c>
      <c r="G124" s="292"/>
      <c r="H124" s="292">
        <v>110</v>
      </c>
      <c r="I124" s="295"/>
      <c r="J124" s="402" t="s">
        <v>1076</v>
      </c>
      <c r="K124" s="297">
        <f>H124-F124</f>
        <v>-59</v>
      </c>
      <c r="L124" s="298">
        <v>50</v>
      </c>
      <c r="M124" s="404">
        <f>(-34.75*50)-100</f>
        <v>-1837.5</v>
      </c>
      <c r="N124" s="300">
        <v>50</v>
      </c>
      <c r="O124" s="406" t="s">
        <v>591</v>
      </c>
      <c r="P124" s="393">
        <v>45344</v>
      </c>
      <c r="Q124" s="353"/>
      <c r="R124" s="354"/>
      <c r="S124" s="355" t="s">
        <v>580</v>
      </c>
      <c r="T124" s="356"/>
      <c r="U124" s="356"/>
      <c r="V124" s="356"/>
      <c r="W124" s="356"/>
      <c r="X124" s="356"/>
      <c r="Y124" s="356"/>
      <c r="Z124" s="356"/>
      <c r="AA124" s="356"/>
      <c r="AB124" s="356"/>
      <c r="AC124" s="356"/>
      <c r="AD124" s="356"/>
      <c r="AE124" s="356"/>
      <c r="AF124" s="356"/>
      <c r="AG124" s="357"/>
      <c r="AH124" s="358"/>
      <c r="AI124" s="354"/>
      <c r="AJ124" s="354"/>
      <c r="AK124" s="357"/>
      <c r="AL124" s="357"/>
      <c r="AM124" s="357"/>
    </row>
    <row r="125" spans="1:39" s="359" customFormat="1" ht="12.75" customHeight="1">
      <c r="A125" s="400"/>
      <c r="B125" s="394"/>
      <c r="C125" s="294"/>
      <c r="D125" s="294" t="s">
        <v>1073</v>
      </c>
      <c r="E125" s="292" t="s">
        <v>865</v>
      </c>
      <c r="F125" s="292">
        <v>25</v>
      </c>
      <c r="G125" s="292"/>
      <c r="H125" s="292">
        <v>0.75</v>
      </c>
      <c r="I125" s="295"/>
      <c r="J125" s="403"/>
      <c r="K125" s="363">
        <f>F125-H125</f>
        <v>24.25</v>
      </c>
      <c r="L125" s="364">
        <v>50</v>
      </c>
      <c r="M125" s="405"/>
      <c r="N125" s="365">
        <v>50</v>
      </c>
      <c r="O125" s="407"/>
      <c r="P125" s="401"/>
      <c r="Q125" s="353"/>
      <c r="R125" s="354"/>
      <c r="S125" s="355" t="s">
        <v>580</v>
      </c>
      <c r="T125" s="356"/>
      <c r="U125" s="356"/>
      <c r="V125" s="356"/>
      <c r="W125" s="356"/>
      <c r="X125" s="356"/>
      <c r="Y125" s="356"/>
      <c r="Z125" s="356"/>
      <c r="AA125" s="356"/>
      <c r="AB125" s="356"/>
      <c r="AC125" s="356"/>
      <c r="AD125" s="356"/>
      <c r="AE125" s="356"/>
      <c r="AF125" s="356"/>
      <c r="AG125" s="357"/>
      <c r="AH125" s="358"/>
      <c r="AI125" s="354"/>
      <c r="AJ125" s="354"/>
      <c r="AK125" s="357"/>
      <c r="AL125" s="357"/>
      <c r="AM125" s="357"/>
    </row>
    <row r="126" spans="1:39" s="359" customFormat="1" ht="12.75" customHeight="1">
      <c r="A126" s="212">
        <v>32</v>
      </c>
      <c r="B126" s="266">
        <v>45344</v>
      </c>
      <c r="C126" s="240"/>
      <c r="D126" s="240" t="s">
        <v>1074</v>
      </c>
      <c r="E126" s="212" t="s">
        <v>590</v>
      </c>
      <c r="F126" s="212">
        <v>123</v>
      </c>
      <c r="G126" s="212">
        <v>85</v>
      </c>
      <c r="H126" s="212">
        <v>143.5</v>
      </c>
      <c r="I126" s="207" t="s">
        <v>1075</v>
      </c>
      <c r="J126" s="289" t="s">
        <v>1077</v>
      </c>
      <c r="K126" s="290">
        <f>H126-F126</f>
        <v>20.5</v>
      </c>
      <c r="L126" s="291">
        <v>50</v>
      </c>
      <c r="M126" s="224">
        <f t="shared" ref="M126" si="70">(K126*N126)-L126</f>
        <v>770</v>
      </c>
      <c r="N126" s="223">
        <v>40</v>
      </c>
      <c r="O126" s="100" t="s">
        <v>581</v>
      </c>
      <c r="P126" s="266">
        <v>45344</v>
      </c>
      <c r="Q126" s="353"/>
      <c r="R126" s="354"/>
      <c r="S126" s="355" t="s">
        <v>953</v>
      </c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7"/>
      <c r="AH126" s="358"/>
      <c r="AI126" s="354"/>
      <c r="AJ126" s="354"/>
      <c r="AK126" s="357"/>
      <c r="AL126" s="357"/>
      <c r="AM126" s="357"/>
    </row>
    <row r="127" spans="1:39" s="359" customFormat="1" ht="12.75" customHeight="1">
      <c r="A127" s="212">
        <v>33</v>
      </c>
      <c r="B127" s="266">
        <v>45345</v>
      </c>
      <c r="C127" s="240"/>
      <c r="D127" s="240" t="s">
        <v>1083</v>
      </c>
      <c r="E127" s="212" t="s">
        <v>590</v>
      </c>
      <c r="F127" s="212">
        <v>88</v>
      </c>
      <c r="G127" s="212">
        <v>50</v>
      </c>
      <c r="H127" s="212">
        <v>109</v>
      </c>
      <c r="I127" s="207" t="s">
        <v>1084</v>
      </c>
      <c r="J127" s="289" t="s">
        <v>599</v>
      </c>
      <c r="K127" s="290">
        <f>H127-F127</f>
        <v>21</v>
      </c>
      <c r="L127" s="291">
        <v>50</v>
      </c>
      <c r="M127" s="224">
        <f t="shared" ref="M127" si="71">(K127*N127)-L127</f>
        <v>790</v>
      </c>
      <c r="N127" s="223">
        <v>40</v>
      </c>
      <c r="O127" s="100" t="s">
        <v>581</v>
      </c>
      <c r="P127" s="266">
        <v>45345</v>
      </c>
      <c r="Q127" s="353"/>
      <c r="R127" s="354"/>
      <c r="S127" s="355" t="s">
        <v>953</v>
      </c>
      <c r="T127" s="356"/>
      <c r="U127" s="356"/>
      <c r="V127" s="356"/>
      <c r="W127" s="356"/>
      <c r="X127" s="356"/>
      <c r="Y127" s="356"/>
      <c r="Z127" s="356"/>
      <c r="AA127" s="356"/>
      <c r="AB127" s="356"/>
      <c r="AC127" s="356"/>
      <c r="AD127" s="356"/>
      <c r="AE127" s="356"/>
      <c r="AF127" s="356"/>
      <c r="AG127" s="357"/>
      <c r="AH127" s="358"/>
      <c r="AI127" s="354"/>
      <c r="AJ127" s="354"/>
      <c r="AK127" s="357"/>
      <c r="AL127" s="357"/>
      <c r="AM127" s="357"/>
    </row>
    <row r="128" spans="1:39" s="359" customFormat="1" ht="12.75" customHeight="1">
      <c r="A128" s="397">
        <v>34</v>
      </c>
      <c r="B128" s="416">
        <v>45345</v>
      </c>
      <c r="C128" s="240"/>
      <c r="D128" s="240" t="s">
        <v>1092</v>
      </c>
      <c r="E128" s="212" t="s">
        <v>590</v>
      </c>
      <c r="F128" s="212">
        <v>39</v>
      </c>
      <c r="G128" s="212"/>
      <c r="H128" s="212">
        <v>44</v>
      </c>
      <c r="I128" s="207"/>
      <c r="J128" s="450" t="s">
        <v>986</v>
      </c>
      <c r="K128" s="339">
        <f>H128-F128</f>
        <v>5</v>
      </c>
      <c r="L128" s="340">
        <v>50</v>
      </c>
      <c r="M128" s="410">
        <v>1001</v>
      </c>
      <c r="N128" s="339">
        <v>367</v>
      </c>
      <c r="O128" s="389" t="s">
        <v>581</v>
      </c>
      <c r="P128" s="416">
        <v>45348</v>
      </c>
      <c r="Q128" s="353"/>
      <c r="R128" s="354"/>
      <c r="S128" s="355" t="s">
        <v>953</v>
      </c>
      <c r="T128" s="356"/>
      <c r="U128" s="356"/>
      <c r="V128" s="356"/>
      <c r="W128" s="356"/>
      <c r="X128" s="356"/>
      <c r="Y128" s="356"/>
      <c r="Z128" s="356"/>
      <c r="AA128" s="356"/>
      <c r="AB128" s="356"/>
      <c r="AC128" s="356"/>
      <c r="AD128" s="356"/>
      <c r="AE128" s="356"/>
      <c r="AF128" s="356"/>
      <c r="AG128" s="357"/>
      <c r="AH128" s="358"/>
      <c r="AI128" s="354"/>
      <c r="AJ128" s="354"/>
      <c r="AK128" s="357"/>
      <c r="AL128" s="357"/>
      <c r="AM128" s="357"/>
    </row>
    <row r="129" spans="1:39" s="359" customFormat="1" ht="12.75" customHeight="1">
      <c r="A129" s="398"/>
      <c r="B129" s="417"/>
      <c r="C129" s="240"/>
      <c r="D129" s="240" t="s">
        <v>1093</v>
      </c>
      <c r="E129" s="212" t="s">
        <v>865</v>
      </c>
      <c r="F129" s="212">
        <v>20.5</v>
      </c>
      <c r="G129" s="212"/>
      <c r="H129" s="212">
        <v>22.5</v>
      </c>
      <c r="I129" s="207"/>
      <c r="J129" s="450"/>
      <c r="K129" s="339">
        <f>F129-H129</f>
        <v>-2</v>
      </c>
      <c r="L129" s="340">
        <v>50</v>
      </c>
      <c r="M129" s="411"/>
      <c r="N129" s="339">
        <v>367</v>
      </c>
      <c r="O129" s="448"/>
      <c r="P129" s="449"/>
      <c r="Q129" s="353"/>
      <c r="R129" s="354"/>
      <c r="S129" s="355"/>
      <c r="T129" s="356"/>
      <c r="U129" s="356"/>
      <c r="V129" s="356"/>
      <c r="W129" s="356"/>
      <c r="X129" s="356"/>
      <c r="Y129" s="356"/>
      <c r="Z129" s="356"/>
      <c r="AA129" s="356"/>
      <c r="AB129" s="356"/>
      <c r="AC129" s="356"/>
      <c r="AD129" s="356"/>
      <c r="AE129" s="356"/>
      <c r="AF129" s="356"/>
      <c r="AG129" s="357"/>
      <c r="AH129" s="358"/>
      <c r="AI129" s="354"/>
      <c r="AJ129" s="354"/>
      <c r="AK129" s="357"/>
      <c r="AL129" s="357"/>
      <c r="AM129" s="357"/>
    </row>
    <row r="130" spans="1:39" s="359" customFormat="1" ht="12.75" customHeight="1">
      <c r="A130" s="451">
        <v>35</v>
      </c>
      <c r="B130" s="452">
        <v>45345</v>
      </c>
      <c r="C130" s="240"/>
      <c r="D130" s="240" t="s">
        <v>1094</v>
      </c>
      <c r="E130" s="212" t="s">
        <v>865</v>
      </c>
      <c r="F130" s="212">
        <v>51.5</v>
      </c>
      <c r="G130" s="212"/>
      <c r="H130" s="212">
        <v>75</v>
      </c>
      <c r="I130" s="207"/>
      <c r="J130" s="450" t="s">
        <v>1116</v>
      </c>
      <c r="K130" s="371">
        <f>F130-H130</f>
        <v>-23.5</v>
      </c>
      <c r="L130" s="340">
        <v>50</v>
      </c>
      <c r="M130" s="395">
        <v>560</v>
      </c>
      <c r="N130" s="339">
        <v>40</v>
      </c>
      <c r="O130" s="444" t="s">
        <v>581</v>
      </c>
      <c r="P130" s="446">
        <v>45348</v>
      </c>
      <c r="Q130" s="353"/>
      <c r="R130" s="354"/>
      <c r="S130" s="355" t="s">
        <v>953</v>
      </c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7"/>
      <c r="AH130" s="358"/>
      <c r="AI130" s="354"/>
      <c r="AJ130" s="354"/>
      <c r="AK130" s="357"/>
      <c r="AL130" s="357"/>
      <c r="AM130" s="357"/>
    </row>
    <row r="131" spans="1:39" s="359" customFormat="1" ht="12.75" customHeight="1">
      <c r="A131" s="451"/>
      <c r="B131" s="452"/>
      <c r="C131" s="240"/>
      <c r="D131" s="240" t="s">
        <v>1095</v>
      </c>
      <c r="E131" s="212" t="s">
        <v>865</v>
      </c>
      <c r="F131" s="212">
        <v>65</v>
      </c>
      <c r="G131" s="212"/>
      <c r="H131" s="212">
        <v>25</v>
      </c>
      <c r="I131" s="207"/>
      <c r="J131" s="450"/>
      <c r="K131" s="371">
        <f>F131-H131</f>
        <v>40</v>
      </c>
      <c r="L131" s="340">
        <v>50</v>
      </c>
      <c r="M131" s="411"/>
      <c r="N131" s="339">
        <v>40</v>
      </c>
      <c r="O131" s="445"/>
      <c r="P131" s="447"/>
      <c r="Q131" s="353"/>
      <c r="R131" s="354"/>
      <c r="S131" s="355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7"/>
      <c r="AH131" s="358"/>
      <c r="AI131" s="354"/>
      <c r="AJ131" s="354"/>
      <c r="AK131" s="357"/>
      <c r="AL131" s="357"/>
      <c r="AM131" s="357"/>
    </row>
    <row r="132" spans="1:39" s="359" customFormat="1" ht="12.75" customHeight="1">
      <c r="A132" s="366">
        <v>36</v>
      </c>
      <c r="B132" s="367">
        <v>45348</v>
      </c>
      <c r="C132" s="372"/>
      <c r="D132" s="372" t="s">
        <v>1109</v>
      </c>
      <c r="E132" s="366" t="s">
        <v>590</v>
      </c>
      <c r="F132" s="366">
        <v>71.5</v>
      </c>
      <c r="G132" s="366">
        <v>35</v>
      </c>
      <c r="H132" s="366">
        <v>93.5</v>
      </c>
      <c r="I132" s="368" t="s">
        <v>1110</v>
      </c>
      <c r="J132" s="289" t="s">
        <v>1020</v>
      </c>
      <c r="K132" s="290">
        <f>H132-F132</f>
        <v>22</v>
      </c>
      <c r="L132" s="291">
        <v>50</v>
      </c>
      <c r="M132" s="224">
        <f t="shared" ref="M132:M133" si="72">(K132*N132)-L132</f>
        <v>830</v>
      </c>
      <c r="N132" s="223">
        <v>40</v>
      </c>
      <c r="O132" s="100" t="s">
        <v>581</v>
      </c>
      <c r="P132" s="266">
        <v>45348</v>
      </c>
      <c r="Q132" s="353"/>
      <c r="R132" s="354"/>
      <c r="S132" s="355" t="s">
        <v>953</v>
      </c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7"/>
      <c r="AH132" s="358"/>
      <c r="AI132" s="354"/>
      <c r="AJ132" s="354"/>
      <c r="AK132" s="357"/>
      <c r="AL132" s="357"/>
      <c r="AM132" s="357"/>
    </row>
    <row r="133" spans="1:39" s="359" customFormat="1" ht="12.75" customHeight="1">
      <c r="A133" s="369">
        <v>37</v>
      </c>
      <c r="B133" s="370">
        <v>45348</v>
      </c>
      <c r="C133" s="294"/>
      <c r="D133" s="294" t="s">
        <v>1119</v>
      </c>
      <c r="E133" s="292" t="s">
        <v>590</v>
      </c>
      <c r="F133" s="292">
        <v>345</v>
      </c>
      <c r="G133" s="292">
        <v>250</v>
      </c>
      <c r="H133" s="292">
        <v>305</v>
      </c>
      <c r="I133" s="295" t="s">
        <v>1120</v>
      </c>
      <c r="J133" s="296" t="s">
        <v>984</v>
      </c>
      <c r="K133" s="297">
        <f>H133-F133</f>
        <v>-40</v>
      </c>
      <c r="L133" s="298">
        <v>50</v>
      </c>
      <c r="M133" s="299">
        <f t="shared" si="72"/>
        <v>-650</v>
      </c>
      <c r="N133" s="300">
        <v>15</v>
      </c>
      <c r="O133" s="301" t="s">
        <v>591</v>
      </c>
      <c r="P133" s="302">
        <v>45348</v>
      </c>
      <c r="Q133" s="353"/>
      <c r="R133" s="354"/>
      <c r="S133" s="355" t="s">
        <v>953</v>
      </c>
      <c r="T133" s="356"/>
      <c r="U133" s="356"/>
      <c r="V133" s="356"/>
      <c r="W133" s="356"/>
      <c r="X133" s="356"/>
      <c r="Y133" s="356"/>
      <c r="Z133" s="356"/>
      <c r="AA133" s="356"/>
      <c r="AB133" s="356"/>
      <c r="AC133" s="356"/>
      <c r="AD133" s="356"/>
      <c r="AE133" s="356"/>
      <c r="AF133" s="356"/>
      <c r="AG133" s="357"/>
      <c r="AH133" s="358"/>
      <c r="AI133" s="354"/>
      <c r="AJ133" s="354"/>
      <c r="AK133" s="357"/>
      <c r="AL133" s="357"/>
      <c r="AM133" s="357"/>
    </row>
    <row r="134" spans="1:39" s="359" customFormat="1" ht="12.75" customHeight="1">
      <c r="A134" s="397">
        <v>38</v>
      </c>
      <c r="B134" s="416">
        <v>45348</v>
      </c>
      <c r="C134" s="240"/>
      <c r="D134" s="240" t="s">
        <v>1109</v>
      </c>
      <c r="E134" s="212" t="s">
        <v>865</v>
      </c>
      <c r="F134" s="212">
        <v>48</v>
      </c>
      <c r="G134" s="212"/>
      <c r="H134" s="212">
        <v>26</v>
      </c>
      <c r="I134" s="207"/>
      <c r="J134" s="427" t="s">
        <v>1131</v>
      </c>
      <c r="K134" s="290">
        <f>F134-H134</f>
        <v>22</v>
      </c>
      <c r="L134" s="291">
        <v>50</v>
      </c>
      <c r="M134" s="410">
        <v>660</v>
      </c>
      <c r="N134" s="223">
        <v>40</v>
      </c>
      <c r="O134" s="389" t="s">
        <v>581</v>
      </c>
      <c r="P134" s="442">
        <v>45349</v>
      </c>
      <c r="Q134" s="353"/>
      <c r="R134" s="354"/>
      <c r="S134" s="355" t="s">
        <v>953</v>
      </c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7"/>
      <c r="AH134" s="358"/>
      <c r="AI134" s="354"/>
      <c r="AJ134" s="354"/>
      <c r="AK134" s="357"/>
      <c r="AL134" s="357"/>
      <c r="AM134" s="357"/>
    </row>
    <row r="135" spans="1:39" s="359" customFormat="1" ht="12.75" customHeight="1">
      <c r="A135" s="398"/>
      <c r="B135" s="417"/>
      <c r="C135" s="240"/>
      <c r="D135" s="240" t="s">
        <v>1094</v>
      </c>
      <c r="E135" s="212" t="s">
        <v>865</v>
      </c>
      <c r="F135" s="212">
        <v>48</v>
      </c>
      <c r="G135" s="212"/>
      <c r="H135" s="212">
        <v>51</v>
      </c>
      <c r="I135" s="207"/>
      <c r="J135" s="428"/>
      <c r="K135" s="290">
        <f>F135-H135</f>
        <v>-3</v>
      </c>
      <c r="L135" s="291">
        <v>50</v>
      </c>
      <c r="M135" s="411"/>
      <c r="N135" s="223">
        <v>40</v>
      </c>
      <c r="O135" s="390"/>
      <c r="P135" s="417"/>
      <c r="Q135" s="353"/>
      <c r="R135" s="354"/>
      <c r="S135" s="355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7"/>
      <c r="AH135" s="358"/>
      <c r="AI135" s="354"/>
      <c r="AJ135" s="354"/>
      <c r="AK135" s="357"/>
      <c r="AL135" s="357"/>
      <c r="AM135" s="357"/>
    </row>
    <row r="136" spans="1:39" s="359" customFormat="1" ht="12.75" customHeight="1">
      <c r="A136" s="385">
        <v>39</v>
      </c>
      <c r="B136" s="387">
        <v>45349</v>
      </c>
      <c r="C136" s="321"/>
      <c r="D136" s="321" t="s">
        <v>1133</v>
      </c>
      <c r="E136" s="322" t="s">
        <v>865</v>
      </c>
      <c r="F136" s="322">
        <v>59</v>
      </c>
      <c r="G136" s="322"/>
      <c r="H136" s="322">
        <v>66</v>
      </c>
      <c r="I136" s="323"/>
      <c r="J136" s="418" t="s">
        <v>1135</v>
      </c>
      <c r="K136" s="348">
        <f>F136-H136</f>
        <v>-7</v>
      </c>
      <c r="L136" s="324">
        <v>50</v>
      </c>
      <c r="M136" s="424">
        <v>-75</v>
      </c>
      <c r="N136" s="325">
        <v>50</v>
      </c>
      <c r="O136" s="420" t="s">
        <v>598</v>
      </c>
      <c r="P136" s="422">
        <v>45349</v>
      </c>
      <c r="Q136" s="353"/>
      <c r="R136" s="354"/>
      <c r="S136" s="355" t="s">
        <v>580</v>
      </c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7"/>
      <c r="AH136" s="358"/>
      <c r="AI136" s="354"/>
      <c r="AJ136" s="354"/>
      <c r="AK136" s="357"/>
      <c r="AL136" s="357"/>
      <c r="AM136" s="357"/>
    </row>
    <row r="137" spans="1:39" s="359" customFormat="1" ht="12.75" customHeight="1">
      <c r="A137" s="386"/>
      <c r="B137" s="388"/>
      <c r="C137" s="321"/>
      <c r="D137" s="321" t="s">
        <v>1134</v>
      </c>
      <c r="E137" s="322" t="s">
        <v>865</v>
      </c>
      <c r="F137" s="322">
        <v>35</v>
      </c>
      <c r="G137" s="322"/>
      <c r="H137" s="322">
        <v>27.5</v>
      </c>
      <c r="I137" s="323"/>
      <c r="J137" s="419"/>
      <c r="K137" s="348">
        <f>F137-H137</f>
        <v>7.5</v>
      </c>
      <c r="L137" s="324">
        <v>50</v>
      </c>
      <c r="M137" s="425"/>
      <c r="N137" s="325">
        <v>50</v>
      </c>
      <c r="O137" s="421"/>
      <c r="P137" s="423"/>
      <c r="Q137" s="353"/>
      <c r="R137" s="354"/>
      <c r="S137" s="355"/>
      <c r="T137" s="356"/>
      <c r="U137" s="356"/>
      <c r="V137" s="356"/>
      <c r="W137" s="356"/>
      <c r="X137" s="356"/>
      <c r="Y137" s="356"/>
      <c r="Z137" s="356"/>
      <c r="AA137" s="356"/>
      <c r="AB137" s="356"/>
      <c r="AC137" s="356"/>
      <c r="AD137" s="356"/>
      <c r="AE137" s="356"/>
      <c r="AF137" s="356"/>
      <c r="AG137" s="357"/>
      <c r="AH137" s="358"/>
      <c r="AI137" s="354"/>
      <c r="AJ137" s="354"/>
      <c r="AK137" s="357"/>
      <c r="AL137" s="357"/>
      <c r="AM137" s="357"/>
    </row>
    <row r="138" spans="1:39" s="359" customFormat="1" ht="12.75" customHeight="1">
      <c r="A138" s="292">
        <v>40</v>
      </c>
      <c r="B138" s="293">
        <v>45349</v>
      </c>
      <c r="C138" s="294"/>
      <c r="D138" s="294" t="s">
        <v>1074</v>
      </c>
      <c r="E138" s="292" t="s">
        <v>590</v>
      </c>
      <c r="F138" s="292">
        <v>23</v>
      </c>
      <c r="G138" s="292"/>
      <c r="H138" s="292">
        <v>0</v>
      </c>
      <c r="I138" s="295"/>
      <c r="J138" s="296" t="s">
        <v>1136</v>
      </c>
      <c r="K138" s="297">
        <f>H138-F138</f>
        <v>-23</v>
      </c>
      <c r="L138" s="298">
        <v>50</v>
      </c>
      <c r="M138" s="299">
        <f t="shared" ref="M138:M139" si="73">(K138*N138)-L138</f>
        <v>-970</v>
      </c>
      <c r="N138" s="300">
        <v>40</v>
      </c>
      <c r="O138" s="301" t="s">
        <v>591</v>
      </c>
      <c r="P138" s="302">
        <v>45349</v>
      </c>
      <c r="Q138" s="353"/>
      <c r="R138" s="354"/>
      <c r="S138" s="355" t="s">
        <v>953</v>
      </c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357"/>
      <c r="AH138" s="358"/>
      <c r="AI138" s="354"/>
      <c r="AJ138" s="354"/>
      <c r="AK138" s="357"/>
      <c r="AL138" s="357"/>
      <c r="AM138" s="357"/>
    </row>
    <row r="139" spans="1:39" s="359" customFormat="1" ht="12.75" customHeight="1">
      <c r="A139" s="212">
        <v>41</v>
      </c>
      <c r="B139" s="266">
        <v>45350</v>
      </c>
      <c r="C139" s="240"/>
      <c r="D139" s="240" t="s">
        <v>1165</v>
      </c>
      <c r="E139" s="212" t="s">
        <v>590</v>
      </c>
      <c r="F139" s="212">
        <v>156</v>
      </c>
      <c r="G139" s="212">
        <v>120</v>
      </c>
      <c r="H139" s="212">
        <v>181</v>
      </c>
      <c r="I139" s="207" t="s">
        <v>1166</v>
      </c>
      <c r="J139" s="289" t="s">
        <v>748</v>
      </c>
      <c r="K139" s="290">
        <f>H139-F139</f>
        <v>25</v>
      </c>
      <c r="L139" s="291">
        <v>50</v>
      </c>
      <c r="M139" s="224">
        <f t="shared" si="73"/>
        <v>950</v>
      </c>
      <c r="N139" s="223">
        <v>40</v>
      </c>
      <c r="O139" s="100" t="s">
        <v>581</v>
      </c>
      <c r="P139" s="266">
        <v>45350</v>
      </c>
      <c r="Q139" s="353"/>
      <c r="R139" s="354"/>
      <c r="S139" s="355" t="s">
        <v>953</v>
      </c>
      <c r="T139" s="356"/>
      <c r="U139" s="356"/>
      <c r="V139" s="356"/>
      <c r="W139" s="356"/>
      <c r="X139" s="356"/>
      <c r="Y139" s="356"/>
      <c r="Z139" s="356"/>
      <c r="AA139" s="356"/>
      <c r="AB139" s="356"/>
      <c r="AC139" s="356"/>
      <c r="AD139" s="356"/>
      <c r="AE139" s="356"/>
      <c r="AF139" s="356"/>
      <c r="AG139" s="357"/>
      <c r="AH139" s="358"/>
      <c r="AI139" s="354"/>
      <c r="AJ139" s="354"/>
      <c r="AK139" s="357"/>
      <c r="AL139" s="357"/>
      <c r="AM139" s="357"/>
    </row>
    <row r="140" spans="1:39" s="359" customFormat="1" ht="12.75" customHeight="1">
      <c r="A140" s="212">
        <v>42</v>
      </c>
      <c r="B140" s="266">
        <v>45350</v>
      </c>
      <c r="C140" s="240"/>
      <c r="D140" s="240" t="s">
        <v>896</v>
      </c>
      <c r="E140" s="212" t="s">
        <v>590</v>
      </c>
      <c r="F140" s="212">
        <v>60</v>
      </c>
      <c r="G140" s="212">
        <v>25</v>
      </c>
      <c r="H140" s="212">
        <v>81.5</v>
      </c>
      <c r="I140" s="207" t="s">
        <v>1168</v>
      </c>
      <c r="J140" s="289" t="s">
        <v>1171</v>
      </c>
      <c r="K140" s="290">
        <f>H140-F140</f>
        <v>21.5</v>
      </c>
      <c r="L140" s="291">
        <v>50</v>
      </c>
      <c r="M140" s="224">
        <f t="shared" ref="M140" si="74">(K140*N140)-L140</f>
        <v>1025</v>
      </c>
      <c r="N140" s="223">
        <v>50</v>
      </c>
      <c r="O140" s="100" t="s">
        <v>581</v>
      </c>
      <c r="P140" s="266">
        <v>45350</v>
      </c>
      <c r="Q140" s="353"/>
      <c r="R140" s="354"/>
      <c r="S140" s="355" t="s">
        <v>580</v>
      </c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  <c r="AE140" s="356"/>
      <c r="AF140" s="356"/>
      <c r="AG140" s="357"/>
      <c r="AH140" s="358"/>
      <c r="AI140" s="354"/>
      <c r="AJ140" s="354"/>
      <c r="AK140" s="357"/>
      <c r="AL140" s="357"/>
      <c r="AM140" s="357"/>
    </row>
    <row r="141" spans="1:39" s="359" customFormat="1" ht="12.75" customHeight="1">
      <c r="A141" s="349">
        <v>43</v>
      </c>
      <c r="B141" s="350">
        <v>45350</v>
      </c>
      <c r="C141" s="351"/>
      <c r="D141" s="351" t="s">
        <v>1165</v>
      </c>
      <c r="E141" s="349" t="s">
        <v>590</v>
      </c>
      <c r="F141" s="349" t="s">
        <v>1169</v>
      </c>
      <c r="G141" s="349">
        <v>110</v>
      </c>
      <c r="H141" s="349"/>
      <c r="I141" s="352" t="s">
        <v>1170</v>
      </c>
      <c r="J141" s="352" t="s">
        <v>579</v>
      </c>
      <c r="K141" s="349"/>
      <c r="L141" s="360"/>
      <c r="M141" s="361"/>
      <c r="N141" s="349"/>
      <c r="O141" s="352"/>
      <c r="P141" s="350"/>
      <c r="Q141" s="353"/>
      <c r="R141" s="354"/>
      <c r="S141" s="355" t="s">
        <v>953</v>
      </c>
      <c r="T141" s="356"/>
      <c r="U141" s="356"/>
      <c r="V141" s="356"/>
      <c r="W141" s="356"/>
      <c r="X141" s="356"/>
      <c r="Y141" s="356"/>
      <c r="Z141" s="356"/>
      <c r="AA141" s="356"/>
      <c r="AB141" s="356"/>
      <c r="AC141" s="356"/>
      <c r="AD141" s="356"/>
      <c r="AE141" s="356"/>
      <c r="AF141" s="356"/>
      <c r="AG141" s="357"/>
      <c r="AH141" s="358"/>
      <c r="AI141" s="354"/>
      <c r="AJ141" s="354"/>
      <c r="AK141" s="357"/>
      <c r="AL141" s="357"/>
      <c r="AM141" s="357"/>
    </row>
    <row r="142" spans="1:39" s="359" customFormat="1" ht="12.75" customHeight="1">
      <c r="A142" s="349"/>
      <c r="B142" s="350"/>
      <c r="C142" s="351"/>
      <c r="D142" s="351"/>
      <c r="E142" s="349"/>
      <c r="F142" s="349"/>
      <c r="G142" s="349"/>
      <c r="H142" s="349"/>
      <c r="I142" s="352"/>
      <c r="J142" s="352"/>
      <c r="K142" s="349"/>
      <c r="L142" s="360"/>
      <c r="M142" s="361"/>
      <c r="N142" s="349"/>
      <c r="O142" s="352"/>
      <c r="P142" s="350"/>
      <c r="Q142" s="353"/>
      <c r="R142" s="354"/>
      <c r="S142" s="355"/>
      <c r="T142" s="356"/>
      <c r="U142" s="356"/>
      <c r="V142" s="356"/>
      <c r="W142" s="356"/>
      <c r="X142" s="356"/>
      <c r="Y142" s="356"/>
      <c r="Z142" s="356"/>
      <c r="AA142" s="356"/>
      <c r="AB142" s="356"/>
      <c r="AC142" s="356"/>
      <c r="AD142" s="356"/>
      <c r="AE142" s="356"/>
      <c r="AF142" s="356"/>
      <c r="AG142" s="357"/>
      <c r="AH142" s="358"/>
      <c r="AI142" s="354"/>
      <c r="AJ142" s="354"/>
      <c r="AK142" s="357"/>
      <c r="AL142" s="357"/>
      <c r="AM142" s="357"/>
    </row>
    <row r="143" spans="1:39" s="359" customFormat="1" ht="12.75" customHeight="1">
      <c r="A143" s="349"/>
      <c r="B143" s="350"/>
      <c r="C143" s="351"/>
      <c r="D143" s="351"/>
      <c r="E143" s="349"/>
      <c r="F143" s="349"/>
      <c r="G143" s="349"/>
      <c r="H143" s="349"/>
      <c r="I143" s="352"/>
      <c r="J143" s="352"/>
      <c r="K143" s="349"/>
      <c r="L143" s="362"/>
      <c r="M143" s="361"/>
      <c r="N143" s="349"/>
      <c r="O143" s="352"/>
      <c r="P143" s="350"/>
      <c r="Q143" s="353"/>
      <c r="R143" s="354"/>
      <c r="S143" s="355"/>
      <c r="T143" s="356"/>
      <c r="U143" s="356"/>
      <c r="V143" s="356"/>
      <c r="W143" s="356"/>
      <c r="X143" s="356"/>
      <c r="Y143" s="356"/>
      <c r="Z143" s="356"/>
      <c r="AA143" s="356"/>
      <c r="AB143" s="356"/>
      <c r="AC143" s="356"/>
      <c r="AD143" s="356"/>
      <c r="AE143" s="356"/>
      <c r="AF143" s="356"/>
      <c r="AG143" s="357"/>
      <c r="AH143" s="358"/>
      <c r="AI143" s="354"/>
      <c r="AJ143" s="354"/>
      <c r="AK143" s="357"/>
      <c r="AL143" s="357"/>
      <c r="AM143" s="357"/>
    </row>
    <row r="144" spans="1:39" ht="38.25" customHeight="1">
      <c r="A144" s="91" t="s">
        <v>602</v>
      </c>
      <c r="B144" s="146"/>
      <c r="C144" s="146"/>
      <c r="D144" s="147"/>
      <c r="E144" s="127"/>
      <c r="F144" s="6"/>
      <c r="G144" s="6"/>
      <c r="H144" s="128"/>
      <c r="I144" s="148"/>
      <c r="J144" s="1"/>
      <c r="K144" s="6"/>
      <c r="L144" s="6"/>
      <c r="M144" s="6"/>
      <c r="N144" s="1"/>
      <c r="O144" s="1"/>
      <c r="R144" s="1"/>
      <c r="S144" s="6"/>
      <c r="T144" s="1"/>
      <c r="U144" s="1"/>
      <c r="V144" s="1"/>
      <c r="W144" s="1"/>
      <c r="X144" s="1"/>
      <c r="Y144" s="6"/>
      <c r="Z144" s="1"/>
      <c r="AA144" s="1"/>
      <c r="AB144" s="1"/>
      <c r="AC144" s="1"/>
      <c r="AD144" s="1"/>
      <c r="AE144" s="6"/>
      <c r="AF144" s="1"/>
      <c r="AG144" s="1"/>
      <c r="AH144" s="1"/>
      <c r="AI144" s="1"/>
      <c r="AJ144" s="1"/>
      <c r="AK144" s="6"/>
      <c r="AL144" s="1"/>
    </row>
    <row r="145" spans="1:39" ht="38.25">
      <c r="A145" s="92" t="s">
        <v>16</v>
      </c>
      <c r="B145" s="93" t="s">
        <v>553</v>
      </c>
      <c r="C145" s="93"/>
      <c r="D145" s="94" t="s">
        <v>565</v>
      </c>
      <c r="E145" s="93" t="s">
        <v>566</v>
      </c>
      <c r="F145" s="93" t="s">
        <v>567</v>
      </c>
      <c r="G145" s="93" t="s">
        <v>568</v>
      </c>
      <c r="H145" s="93" t="s">
        <v>569</v>
      </c>
      <c r="I145" s="93" t="s">
        <v>570</v>
      </c>
      <c r="J145" s="92" t="s">
        <v>571</v>
      </c>
      <c r="K145" s="131" t="s">
        <v>589</v>
      </c>
      <c r="L145" s="132" t="s">
        <v>573</v>
      </c>
      <c r="M145" s="95" t="s">
        <v>574</v>
      </c>
      <c r="N145" s="93" t="s">
        <v>575</v>
      </c>
      <c r="O145" s="94" t="s">
        <v>576</v>
      </c>
      <c r="P145" s="220" t="s">
        <v>577</v>
      </c>
      <c r="Q145" s="222" t="s">
        <v>855</v>
      </c>
      <c r="R145" s="37"/>
      <c r="S145" s="6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</row>
    <row r="146" spans="1:39" ht="14.25" customHeight="1">
      <c r="A146" s="312">
        <v>1</v>
      </c>
      <c r="B146" s="313">
        <v>45252</v>
      </c>
      <c r="C146" s="314"/>
      <c r="D146" s="314" t="s">
        <v>364</v>
      </c>
      <c r="E146" s="312" t="s">
        <v>578</v>
      </c>
      <c r="F146" s="312">
        <v>2715</v>
      </c>
      <c r="G146" s="312">
        <v>2480</v>
      </c>
      <c r="H146" s="312">
        <v>2975</v>
      </c>
      <c r="I146" s="312" t="s">
        <v>862</v>
      </c>
      <c r="J146" s="285" t="s">
        <v>921</v>
      </c>
      <c r="K146" s="285">
        <f>H146-F146</f>
        <v>260</v>
      </c>
      <c r="L146" s="286">
        <f>(F146*-0.3)/100</f>
        <v>-8.1449999999999996</v>
      </c>
      <c r="M146" s="287">
        <f t="shared" ref="M146:M147" si="75">(K146+L146)/F146</f>
        <v>9.2764272559852673E-2</v>
      </c>
      <c r="N146" s="285" t="s">
        <v>581</v>
      </c>
      <c r="O146" s="288">
        <v>45328</v>
      </c>
      <c r="P146" s="288"/>
      <c r="Q146" s="210"/>
      <c r="R146" s="37"/>
      <c r="S146" s="37" t="s">
        <v>580</v>
      </c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</row>
    <row r="147" spans="1:39" ht="14.25" customHeight="1">
      <c r="A147" s="331">
        <v>2</v>
      </c>
      <c r="B147" s="332">
        <v>45261</v>
      </c>
      <c r="C147" s="333"/>
      <c r="D147" s="333" t="s">
        <v>402</v>
      </c>
      <c r="E147" s="331" t="s">
        <v>578</v>
      </c>
      <c r="F147" s="331">
        <v>522.5</v>
      </c>
      <c r="G147" s="331">
        <v>477</v>
      </c>
      <c r="H147" s="331">
        <v>525.5</v>
      </c>
      <c r="I147" s="331" t="s">
        <v>864</v>
      </c>
      <c r="J147" s="334" t="s">
        <v>986</v>
      </c>
      <c r="K147" s="334">
        <f>H147-F147</f>
        <v>3</v>
      </c>
      <c r="L147" s="335">
        <f>(F147*-0.3)/100</f>
        <v>-1.5674999999999999</v>
      </c>
      <c r="M147" s="336">
        <f t="shared" si="75"/>
        <v>2.7416267942583735E-3</v>
      </c>
      <c r="N147" s="334" t="s">
        <v>598</v>
      </c>
      <c r="O147" s="337">
        <v>45338</v>
      </c>
      <c r="P147" s="337"/>
      <c r="Q147" s="210"/>
      <c r="R147" s="37"/>
      <c r="S147" s="37" t="s">
        <v>580</v>
      </c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</row>
    <row r="148" spans="1:39" ht="14.25" customHeight="1">
      <c r="A148" s="312">
        <v>3</v>
      </c>
      <c r="B148" s="313">
        <v>45271</v>
      </c>
      <c r="C148" s="314"/>
      <c r="D148" s="314" t="s">
        <v>440</v>
      </c>
      <c r="E148" s="312" t="s">
        <v>578</v>
      </c>
      <c r="F148" s="312">
        <v>465</v>
      </c>
      <c r="G148" s="312">
        <v>390</v>
      </c>
      <c r="H148" s="312">
        <v>517.5</v>
      </c>
      <c r="I148" s="312" t="s">
        <v>867</v>
      </c>
      <c r="J148" s="285" t="s">
        <v>917</v>
      </c>
      <c r="K148" s="285">
        <f>H148-F148</f>
        <v>52.5</v>
      </c>
      <c r="L148" s="286">
        <f>(F148*-0.3)/100</f>
        <v>-1.395</v>
      </c>
      <c r="M148" s="287">
        <f t="shared" ref="M148" si="76">(K148+L148)/F148</f>
        <v>0.10990322580645161</v>
      </c>
      <c r="N148" s="285" t="s">
        <v>581</v>
      </c>
      <c r="O148" s="288">
        <v>45328</v>
      </c>
      <c r="P148" s="288"/>
      <c r="Q148" s="210"/>
      <c r="R148" s="37"/>
      <c r="S148" s="37" t="s">
        <v>580</v>
      </c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</row>
    <row r="149" spans="1:39" ht="14.25" customHeight="1">
      <c r="A149" s="96">
        <v>4</v>
      </c>
      <c r="B149" s="97">
        <v>45336</v>
      </c>
      <c r="C149" s="141"/>
      <c r="D149" s="141" t="s">
        <v>975</v>
      </c>
      <c r="E149" s="96" t="s">
        <v>578</v>
      </c>
      <c r="F149" s="96" t="s">
        <v>973</v>
      </c>
      <c r="G149" s="96">
        <v>818</v>
      </c>
      <c r="H149" s="96"/>
      <c r="I149" s="96" t="s">
        <v>974</v>
      </c>
      <c r="J149" s="98" t="s">
        <v>579</v>
      </c>
      <c r="K149" s="98"/>
      <c r="L149" s="271"/>
      <c r="M149" s="217"/>
      <c r="N149" s="211"/>
      <c r="O149" s="218"/>
      <c r="P149" s="210"/>
      <c r="Q149" s="210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</row>
    <row r="150" spans="1:39" ht="12.75" customHeight="1">
      <c r="A150" s="96">
        <v>5</v>
      </c>
      <c r="B150" s="97">
        <v>45345</v>
      </c>
      <c r="C150" s="141"/>
      <c r="D150" s="141" t="s">
        <v>151</v>
      </c>
      <c r="E150" s="96" t="s">
        <v>578</v>
      </c>
      <c r="F150" s="96" t="s">
        <v>1090</v>
      </c>
      <c r="G150" s="96">
        <v>205</v>
      </c>
      <c r="H150" s="96"/>
      <c r="I150" s="96" t="s">
        <v>1091</v>
      </c>
      <c r="J150" s="98" t="s">
        <v>579</v>
      </c>
      <c r="K150" s="98"/>
      <c r="L150" s="271"/>
      <c r="M150" s="272"/>
      <c r="N150" s="211"/>
      <c r="O150" s="211"/>
      <c r="P150" s="210"/>
      <c r="Q150" s="210"/>
      <c r="S150" s="6"/>
      <c r="T150" s="1"/>
      <c r="U150" s="1"/>
      <c r="V150" s="1"/>
      <c r="W150" s="1"/>
      <c r="X150" s="1"/>
      <c r="Y150" s="1"/>
      <c r="Z150" s="1"/>
    </row>
    <row r="151" spans="1:39" ht="12.75" customHeight="1">
      <c r="A151" s="113" t="s">
        <v>582</v>
      </c>
      <c r="B151" s="113"/>
      <c r="C151" s="113"/>
      <c r="D151" s="113"/>
      <c r="E151" s="37"/>
      <c r="F151" s="120" t="s">
        <v>584</v>
      </c>
      <c r="G151" s="54"/>
      <c r="H151" s="54"/>
      <c r="I151" s="54"/>
      <c r="J151" s="6"/>
      <c r="K151" s="133"/>
      <c r="L151" s="134"/>
      <c r="M151" s="6"/>
      <c r="N151" s="103"/>
      <c r="O151" s="149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39" ht="12.75" customHeight="1">
      <c r="A152" s="119" t="s">
        <v>583</v>
      </c>
      <c r="B152" s="113"/>
      <c r="C152" s="113"/>
      <c r="D152" s="113"/>
      <c r="E152" s="6"/>
      <c r="F152" s="120" t="s">
        <v>587</v>
      </c>
      <c r="G152" s="6"/>
      <c r="H152" s="6" t="s">
        <v>604</v>
      </c>
      <c r="I152" s="6"/>
      <c r="J152" s="1"/>
      <c r="K152" s="6"/>
      <c r="L152" s="6"/>
      <c r="M152" s="6"/>
      <c r="N152" s="1"/>
      <c r="O152" s="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39" ht="12.75" customHeight="1">
      <c r="A153" s="119"/>
      <c r="B153" s="113"/>
      <c r="C153" s="113"/>
      <c r="D153" s="113"/>
      <c r="E153" s="6"/>
      <c r="F153" s="120"/>
      <c r="G153" s="6"/>
      <c r="H153" s="6"/>
      <c r="I153" s="6"/>
      <c r="J153" s="1"/>
      <c r="K153" s="6"/>
      <c r="L153" s="6"/>
      <c r="M153" s="6"/>
      <c r="N153" s="1"/>
      <c r="O153" s="1"/>
      <c r="R153" s="1"/>
      <c r="S153" s="54"/>
      <c r="T153" s="1"/>
      <c r="U153" s="1"/>
      <c r="V153" s="1"/>
      <c r="W153" s="1"/>
      <c r="X153" s="1"/>
      <c r="Y153" s="1"/>
      <c r="Z153" s="1"/>
      <c r="AA153" s="1"/>
    </row>
    <row r="154" spans="1:39" ht="12.75" customHeight="1">
      <c r="A154" s="119"/>
      <c r="B154" s="113"/>
      <c r="C154" s="113"/>
      <c r="D154" s="113"/>
      <c r="E154" s="6"/>
      <c r="F154" s="120"/>
      <c r="G154" s="54"/>
      <c r="H154" s="37"/>
      <c r="I154" s="54"/>
      <c r="J154" s="6"/>
      <c r="K154" s="133"/>
      <c r="L154" s="134"/>
      <c r="M154" s="6"/>
      <c r="N154" s="103"/>
      <c r="O154" s="135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39" ht="12.75" customHeight="1">
      <c r="A155" s="119"/>
      <c r="B155" s="113"/>
      <c r="C155" s="113"/>
      <c r="D155" s="113"/>
      <c r="E155" s="6"/>
      <c r="F155" s="120"/>
      <c r="G155" s="54"/>
      <c r="H155" s="37"/>
      <c r="I155" s="54"/>
      <c r="J155" s="6"/>
      <c r="K155" s="133"/>
      <c r="L155" s="134"/>
      <c r="M155" s="6"/>
      <c r="N155" s="103"/>
      <c r="O155" s="135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39" ht="12.75" customHeight="1">
      <c r="A156" s="119"/>
      <c r="B156" s="113"/>
      <c r="C156" s="113"/>
      <c r="D156" s="113"/>
      <c r="E156" s="6"/>
      <c r="F156" s="120"/>
      <c r="G156" s="54"/>
      <c r="H156" s="37"/>
      <c r="I156" s="54"/>
      <c r="J156" s="6"/>
      <c r="K156" s="133"/>
      <c r="L156" s="134"/>
      <c r="M156" s="6"/>
      <c r="N156" s="103"/>
      <c r="O156" s="135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39" ht="12.75" customHeight="1">
      <c r="A157" s="119"/>
      <c r="B157" s="113"/>
      <c r="C157" s="113"/>
      <c r="D157" s="113"/>
      <c r="E157" s="6"/>
      <c r="F157" s="120"/>
      <c r="G157" s="54"/>
      <c r="H157" s="37"/>
      <c r="I157" s="54"/>
      <c r="J157" s="6"/>
      <c r="K157" s="133"/>
      <c r="L157" s="134"/>
      <c r="M157" s="6"/>
      <c r="N157" s="103"/>
      <c r="O157" s="135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39" ht="12.75" customHeight="1">
      <c r="A158" s="119"/>
      <c r="B158" s="113"/>
      <c r="C158" s="113"/>
      <c r="D158" s="113"/>
      <c r="E158" s="6"/>
      <c r="F158" s="120"/>
      <c r="G158" s="54"/>
      <c r="H158" s="37"/>
      <c r="I158" s="54"/>
      <c r="J158" s="6"/>
      <c r="K158" s="133"/>
      <c r="L158" s="134"/>
      <c r="M158" s="6"/>
      <c r="N158" s="103"/>
      <c r="O158" s="135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39" ht="12.75" customHeight="1">
      <c r="A159" s="119"/>
      <c r="B159" s="113"/>
      <c r="C159" s="113"/>
      <c r="D159" s="113"/>
      <c r="E159" s="6"/>
      <c r="F159" s="120"/>
      <c r="G159" s="54"/>
      <c r="H159" s="37"/>
      <c r="I159" s="54"/>
      <c r="J159" s="6"/>
      <c r="K159" s="133"/>
      <c r="L159" s="134"/>
      <c r="M159" s="6"/>
      <c r="N159" s="103"/>
      <c r="O159" s="135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39" ht="12.75" customHeight="1">
      <c r="A160" s="54"/>
      <c r="B160" s="102"/>
      <c r="C160" s="102"/>
      <c r="D160" s="37"/>
      <c r="E160" s="54"/>
      <c r="F160" s="54"/>
      <c r="G160" s="54"/>
      <c r="H160" s="37"/>
      <c r="I160" s="54"/>
      <c r="J160" s="6"/>
      <c r="K160" s="133"/>
      <c r="L160" s="134"/>
      <c r="M160" s="6"/>
      <c r="N160" s="103"/>
      <c r="O160" s="135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38.25" customHeight="1">
      <c r="A161" s="37"/>
      <c r="B161" s="150" t="s">
        <v>605</v>
      </c>
      <c r="C161" s="150"/>
      <c r="D161" s="150"/>
      <c r="E161" s="150"/>
      <c r="F161" s="6"/>
      <c r="G161" s="6"/>
      <c r="H161" s="129"/>
      <c r="I161" s="6"/>
      <c r="J161" s="129"/>
      <c r="K161" s="130"/>
      <c r="L161" s="6"/>
      <c r="M161" s="6"/>
      <c r="N161" s="1"/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92" t="s">
        <v>16</v>
      </c>
      <c r="B162" s="93" t="s">
        <v>553</v>
      </c>
      <c r="C162" s="93"/>
      <c r="D162" s="94" t="s">
        <v>565</v>
      </c>
      <c r="E162" s="93" t="s">
        <v>566</v>
      </c>
      <c r="F162" s="93" t="s">
        <v>567</v>
      </c>
      <c r="G162" s="93" t="s">
        <v>606</v>
      </c>
      <c r="H162" s="93" t="s">
        <v>607</v>
      </c>
      <c r="I162" s="93" t="s">
        <v>570</v>
      </c>
      <c r="J162" s="151" t="s">
        <v>571</v>
      </c>
      <c r="K162" s="93" t="s">
        <v>572</v>
      </c>
      <c r="L162" s="93" t="s">
        <v>608</v>
      </c>
      <c r="M162" s="93" t="s">
        <v>575</v>
      </c>
      <c r="N162" s="94" t="s">
        <v>576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1</v>
      </c>
      <c r="B163" s="153">
        <v>41579</v>
      </c>
      <c r="C163" s="153"/>
      <c r="D163" s="154" t="s">
        <v>609</v>
      </c>
      <c r="E163" s="155" t="s">
        <v>578</v>
      </c>
      <c r="F163" s="156">
        <v>82</v>
      </c>
      <c r="G163" s="155" t="s">
        <v>610</v>
      </c>
      <c r="H163" s="155">
        <v>100</v>
      </c>
      <c r="I163" s="157">
        <v>100</v>
      </c>
      <c r="J163" s="158" t="s">
        <v>611</v>
      </c>
      <c r="K163" s="159">
        <f t="shared" ref="K163:K215" si="77">H163-F163</f>
        <v>18</v>
      </c>
      <c r="L163" s="160">
        <f t="shared" ref="L163:L215" si="78">K163/F163</f>
        <v>0.21951219512195122</v>
      </c>
      <c r="M163" s="155" t="s">
        <v>581</v>
      </c>
      <c r="N163" s="161">
        <v>42657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2</v>
      </c>
      <c r="B164" s="153">
        <v>41794</v>
      </c>
      <c r="C164" s="153"/>
      <c r="D164" s="154" t="s">
        <v>612</v>
      </c>
      <c r="E164" s="155" t="s">
        <v>590</v>
      </c>
      <c r="F164" s="156">
        <v>257</v>
      </c>
      <c r="G164" s="155" t="s">
        <v>610</v>
      </c>
      <c r="H164" s="155">
        <v>300</v>
      </c>
      <c r="I164" s="157">
        <v>300</v>
      </c>
      <c r="J164" s="158" t="s">
        <v>611</v>
      </c>
      <c r="K164" s="159">
        <f t="shared" si="77"/>
        <v>43</v>
      </c>
      <c r="L164" s="160">
        <f t="shared" si="78"/>
        <v>0.16731517509727625</v>
      </c>
      <c r="M164" s="155" t="s">
        <v>581</v>
      </c>
      <c r="N164" s="161">
        <v>41822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2">
        <v>3</v>
      </c>
      <c r="B165" s="153">
        <v>41828</v>
      </c>
      <c r="C165" s="153"/>
      <c r="D165" s="154" t="s">
        <v>613</v>
      </c>
      <c r="E165" s="155" t="s">
        <v>590</v>
      </c>
      <c r="F165" s="156">
        <v>393</v>
      </c>
      <c r="G165" s="155" t="s">
        <v>610</v>
      </c>
      <c r="H165" s="155">
        <v>468</v>
      </c>
      <c r="I165" s="157">
        <v>468</v>
      </c>
      <c r="J165" s="158" t="s">
        <v>611</v>
      </c>
      <c r="K165" s="159">
        <f t="shared" si="77"/>
        <v>75</v>
      </c>
      <c r="L165" s="160">
        <f t="shared" si="78"/>
        <v>0.19083969465648856</v>
      </c>
      <c r="M165" s="155" t="s">
        <v>581</v>
      </c>
      <c r="N165" s="161">
        <v>41863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4</v>
      </c>
      <c r="B166" s="153">
        <v>41857</v>
      </c>
      <c r="C166" s="153"/>
      <c r="D166" s="154" t="s">
        <v>614</v>
      </c>
      <c r="E166" s="155" t="s">
        <v>590</v>
      </c>
      <c r="F166" s="156">
        <v>205</v>
      </c>
      <c r="G166" s="155" t="s">
        <v>610</v>
      </c>
      <c r="H166" s="155">
        <v>275</v>
      </c>
      <c r="I166" s="157">
        <v>250</v>
      </c>
      <c r="J166" s="158" t="s">
        <v>611</v>
      </c>
      <c r="K166" s="159">
        <f t="shared" si="77"/>
        <v>70</v>
      </c>
      <c r="L166" s="160">
        <f t="shared" si="78"/>
        <v>0.34146341463414637</v>
      </c>
      <c r="M166" s="155" t="s">
        <v>581</v>
      </c>
      <c r="N166" s="161">
        <v>41962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2">
        <v>5</v>
      </c>
      <c r="B167" s="153">
        <v>41886</v>
      </c>
      <c r="C167" s="153"/>
      <c r="D167" s="154" t="s">
        <v>615</v>
      </c>
      <c r="E167" s="155" t="s">
        <v>590</v>
      </c>
      <c r="F167" s="156">
        <v>162</v>
      </c>
      <c r="G167" s="155" t="s">
        <v>610</v>
      </c>
      <c r="H167" s="155">
        <v>190</v>
      </c>
      <c r="I167" s="157">
        <v>190</v>
      </c>
      <c r="J167" s="158" t="s">
        <v>611</v>
      </c>
      <c r="K167" s="159">
        <f t="shared" si="77"/>
        <v>28</v>
      </c>
      <c r="L167" s="160">
        <f t="shared" si="78"/>
        <v>0.1728395061728395</v>
      </c>
      <c r="M167" s="155" t="s">
        <v>581</v>
      </c>
      <c r="N167" s="161">
        <v>42006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6</v>
      </c>
      <c r="B168" s="153">
        <v>41886</v>
      </c>
      <c r="C168" s="153"/>
      <c r="D168" s="154" t="s">
        <v>616</v>
      </c>
      <c r="E168" s="155" t="s">
        <v>590</v>
      </c>
      <c r="F168" s="156">
        <v>75</v>
      </c>
      <c r="G168" s="155" t="s">
        <v>610</v>
      </c>
      <c r="H168" s="155">
        <v>91.5</v>
      </c>
      <c r="I168" s="157" t="s">
        <v>603</v>
      </c>
      <c r="J168" s="158" t="s">
        <v>617</v>
      </c>
      <c r="K168" s="159">
        <f t="shared" si="77"/>
        <v>16.5</v>
      </c>
      <c r="L168" s="160">
        <f t="shared" si="78"/>
        <v>0.22</v>
      </c>
      <c r="M168" s="155" t="s">
        <v>581</v>
      </c>
      <c r="N168" s="161">
        <v>41954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7</v>
      </c>
      <c r="B169" s="153">
        <v>41913</v>
      </c>
      <c r="C169" s="153"/>
      <c r="D169" s="154" t="s">
        <v>618</v>
      </c>
      <c r="E169" s="155" t="s">
        <v>590</v>
      </c>
      <c r="F169" s="156">
        <v>850</v>
      </c>
      <c r="G169" s="155" t="s">
        <v>610</v>
      </c>
      <c r="H169" s="155">
        <v>982.5</v>
      </c>
      <c r="I169" s="157">
        <v>1050</v>
      </c>
      <c r="J169" s="158" t="s">
        <v>619</v>
      </c>
      <c r="K169" s="159">
        <f t="shared" si="77"/>
        <v>132.5</v>
      </c>
      <c r="L169" s="160">
        <f t="shared" si="78"/>
        <v>0.15588235294117647</v>
      </c>
      <c r="M169" s="155" t="s">
        <v>581</v>
      </c>
      <c r="N169" s="161">
        <v>42039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8</v>
      </c>
      <c r="B170" s="153">
        <v>41913</v>
      </c>
      <c r="C170" s="153"/>
      <c r="D170" s="154" t="s">
        <v>620</v>
      </c>
      <c r="E170" s="155" t="s">
        <v>590</v>
      </c>
      <c r="F170" s="156">
        <v>475</v>
      </c>
      <c r="G170" s="155" t="s">
        <v>610</v>
      </c>
      <c r="H170" s="155">
        <v>515</v>
      </c>
      <c r="I170" s="157">
        <v>600</v>
      </c>
      <c r="J170" s="158" t="s">
        <v>621</v>
      </c>
      <c r="K170" s="159">
        <f t="shared" si="77"/>
        <v>40</v>
      </c>
      <c r="L170" s="160">
        <f t="shared" si="78"/>
        <v>8.4210526315789472E-2</v>
      </c>
      <c r="M170" s="155" t="s">
        <v>581</v>
      </c>
      <c r="N170" s="161">
        <v>41939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9</v>
      </c>
      <c r="B171" s="153">
        <v>41913</v>
      </c>
      <c r="C171" s="153"/>
      <c r="D171" s="154" t="s">
        <v>622</v>
      </c>
      <c r="E171" s="155" t="s">
        <v>590</v>
      </c>
      <c r="F171" s="156">
        <v>86</v>
      </c>
      <c r="G171" s="155" t="s">
        <v>610</v>
      </c>
      <c r="H171" s="155">
        <v>99</v>
      </c>
      <c r="I171" s="157">
        <v>140</v>
      </c>
      <c r="J171" s="158" t="s">
        <v>623</v>
      </c>
      <c r="K171" s="159">
        <f t="shared" si="77"/>
        <v>13</v>
      </c>
      <c r="L171" s="160">
        <f t="shared" si="78"/>
        <v>0.15116279069767441</v>
      </c>
      <c r="M171" s="155" t="s">
        <v>581</v>
      </c>
      <c r="N171" s="161">
        <v>41939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10</v>
      </c>
      <c r="B172" s="153">
        <v>41926</v>
      </c>
      <c r="C172" s="153"/>
      <c r="D172" s="154" t="s">
        <v>624</v>
      </c>
      <c r="E172" s="155" t="s">
        <v>590</v>
      </c>
      <c r="F172" s="156">
        <v>496.6</v>
      </c>
      <c r="G172" s="155" t="s">
        <v>610</v>
      </c>
      <c r="H172" s="155">
        <v>621</v>
      </c>
      <c r="I172" s="157">
        <v>580</v>
      </c>
      <c r="J172" s="158" t="s">
        <v>611</v>
      </c>
      <c r="K172" s="159">
        <f t="shared" si="77"/>
        <v>124.39999999999998</v>
      </c>
      <c r="L172" s="160">
        <f t="shared" si="78"/>
        <v>0.25050342327829234</v>
      </c>
      <c r="M172" s="155" t="s">
        <v>581</v>
      </c>
      <c r="N172" s="161">
        <v>42605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11</v>
      </c>
      <c r="B173" s="153">
        <v>41926</v>
      </c>
      <c r="C173" s="153"/>
      <c r="D173" s="154" t="s">
        <v>625</v>
      </c>
      <c r="E173" s="155" t="s">
        <v>590</v>
      </c>
      <c r="F173" s="156">
        <v>2481.9</v>
      </c>
      <c r="G173" s="155" t="s">
        <v>610</v>
      </c>
      <c r="H173" s="155">
        <v>2840</v>
      </c>
      <c r="I173" s="157">
        <v>2870</v>
      </c>
      <c r="J173" s="158" t="s">
        <v>626</v>
      </c>
      <c r="K173" s="159">
        <f t="shared" si="77"/>
        <v>358.09999999999991</v>
      </c>
      <c r="L173" s="160">
        <f t="shared" si="78"/>
        <v>0.14428462065353154</v>
      </c>
      <c r="M173" s="155" t="s">
        <v>581</v>
      </c>
      <c r="N173" s="161">
        <v>42017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12</v>
      </c>
      <c r="B174" s="153">
        <v>41928</v>
      </c>
      <c r="C174" s="153"/>
      <c r="D174" s="154" t="s">
        <v>627</v>
      </c>
      <c r="E174" s="155" t="s">
        <v>590</v>
      </c>
      <c r="F174" s="156">
        <v>84.5</v>
      </c>
      <c r="G174" s="155" t="s">
        <v>610</v>
      </c>
      <c r="H174" s="155">
        <v>93</v>
      </c>
      <c r="I174" s="157">
        <v>110</v>
      </c>
      <c r="J174" s="158" t="s">
        <v>628</v>
      </c>
      <c r="K174" s="159">
        <f t="shared" si="77"/>
        <v>8.5</v>
      </c>
      <c r="L174" s="160">
        <f t="shared" si="78"/>
        <v>0.10059171597633136</v>
      </c>
      <c r="M174" s="155" t="s">
        <v>581</v>
      </c>
      <c r="N174" s="161">
        <v>41939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13</v>
      </c>
      <c r="B175" s="153">
        <v>41928</v>
      </c>
      <c r="C175" s="153"/>
      <c r="D175" s="154" t="s">
        <v>629</v>
      </c>
      <c r="E175" s="155" t="s">
        <v>590</v>
      </c>
      <c r="F175" s="156">
        <v>401</v>
      </c>
      <c r="G175" s="155" t="s">
        <v>610</v>
      </c>
      <c r="H175" s="155">
        <v>428</v>
      </c>
      <c r="I175" s="157">
        <v>450</v>
      </c>
      <c r="J175" s="158" t="s">
        <v>630</v>
      </c>
      <c r="K175" s="159">
        <f t="shared" si="77"/>
        <v>27</v>
      </c>
      <c r="L175" s="160">
        <f t="shared" si="78"/>
        <v>6.7331670822942641E-2</v>
      </c>
      <c r="M175" s="155" t="s">
        <v>581</v>
      </c>
      <c r="N175" s="161">
        <v>42020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14</v>
      </c>
      <c r="B176" s="153">
        <v>41928</v>
      </c>
      <c r="C176" s="153"/>
      <c r="D176" s="154" t="s">
        <v>631</v>
      </c>
      <c r="E176" s="155" t="s">
        <v>590</v>
      </c>
      <c r="F176" s="156">
        <v>101</v>
      </c>
      <c r="G176" s="155" t="s">
        <v>610</v>
      </c>
      <c r="H176" s="155">
        <v>112</v>
      </c>
      <c r="I176" s="157">
        <v>120</v>
      </c>
      <c r="J176" s="158" t="s">
        <v>632</v>
      </c>
      <c r="K176" s="159">
        <f t="shared" si="77"/>
        <v>11</v>
      </c>
      <c r="L176" s="160">
        <f t="shared" si="78"/>
        <v>0.10891089108910891</v>
      </c>
      <c r="M176" s="155" t="s">
        <v>581</v>
      </c>
      <c r="N176" s="161">
        <v>41939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15</v>
      </c>
      <c r="B177" s="153">
        <v>41954</v>
      </c>
      <c r="C177" s="153"/>
      <c r="D177" s="154" t="s">
        <v>633</v>
      </c>
      <c r="E177" s="155" t="s">
        <v>590</v>
      </c>
      <c r="F177" s="156">
        <v>59</v>
      </c>
      <c r="G177" s="155" t="s">
        <v>610</v>
      </c>
      <c r="H177" s="155">
        <v>76</v>
      </c>
      <c r="I177" s="157">
        <v>76</v>
      </c>
      <c r="J177" s="158" t="s">
        <v>611</v>
      </c>
      <c r="K177" s="159">
        <f t="shared" si="77"/>
        <v>17</v>
      </c>
      <c r="L177" s="160">
        <f t="shared" si="78"/>
        <v>0.28813559322033899</v>
      </c>
      <c r="M177" s="155" t="s">
        <v>581</v>
      </c>
      <c r="N177" s="161">
        <v>43032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16</v>
      </c>
      <c r="B178" s="153">
        <v>41954</v>
      </c>
      <c r="C178" s="153"/>
      <c r="D178" s="154" t="s">
        <v>622</v>
      </c>
      <c r="E178" s="155" t="s">
        <v>590</v>
      </c>
      <c r="F178" s="156">
        <v>99</v>
      </c>
      <c r="G178" s="155" t="s">
        <v>610</v>
      </c>
      <c r="H178" s="155">
        <v>120</v>
      </c>
      <c r="I178" s="157">
        <v>120</v>
      </c>
      <c r="J178" s="158" t="s">
        <v>599</v>
      </c>
      <c r="K178" s="159">
        <f t="shared" si="77"/>
        <v>21</v>
      </c>
      <c r="L178" s="160">
        <f t="shared" si="78"/>
        <v>0.21212121212121213</v>
      </c>
      <c r="M178" s="155" t="s">
        <v>581</v>
      </c>
      <c r="N178" s="161">
        <v>41960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2">
        <v>17</v>
      </c>
      <c r="B179" s="153">
        <v>41956</v>
      </c>
      <c r="C179" s="153"/>
      <c r="D179" s="154" t="s">
        <v>634</v>
      </c>
      <c r="E179" s="155" t="s">
        <v>590</v>
      </c>
      <c r="F179" s="156">
        <v>22</v>
      </c>
      <c r="G179" s="155" t="s">
        <v>610</v>
      </c>
      <c r="H179" s="155">
        <v>33.549999999999997</v>
      </c>
      <c r="I179" s="157">
        <v>32</v>
      </c>
      <c r="J179" s="158" t="s">
        <v>635</v>
      </c>
      <c r="K179" s="159">
        <f t="shared" si="77"/>
        <v>11.549999999999997</v>
      </c>
      <c r="L179" s="160">
        <f t="shared" si="78"/>
        <v>0.52499999999999991</v>
      </c>
      <c r="M179" s="155" t="s">
        <v>581</v>
      </c>
      <c r="N179" s="161">
        <v>42188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18</v>
      </c>
      <c r="B180" s="153">
        <v>41976</v>
      </c>
      <c r="C180" s="153"/>
      <c r="D180" s="154" t="s">
        <v>636</v>
      </c>
      <c r="E180" s="155" t="s">
        <v>590</v>
      </c>
      <c r="F180" s="156">
        <v>440</v>
      </c>
      <c r="G180" s="155" t="s">
        <v>610</v>
      </c>
      <c r="H180" s="155">
        <v>520</v>
      </c>
      <c r="I180" s="157">
        <v>520</v>
      </c>
      <c r="J180" s="158" t="s">
        <v>637</v>
      </c>
      <c r="K180" s="159">
        <f t="shared" si="77"/>
        <v>80</v>
      </c>
      <c r="L180" s="160">
        <f t="shared" si="78"/>
        <v>0.18181818181818182</v>
      </c>
      <c r="M180" s="155" t="s">
        <v>581</v>
      </c>
      <c r="N180" s="161">
        <v>42208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19</v>
      </c>
      <c r="B181" s="153">
        <v>41976</v>
      </c>
      <c r="C181" s="153"/>
      <c r="D181" s="154" t="s">
        <v>638</v>
      </c>
      <c r="E181" s="155" t="s">
        <v>590</v>
      </c>
      <c r="F181" s="156">
        <v>360</v>
      </c>
      <c r="G181" s="155" t="s">
        <v>610</v>
      </c>
      <c r="H181" s="155">
        <v>427</v>
      </c>
      <c r="I181" s="157">
        <v>425</v>
      </c>
      <c r="J181" s="158" t="s">
        <v>639</v>
      </c>
      <c r="K181" s="159">
        <f t="shared" si="77"/>
        <v>67</v>
      </c>
      <c r="L181" s="160">
        <f t="shared" si="78"/>
        <v>0.18611111111111112</v>
      </c>
      <c r="M181" s="155" t="s">
        <v>581</v>
      </c>
      <c r="N181" s="161">
        <v>42058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20</v>
      </c>
      <c r="B182" s="153">
        <v>42012</v>
      </c>
      <c r="C182" s="153"/>
      <c r="D182" s="154" t="s">
        <v>640</v>
      </c>
      <c r="E182" s="155" t="s">
        <v>590</v>
      </c>
      <c r="F182" s="156">
        <v>360</v>
      </c>
      <c r="G182" s="155" t="s">
        <v>610</v>
      </c>
      <c r="H182" s="155">
        <v>455</v>
      </c>
      <c r="I182" s="157">
        <v>420</v>
      </c>
      <c r="J182" s="158" t="s">
        <v>641</v>
      </c>
      <c r="K182" s="159">
        <f t="shared" si="77"/>
        <v>95</v>
      </c>
      <c r="L182" s="160">
        <f t="shared" si="78"/>
        <v>0.2638888888888889</v>
      </c>
      <c r="M182" s="155" t="s">
        <v>581</v>
      </c>
      <c r="N182" s="161">
        <v>42024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21</v>
      </c>
      <c r="B183" s="153">
        <v>42012</v>
      </c>
      <c r="C183" s="153"/>
      <c r="D183" s="154" t="s">
        <v>642</v>
      </c>
      <c r="E183" s="155" t="s">
        <v>590</v>
      </c>
      <c r="F183" s="156">
        <v>130</v>
      </c>
      <c r="G183" s="155"/>
      <c r="H183" s="155">
        <v>175.5</v>
      </c>
      <c r="I183" s="157">
        <v>165</v>
      </c>
      <c r="J183" s="158" t="s">
        <v>643</v>
      </c>
      <c r="K183" s="159">
        <f t="shared" si="77"/>
        <v>45.5</v>
      </c>
      <c r="L183" s="160">
        <f t="shared" si="78"/>
        <v>0.35</v>
      </c>
      <c r="M183" s="155" t="s">
        <v>581</v>
      </c>
      <c r="N183" s="161">
        <v>43088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22</v>
      </c>
      <c r="B184" s="153">
        <v>42040</v>
      </c>
      <c r="C184" s="153"/>
      <c r="D184" s="154" t="s">
        <v>399</v>
      </c>
      <c r="E184" s="155" t="s">
        <v>578</v>
      </c>
      <c r="F184" s="156">
        <v>98</v>
      </c>
      <c r="G184" s="155"/>
      <c r="H184" s="155">
        <v>120</v>
      </c>
      <c r="I184" s="157">
        <v>120</v>
      </c>
      <c r="J184" s="158" t="s">
        <v>611</v>
      </c>
      <c r="K184" s="159">
        <f t="shared" si="77"/>
        <v>22</v>
      </c>
      <c r="L184" s="160">
        <f t="shared" si="78"/>
        <v>0.22448979591836735</v>
      </c>
      <c r="M184" s="155" t="s">
        <v>581</v>
      </c>
      <c r="N184" s="161">
        <v>42753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23</v>
      </c>
      <c r="B185" s="153">
        <v>42040</v>
      </c>
      <c r="C185" s="153"/>
      <c r="D185" s="154" t="s">
        <v>644</v>
      </c>
      <c r="E185" s="155" t="s">
        <v>578</v>
      </c>
      <c r="F185" s="156">
        <v>196</v>
      </c>
      <c r="G185" s="155"/>
      <c r="H185" s="155">
        <v>262</v>
      </c>
      <c r="I185" s="157">
        <v>255</v>
      </c>
      <c r="J185" s="158" t="s">
        <v>611</v>
      </c>
      <c r="K185" s="159">
        <f t="shared" si="77"/>
        <v>66</v>
      </c>
      <c r="L185" s="160">
        <f t="shared" si="78"/>
        <v>0.33673469387755101</v>
      </c>
      <c r="M185" s="155" t="s">
        <v>581</v>
      </c>
      <c r="N185" s="161">
        <v>42599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2">
        <v>24</v>
      </c>
      <c r="B186" s="163">
        <v>42067</v>
      </c>
      <c r="C186" s="163"/>
      <c r="D186" s="164" t="s">
        <v>398</v>
      </c>
      <c r="E186" s="165" t="s">
        <v>578</v>
      </c>
      <c r="F186" s="166">
        <v>235</v>
      </c>
      <c r="G186" s="166"/>
      <c r="H186" s="167">
        <v>77</v>
      </c>
      <c r="I186" s="167" t="s">
        <v>645</v>
      </c>
      <c r="J186" s="168" t="s">
        <v>646</v>
      </c>
      <c r="K186" s="169">
        <f t="shared" si="77"/>
        <v>-158</v>
      </c>
      <c r="L186" s="170">
        <f t="shared" si="78"/>
        <v>-0.67234042553191486</v>
      </c>
      <c r="M186" s="166" t="s">
        <v>591</v>
      </c>
      <c r="N186" s="163">
        <v>43522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25</v>
      </c>
      <c r="B187" s="153">
        <v>42067</v>
      </c>
      <c r="C187" s="153"/>
      <c r="D187" s="154" t="s">
        <v>647</v>
      </c>
      <c r="E187" s="155" t="s">
        <v>578</v>
      </c>
      <c r="F187" s="156">
        <v>185</v>
      </c>
      <c r="G187" s="155"/>
      <c r="H187" s="155">
        <v>224</v>
      </c>
      <c r="I187" s="157" t="s">
        <v>648</v>
      </c>
      <c r="J187" s="158" t="s">
        <v>611</v>
      </c>
      <c r="K187" s="159">
        <f t="shared" si="77"/>
        <v>39</v>
      </c>
      <c r="L187" s="160">
        <f t="shared" si="78"/>
        <v>0.21081081081081082</v>
      </c>
      <c r="M187" s="155" t="s">
        <v>581</v>
      </c>
      <c r="N187" s="161">
        <v>42647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2">
        <v>26</v>
      </c>
      <c r="B188" s="163">
        <v>42090</v>
      </c>
      <c r="C188" s="163"/>
      <c r="D188" s="171" t="s">
        <v>649</v>
      </c>
      <c r="E188" s="166" t="s">
        <v>578</v>
      </c>
      <c r="F188" s="166">
        <v>49.5</v>
      </c>
      <c r="G188" s="167"/>
      <c r="H188" s="167">
        <v>15.85</v>
      </c>
      <c r="I188" s="167">
        <v>67</v>
      </c>
      <c r="J188" s="168" t="s">
        <v>650</v>
      </c>
      <c r="K188" s="167">
        <f t="shared" si="77"/>
        <v>-33.65</v>
      </c>
      <c r="L188" s="172">
        <f t="shared" si="78"/>
        <v>-0.67979797979797973</v>
      </c>
      <c r="M188" s="166" t="s">
        <v>591</v>
      </c>
      <c r="N188" s="173">
        <v>43627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27</v>
      </c>
      <c r="B189" s="153">
        <v>42093</v>
      </c>
      <c r="C189" s="153"/>
      <c r="D189" s="154" t="s">
        <v>651</v>
      </c>
      <c r="E189" s="155" t="s">
        <v>578</v>
      </c>
      <c r="F189" s="156">
        <v>183.5</v>
      </c>
      <c r="G189" s="155"/>
      <c r="H189" s="155">
        <v>219</v>
      </c>
      <c r="I189" s="157">
        <v>218</v>
      </c>
      <c r="J189" s="158" t="s">
        <v>652</v>
      </c>
      <c r="K189" s="159">
        <f t="shared" si="77"/>
        <v>35.5</v>
      </c>
      <c r="L189" s="160">
        <f t="shared" si="78"/>
        <v>0.19346049046321526</v>
      </c>
      <c r="M189" s="155" t="s">
        <v>581</v>
      </c>
      <c r="N189" s="161">
        <v>42103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28</v>
      </c>
      <c r="B190" s="153">
        <v>42114</v>
      </c>
      <c r="C190" s="153"/>
      <c r="D190" s="154" t="s">
        <v>653</v>
      </c>
      <c r="E190" s="155" t="s">
        <v>578</v>
      </c>
      <c r="F190" s="156">
        <f>(227+237)/2</f>
        <v>232</v>
      </c>
      <c r="G190" s="155"/>
      <c r="H190" s="155">
        <v>298</v>
      </c>
      <c r="I190" s="157">
        <v>298</v>
      </c>
      <c r="J190" s="158" t="s">
        <v>611</v>
      </c>
      <c r="K190" s="159">
        <f t="shared" si="77"/>
        <v>66</v>
      </c>
      <c r="L190" s="160">
        <f t="shared" si="78"/>
        <v>0.28448275862068967</v>
      </c>
      <c r="M190" s="155" t="s">
        <v>581</v>
      </c>
      <c r="N190" s="161">
        <v>42823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2">
        <v>29</v>
      </c>
      <c r="B191" s="153">
        <v>42128</v>
      </c>
      <c r="C191" s="153"/>
      <c r="D191" s="154" t="s">
        <v>654</v>
      </c>
      <c r="E191" s="155" t="s">
        <v>590</v>
      </c>
      <c r="F191" s="156">
        <v>385</v>
      </c>
      <c r="G191" s="155"/>
      <c r="H191" s="155">
        <f>212.5+331</f>
        <v>543.5</v>
      </c>
      <c r="I191" s="157">
        <v>510</v>
      </c>
      <c r="J191" s="158" t="s">
        <v>655</v>
      </c>
      <c r="K191" s="159">
        <f t="shared" si="77"/>
        <v>158.5</v>
      </c>
      <c r="L191" s="160">
        <f t="shared" si="78"/>
        <v>0.41168831168831171</v>
      </c>
      <c r="M191" s="155" t="s">
        <v>581</v>
      </c>
      <c r="N191" s="161">
        <v>42235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2">
        <v>30</v>
      </c>
      <c r="B192" s="153">
        <v>42128</v>
      </c>
      <c r="C192" s="153"/>
      <c r="D192" s="154" t="s">
        <v>656</v>
      </c>
      <c r="E192" s="155" t="s">
        <v>590</v>
      </c>
      <c r="F192" s="156">
        <v>115.5</v>
      </c>
      <c r="G192" s="155"/>
      <c r="H192" s="155">
        <v>146</v>
      </c>
      <c r="I192" s="157">
        <v>142</v>
      </c>
      <c r="J192" s="158" t="s">
        <v>657</v>
      </c>
      <c r="K192" s="159">
        <f t="shared" si="77"/>
        <v>30.5</v>
      </c>
      <c r="L192" s="160">
        <f t="shared" si="78"/>
        <v>0.26406926406926406</v>
      </c>
      <c r="M192" s="155" t="s">
        <v>581</v>
      </c>
      <c r="N192" s="161">
        <v>42202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31</v>
      </c>
      <c r="B193" s="153">
        <v>42151</v>
      </c>
      <c r="C193" s="153"/>
      <c r="D193" s="154" t="s">
        <v>530</v>
      </c>
      <c r="E193" s="155" t="s">
        <v>590</v>
      </c>
      <c r="F193" s="156">
        <v>237.5</v>
      </c>
      <c r="G193" s="155"/>
      <c r="H193" s="155">
        <v>279.5</v>
      </c>
      <c r="I193" s="157">
        <v>278</v>
      </c>
      <c r="J193" s="158" t="s">
        <v>611</v>
      </c>
      <c r="K193" s="159">
        <f t="shared" si="77"/>
        <v>42</v>
      </c>
      <c r="L193" s="160">
        <f t="shared" si="78"/>
        <v>0.17684210526315788</v>
      </c>
      <c r="M193" s="155" t="s">
        <v>581</v>
      </c>
      <c r="N193" s="161">
        <v>42222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32</v>
      </c>
      <c r="B194" s="153">
        <v>42174</v>
      </c>
      <c r="C194" s="153"/>
      <c r="D194" s="154" t="s">
        <v>629</v>
      </c>
      <c r="E194" s="155" t="s">
        <v>578</v>
      </c>
      <c r="F194" s="156">
        <v>340</v>
      </c>
      <c r="G194" s="155"/>
      <c r="H194" s="155">
        <v>448</v>
      </c>
      <c r="I194" s="157">
        <v>448</v>
      </c>
      <c r="J194" s="158" t="s">
        <v>611</v>
      </c>
      <c r="K194" s="159">
        <f t="shared" si="77"/>
        <v>108</v>
      </c>
      <c r="L194" s="160">
        <f t="shared" si="78"/>
        <v>0.31764705882352939</v>
      </c>
      <c r="M194" s="155" t="s">
        <v>581</v>
      </c>
      <c r="N194" s="161">
        <v>43018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33</v>
      </c>
      <c r="B195" s="153">
        <v>42191</v>
      </c>
      <c r="C195" s="153"/>
      <c r="D195" s="154" t="s">
        <v>658</v>
      </c>
      <c r="E195" s="155" t="s">
        <v>578</v>
      </c>
      <c r="F195" s="156">
        <v>390</v>
      </c>
      <c r="G195" s="155"/>
      <c r="H195" s="155">
        <v>460</v>
      </c>
      <c r="I195" s="157">
        <v>460</v>
      </c>
      <c r="J195" s="158" t="s">
        <v>611</v>
      </c>
      <c r="K195" s="159">
        <f t="shared" si="77"/>
        <v>70</v>
      </c>
      <c r="L195" s="160">
        <f t="shared" si="78"/>
        <v>0.17948717948717949</v>
      </c>
      <c r="M195" s="155" t="s">
        <v>581</v>
      </c>
      <c r="N195" s="161">
        <v>42478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2">
        <v>34</v>
      </c>
      <c r="B196" s="163">
        <v>42195</v>
      </c>
      <c r="C196" s="163"/>
      <c r="D196" s="164" t="s">
        <v>659</v>
      </c>
      <c r="E196" s="165" t="s">
        <v>578</v>
      </c>
      <c r="F196" s="166">
        <v>122.5</v>
      </c>
      <c r="G196" s="166"/>
      <c r="H196" s="167">
        <v>61</v>
      </c>
      <c r="I196" s="167">
        <v>172</v>
      </c>
      <c r="J196" s="168" t="s">
        <v>660</v>
      </c>
      <c r="K196" s="169">
        <f t="shared" si="77"/>
        <v>-61.5</v>
      </c>
      <c r="L196" s="170">
        <f t="shared" si="78"/>
        <v>-0.50204081632653064</v>
      </c>
      <c r="M196" s="166" t="s">
        <v>591</v>
      </c>
      <c r="N196" s="163">
        <v>43333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35</v>
      </c>
      <c r="B197" s="153">
        <v>42219</v>
      </c>
      <c r="C197" s="153"/>
      <c r="D197" s="154" t="s">
        <v>661</v>
      </c>
      <c r="E197" s="155" t="s">
        <v>578</v>
      </c>
      <c r="F197" s="156">
        <v>297.5</v>
      </c>
      <c r="G197" s="155"/>
      <c r="H197" s="155">
        <v>350</v>
      </c>
      <c r="I197" s="157">
        <v>360</v>
      </c>
      <c r="J197" s="158" t="s">
        <v>662</v>
      </c>
      <c r="K197" s="159">
        <f t="shared" si="77"/>
        <v>52.5</v>
      </c>
      <c r="L197" s="160">
        <f t="shared" si="78"/>
        <v>0.17647058823529413</v>
      </c>
      <c r="M197" s="155" t="s">
        <v>581</v>
      </c>
      <c r="N197" s="161">
        <v>42232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36</v>
      </c>
      <c r="B198" s="153">
        <v>42219</v>
      </c>
      <c r="C198" s="153"/>
      <c r="D198" s="154" t="s">
        <v>663</v>
      </c>
      <c r="E198" s="155" t="s">
        <v>578</v>
      </c>
      <c r="F198" s="156">
        <v>115.5</v>
      </c>
      <c r="G198" s="155"/>
      <c r="H198" s="155">
        <v>149</v>
      </c>
      <c r="I198" s="157">
        <v>140</v>
      </c>
      <c r="J198" s="158" t="s">
        <v>664</v>
      </c>
      <c r="K198" s="159">
        <f t="shared" si="77"/>
        <v>33.5</v>
      </c>
      <c r="L198" s="160">
        <f t="shared" si="78"/>
        <v>0.29004329004329005</v>
      </c>
      <c r="M198" s="155" t="s">
        <v>581</v>
      </c>
      <c r="N198" s="161">
        <v>42740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2">
        <v>37</v>
      </c>
      <c r="B199" s="153">
        <v>42251</v>
      </c>
      <c r="C199" s="153"/>
      <c r="D199" s="154" t="s">
        <v>530</v>
      </c>
      <c r="E199" s="155" t="s">
        <v>578</v>
      </c>
      <c r="F199" s="156">
        <v>226</v>
      </c>
      <c r="G199" s="155"/>
      <c r="H199" s="155">
        <v>292</v>
      </c>
      <c r="I199" s="157">
        <v>292</v>
      </c>
      <c r="J199" s="158" t="s">
        <v>665</v>
      </c>
      <c r="K199" s="159">
        <f t="shared" si="77"/>
        <v>66</v>
      </c>
      <c r="L199" s="160">
        <f t="shared" si="78"/>
        <v>0.29203539823008851</v>
      </c>
      <c r="M199" s="155" t="s">
        <v>581</v>
      </c>
      <c r="N199" s="161">
        <v>42286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38</v>
      </c>
      <c r="B200" s="153">
        <v>42254</v>
      </c>
      <c r="C200" s="153"/>
      <c r="D200" s="154" t="s">
        <v>653</v>
      </c>
      <c r="E200" s="155" t="s">
        <v>578</v>
      </c>
      <c r="F200" s="156">
        <v>232.5</v>
      </c>
      <c r="G200" s="155"/>
      <c r="H200" s="155">
        <v>312.5</v>
      </c>
      <c r="I200" s="157">
        <v>310</v>
      </c>
      <c r="J200" s="158" t="s">
        <v>611</v>
      </c>
      <c r="K200" s="159">
        <f t="shared" si="77"/>
        <v>80</v>
      </c>
      <c r="L200" s="160">
        <f t="shared" si="78"/>
        <v>0.34408602150537637</v>
      </c>
      <c r="M200" s="155" t="s">
        <v>581</v>
      </c>
      <c r="N200" s="161">
        <v>42823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39</v>
      </c>
      <c r="B201" s="153">
        <v>42268</v>
      </c>
      <c r="C201" s="153"/>
      <c r="D201" s="154" t="s">
        <v>666</v>
      </c>
      <c r="E201" s="155" t="s">
        <v>578</v>
      </c>
      <c r="F201" s="156">
        <v>196.5</v>
      </c>
      <c r="G201" s="155"/>
      <c r="H201" s="155">
        <v>238</v>
      </c>
      <c r="I201" s="157">
        <v>238</v>
      </c>
      <c r="J201" s="158" t="s">
        <v>665</v>
      </c>
      <c r="K201" s="159">
        <f t="shared" si="77"/>
        <v>41.5</v>
      </c>
      <c r="L201" s="160">
        <f t="shared" si="78"/>
        <v>0.21119592875318066</v>
      </c>
      <c r="M201" s="155" t="s">
        <v>581</v>
      </c>
      <c r="N201" s="161">
        <v>42291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40</v>
      </c>
      <c r="B202" s="153">
        <v>42271</v>
      </c>
      <c r="C202" s="153"/>
      <c r="D202" s="154" t="s">
        <v>609</v>
      </c>
      <c r="E202" s="155" t="s">
        <v>578</v>
      </c>
      <c r="F202" s="156">
        <v>65</v>
      </c>
      <c r="G202" s="155"/>
      <c r="H202" s="155">
        <v>82</v>
      </c>
      <c r="I202" s="157">
        <v>82</v>
      </c>
      <c r="J202" s="158" t="s">
        <v>665</v>
      </c>
      <c r="K202" s="159">
        <f t="shared" si="77"/>
        <v>17</v>
      </c>
      <c r="L202" s="160">
        <f t="shared" si="78"/>
        <v>0.26153846153846155</v>
      </c>
      <c r="M202" s="155" t="s">
        <v>581</v>
      </c>
      <c r="N202" s="161">
        <v>42578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41</v>
      </c>
      <c r="B203" s="153">
        <v>42291</v>
      </c>
      <c r="C203" s="153"/>
      <c r="D203" s="154" t="s">
        <v>667</v>
      </c>
      <c r="E203" s="155" t="s">
        <v>578</v>
      </c>
      <c r="F203" s="156">
        <v>144</v>
      </c>
      <c r="G203" s="155"/>
      <c r="H203" s="155">
        <v>182.5</v>
      </c>
      <c r="I203" s="157">
        <v>181</v>
      </c>
      <c r="J203" s="158" t="s">
        <v>665</v>
      </c>
      <c r="K203" s="159">
        <f t="shared" si="77"/>
        <v>38.5</v>
      </c>
      <c r="L203" s="160">
        <f t="shared" si="78"/>
        <v>0.2673611111111111</v>
      </c>
      <c r="M203" s="155" t="s">
        <v>581</v>
      </c>
      <c r="N203" s="161">
        <v>42817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2">
        <v>42</v>
      </c>
      <c r="B204" s="153">
        <v>42291</v>
      </c>
      <c r="C204" s="153"/>
      <c r="D204" s="154" t="s">
        <v>668</v>
      </c>
      <c r="E204" s="155" t="s">
        <v>578</v>
      </c>
      <c r="F204" s="156">
        <v>264</v>
      </c>
      <c r="G204" s="155"/>
      <c r="H204" s="155">
        <v>311</v>
      </c>
      <c r="I204" s="157">
        <v>311</v>
      </c>
      <c r="J204" s="158" t="s">
        <v>665</v>
      </c>
      <c r="K204" s="159">
        <f t="shared" si="77"/>
        <v>47</v>
      </c>
      <c r="L204" s="160">
        <f t="shared" si="78"/>
        <v>0.17803030303030304</v>
      </c>
      <c r="M204" s="155" t="s">
        <v>581</v>
      </c>
      <c r="N204" s="161">
        <v>42604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2">
        <v>43</v>
      </c>
      <c r="B205" s="153">
        <v>42318</v>
      </c>
      <c r="C205" s="153"/>
      <c r="D205" s="154" t="s">
        <v>669</v>
      </c>
      <c r="E205" s="155" t="s">
        <v>590</v>
      </c>
      <c r="F205" s="156">
        <v>549.5</v>
      </c>
      <c r="G205" s="155"/>
      <c r="H205" s="155">
        <v>630</v>
      </c>
      <c r="I205" s="157">
        <v>630</v>
      </c>
      <c r="J205" s="158" t="s">
        <v>665</v>
      </c>
      <c r="K205" s="159">
        <f t="shared" si="77"/>
        <v>80.5</v>
      </c>
      <c r="L205" s="160">
        <f t="shared" si="78"/>
        <v>0.1464968152866242</v>
      </c>
      <c r="M205" s="155" t="s">
        <v>581</v>
      </c>
      <c r="N205" s="161">
        <v>42419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44</v>
      </c>
      <c r="B206" s="153">
        <v>42342</v>
      </c>
      <c r="C206" s="153"/>
      <c r="D206" s="154" t="s">
        <v>670</v>
      </c>
      <c r="E206" s="155" t="s">
        <v>578</v>
      </c>
      <c r="F206" s="156">
        <v>1027.5</v>
      </c>
      <c r="G206" s="155"/>
      <c r="H206" s="155">
        <v>1315</v>
      </c>
      <c r="I206" s="157">
        <v>1250</v>
      </c>
      <c r="J206" s="158" t="s">
        <v>665</v>
      </c>
      <c r="K206" s="159">
        <f t="shared" si="77"/>
        <v>287.5</v>
      </c>
      <c r="L206" s="160">
        <f t="shared" si="78"/>
        <v>0.27980535279805352</v>
      </c>
      <c r="M206" s="155" t="s">
        <v>581</v>
      </c>
      <c r="N206" s="161">
        <v>43244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45</v>
      </c>
      <c r="B207" s="153">
        <v>42367</v>
      </c>
      <c r="C207" s="153"/>
      <c r="D207" s="154" t="s">
        <v>671</v>
      </c>
      <c r="E207" s="155" t="s">
        <v>578</v>
      </c>
      <c r="F207" s="156">
        <v>465</v>
      </c>
      <c r="G207" s="155"/>
      <c r="H207" s="155">
        <v>540</v>
      </c>
      <c r="I207" s="157">
        <v>540</v>
      </c>
      <c r="J207" s="158" t="s">
        <v>665</v>
      </c>
      <c r="K207" s="159">
        <f t="shared" si="77"/>
        <v>75</v>
      </c>
      <c r="L207" s="160">
        <f t="shared" si="78"/>
        <v>0.16129032258064516</v>
      </c>
      <c r="M207" s="155" t="s">
        <v>581</v>
      </c>
      <c r="N207" s="161">
        <v>42530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2">
        <v>46</v>
      </c>
      <c r="B208" s="153">
        <v>42380</v>
      </c>
      <c r="C208" s="153"/>
      <c r="D208" s="154" t="s">
        <v>399</v>
      </c>
      <c r="E208" s="155" t="s">
        <v>590</v>
      </c>
      <c r="F208" s="156">
        <v>81</v>
      </c>
      <c r="G208" s="155"/>
      <c r="H208" s="155">
        <v>110</v>
      </c>
      <c r="I208" s="157">
        <v>110</v>
      </c>
      <c r="J208" s="158" t="s">
        <v>665</v>
      </c>
      <c r="K208" s="159">
        <f t="shared" si="77"/>
        <v>29</v>
      </c>
      <c r="L208" s="160">
        <f t="shared" si="78"/>
        <v>0.35802469135802467</v>
      </c>
      <c r="M208" s="155" t="s">
        <v>581</v>
      </c>
      <c r="N208" s="161">
        <v>42745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47</v>
      </c>
      <c r="B209" s="153">
        <v>42382</v>
      </c>
      <c r="C209" s="153"/>
      <c r="D209" s="154" t="s">
        <v>672</v>
      </c>
      <c r="E209" s="155" t="s">
        <v>590</v>
      </c>
      <c r="F209" s="156">
        <v>417.5</v>
      </c>
      <c r="G209" s="155"/>
      <c r="H209" s="155">
        <v>547</v>
      </c>
      <c r="I209" s="157">
        <v>535</v>
      </c>
      <c r="J209" s="158" t="s">
        <v>665</v>
      </c>
      <c r="K209" s="159">
        <f t="shared" si="77"/>
        <v>129.5</v>
      </c>
      <c r="L209" s="160">
        <f t="shared" si="78"/>
        <v>0.31017964071856285</v>
      </c>
      <c r="M209" s="155" t="s">
        <v>581</v>
      </c>
      <c r="N209" s="161">
        <v>42578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48</v>
      </c>
      <c r="B210" s="153">
        <v>42408</v>
      </c>
      <c r="C210" s="153"/>
      <c r="D210" s="154" t="s">
        <v>673</v>
      </c>
      <c r="E210" s="155" t="s">
        <v>578</v>
      </c>
      <c r="F210" s="156">
        <v>650</v>
      </c>
      <c r="G210" s="155"/>
      <c r="H210" s="155">
        <v>800</v>
      </c>
      <c r="I210" s="157">
        <v>800</v>
      </c>
      <c r="J210" s="158" t="s">
        <v>665</v>
      </c>
      <c r="K210" s="159">
        <f t="shared" si="77"/>
        <v>150</v>
      </c>
      <c r="L210" s="160">
        <f t="shared" si="78"/>
        <v>0.23076923076923078</v>
      </c>
      <c r="M210" s="155" t="s">
        <v>581</v>
      </c>
      <c r="N210" s="161">
        <v>43154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49</v>
      </c>
      <c r="B211" s="153">
        <v>42433</v>
      </c>
      <c r="C211" s="153"/>
      <c r="D211" s="154" t="s">
        <v>237</v>
      </c>
      <c r="E211" s="155" t="s">
        <v>578</v>
      </c>
      <c r="F211" s="156">
        <v>437.5</v>
      </c>
      <c r="G211" s="155"/>
      <c r="H211" s="155">
        <v>504.5</v>
      </c>
      <c r="I211" s="157">
        <v>522</v>
      </c>
      <c r="J211" s="158" t="s">
        <v>674</v>
      </c>
      <c r="K211" s="159">
        <f t="shared" si="77"/>
        <v>67</v>
      </c>
      <c r="L211" s="160">
        <f t="shared" si="78"/>
        <v>0.15314285714285714</v>
      </c>
      <c r="M211" s="155" t="s">
        <v>581</v>
      </c>
      <c r="N211" s="161">
        <v>42480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50</v>
      </c>
      <c r="B212" s="153">
        <v>42438</v>
      </c>
      <c r="C212" s="153"/>
      <c r="D212" s="154" t="s">
        <v>675</v>
      </c>
      <c r="E212" s="155" t="s">
        <v>578</v>
      </c>
      <c r="F212" s="156">
        <v>189.5</v>
      </c>
      <c r="G212" s="155"/>
      <c r="H212" s="155">
        <v>218</v>
      </c>
      <c r="I212" s="157">
        <v>218</v>
      </c>
      <c r="J212" s="158" t="s">
        <v>665</v>
      </c>
      <c r="K212" s="159">
        <f t="shared" si="77"/>
        <v>28.5</v>
      </c>
      <c r="L212" s="160">
        <f t="shared" si="78"/>
        <v>0.15039577836411611</v>
      </c>
      <c r="M212" s="155" t="s">
        <v>581</v>
      </c>
      <c r="N212" s="161">
        <v>43034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2">
        <v>51</v>
      </c>
      <c r="B213" s="163">
        <v>42471</v>
      </c>
      <c r="C213" s="163"/>
      <c r="D213" s="171" t="s">
        <v>676</v>
      </c>
      <c r="E213" s="166" t="s">
        <v>578</v>
      </c>
      <c r="F213" s="166">
        <v>36.5</v>
      </c>
      <c r="G213" s="167"/>
      <c r="H213" s="167">
        <v>15.85</v>
      </c>
      <c r="I213" s="167">
        <v>60</v>
      </c>
      <c r="J213" s="168" t="s">
        <v>677</v>
      </c>
      <c r="K213" s="169">
        <f t="shared" si="77"/>
        <v>-20.65</v>
      </c>
      <c r="L213" s="170">
        <f t="shared" si="78"/>
        <v>-0.5657534246575342</v>
      </c>
      <c r="M213" s="166" t="s">
        <v>591</v>
      </c>
      <c r="N213" s="174">
        <v>43627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52</v>
      </c>
      <c r="B214" s="153">
        <v>42472</v>
      </c>
      <c r="C214" s="153"/>
      <c r="D214" s="154" t="s">
        <v>678</v>
      </c>
      <c r="E214" s="155" t="s">
        <v>578</v>
      </c>
      <c r="F214" s="156">
        <v>93</v>
      </c>
      <c r="G214" s="155"/>
      <c r="H214" s="155">
        <v>149</v>
      </c>
      <c r="I214" s="157">
        <v>140</v>
      </c>
      <c r="J214" s="158" t="s">
        <v>679</v>
      </c>
      <c r="K214" s="159">
        <f t="shared" si="77"/>
        <v>56</v>
      </c>
      <c r="L214" s="160">
        <f t="shared" si="78"/>
        <v>0.60215053763440862</v>
      </c>
      <c r="M214" s="155" t="s">
        <v>581</v>
      </c>
      <c r="N214" s="161">
        <v>42740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2">
        <v>53</v>
      </c>
      <c r="B215" s="153">
        <v>42472</v>
      </c>
      <c r="C215" s="153"/>
      <c r="D215" s="154" t="s">
        <v>680</v>
      </c>
      <c r="E215" s="155" t="s">
        <v>578</v>
      </c>
      <c r="F215" s="156">
        <v>130</v>
      </c>
      <c r="G215" s="155"/>
      <c r="H215" s="155">
        <v>150</v>
      </c>
      <c r="I215" s="157" t="s">
        <v>681</v>
      </c>
      <c r="J215" s="158" t="s">
        <v>665</v>
      </c>
      <c r="K215" s="159">
        <f t="shared" si="77"/>
        <v>20</v>
      </c>
      <c r="L215" s="160">
        <f t="shared" si="78"/>
        <v>0.15384615384615385</v>
      </c>
      <c r="M215" s="155" t="s">
        <v>581</v>
      </c>
      <c r="N215" s="161">
        <v>42564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2">
        <v>54</v>
      </c>
      <c r="B216" s="153">
        <v>42473</v>
      </c>
      <c r="C216" s="153"/>
      <c r="D216" s="154" t="s">
        <v>682</v>
      </c>
      <c r="E216" s="155" t="s">
        <v>578</v>
      </c>
      <c r="F216" s="156">
        <v>196</v>
      </c>
      <c r="G216" s="155"/>
      <c r="H216" s="155">
        <v>299</v>
      </c>
      <c r="I216" s="157">
        <v>299</v>
      </c>
      <c r="J216" s="158" t="s">
        <v>665</v>
      </c>
      <c r="K216" s="159">
        <v>103</v>
      </c>
      <c r="L216" s="160">
        <v>0.52551020408163296</v>
      </c>
      <c r="M216" s="155" t="s">
        <v>581</v>
      </c>
      <c r="N216" s="161">
        <v>42620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2">
        <v>55</v>
      </c>
      <c r="B217" s="153">
        <v>42473</v>
      </c>
      <c r="C217" s="153"/>
      <c r="D217" s="154" t="s">
        <v>683</v>
      </c>
      <c r="E217" s="155" t="s">
        <v>578</v>
      </c>
      <c r="F217" s="156">
        <v>88</v>
      </c>
      <c r="G217" s="155"/>
      <c r="H217" s="155">
        <v>103</v>
      </c>
      <c r="I217" s="157">
        <v>103</v>
      </c>
      <c r="J217" s="158" t="s">
        <v>665</v>
      </c>
      <c r="K217" s="159">
        <v>15</v>
      </c>
      <c r="L217" s="160">
        <v>0.170454545454545</v>
      </c>
      <c r="M217" s="155" t="s">
        <v>581</v>
      </c>
      <c r="N217" s="161">
        <v>42530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2">
        <v>56</v>
      </c>
      <c r="B218" s="153">
        <v>42492</v>
      </c>
      <c r="C218" s="153"/>
      <c r="D218" s="154" t="s">
        <v>684</v>
      </c>
      <c r="E218" s="155" t="s">
        <v>578</v>
      </c>
      <c r="F218" s="156">
        <v>127.5</v>
      </c>
      <c r="G218" s="155"/>
      <c r="H218" s="155">
        <v>148</v>
      </c>
      <c r="I218" s="157" t="s">
        <v>685</v>
      </c>
      <c r="J218" s="158" t="s">
        <v>665</v>
      </c>
      <c r="K218" s="159">
        <f t="shared" ref="K218:K222" si="79">H218-F218</f>
        <v>20.5</v>
      </c>
      <c r="L218" s="160">
        <f t="shared" ref="L218:L222" si="80">K218/F218</f>
        <v>0.16078431372549021</v>
      </c>
      <c r="M218" s="155" t="s">
        <v>581</v>
      </c>
      <c r="N218" s="161">
        <v>42564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57</v>
      </c>
      <c r="B219" s="153">
        <v>42493</v>
      </c>
      <c r="C219" s="153"/>
      <c r="D219" s="154" t="s">
        <v>686</v>
      </c>
      <c r="E219" s="155" t="s">
        <v>578</v>
      </c>
      <c r="F219" s="156">
        <v>675</v>
      </c>
      <c r="G219" s="155"/>
      <c r="H219" s="155">
        <v>815</v>
      </c>
      <c r="I219" s="157" t="s">
        <v>687</v>
      </c>
      <c r="J219" s="158" t="s">
        <v>665</v>
      </c>
      <c r="K219" s="159">
        <f t="shared" si="79"/>
        <v>140</v>
      </c>
      <c r="L219" s="160">
        <f t="shared" si="80"/>
        <v>0.2074074074074074</v>
      </c>
      <c r="M219" s="155" t="s">
        <v>581</v>
      </c>
      <c r="N219" s="161">
        <v>43154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2">
        <v>58</v>
      </c>
      <c r="B220" s="163">
        <v>42522</v>
      </c>
      <c r="C220" s="163"/>
      <c r="D220" s="164" t="s">
        <v>688</v>
      </c>
      <c r="E220" s="165" t="s">
        <v>578</v>
      </c>
      <c r="F220" s="166">
        <v>500</v>
      </c>
      <c r="G220" s="166"/>
      <c r="H220" s="167">
        <v>232.5</v>
      </c>
      <c r="I220" s="167" t="s">
        <v>689</v>
      </c>
      <c r="J220" s="168" t="s">
        <v>690</v>
      </c>
      <c r="K220" s="169">
        <f t="shared" si="79"/>
        <v>-267.5</v>
      </c>
      <c r="L220" s="170">
        <f t="shared" si="80"/>
        <v>-0.53500000000000003</v>
      </c>
      <c r="M220" s="166" t="s">
        <v>591</v>
      </c>
      <c r="N220" s="163">
        <v>43735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2">
        <v>59</v>
      </c>
      <c r="B221" s="153">
        <v>42527</v>
      </c>
      <c r="C221" s="153"/>
      <c r="D221" s="154" t="s">
        <v>532</v>
      </c>
      <c r="E221" s="155" t="s">
        <v>578</v>
      </c>
      <c r="F221" s="156">
        <v>110</v>
      </c>
      <c r="G221" s="155"/>
      <c r="H221" s="155">
        <v>126.5</v>
      </c>
      <c r="I221" s="157">
        <v>125</v>
      </c>
      <c r="J221" s="158" t="s">
        <v>617</v>
      </c>
      <c r="K221" s="159">
        <f t="shared" si="79"/>
        <v>16.5</v>
      </c>
      <c r="L221" s="160">
        <f t="shared" si="80"/>
        <v>0.15</v>
      </c>
      <c r="M221" s="155" t="s">
        <v>581</v>
      </c>
      <c r="N221" s="161">
        <v>42552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60</v>
      </c>
      <c r="B222" s="153">
        <v>42538</v>
      </c>
      <c r="C222" s="153"/>
      <c r="D222" s="154" t="s">
        <v>691</v>
      </c>
      <c r="E222" s="155" t="s">
        <v>578</v>
      </c>
      <c r="F222" s="156">
        <v>44</v>
      </c>
      <c r="G222" s="155"/>
      <c r="H222" s="155">
        <v>69.5</v>
      </c>
      <c r="I222" s="157">
        <v>69.5</v>
      </c>
      <c r="J222" s="158" t="s">
        <v>692</v>
      </c>
      <c r="K222" s="159">
        <f t="shared" si="79"/>
        <v>25.5</v>
      </c>
      <c r="L222" s="160">
        <f t="shared" si="80"/>
        <v>0.57954545454545459</v>
      </c>
      <c r="M222" s="155" t="s">
        <v>581</v>
      </c>
      <c r="N222" s="161">
        <v>42977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2">
        <v>61</v>
      </c>
      <c r="B223" s="153">
        <v>42549</v>
      </c>
      <c r="C223" s="153"/>
      <c r="D223" s="154" t="s">
        <v>693</v>
      </c>
      <c r="E223" s="155" t="s">
        <v>578</v>
      </c>
      <c r="F223" s="156">
        <v>262.5</v>
      </c>
      <c r="G223" s="155"/>
      <c r="H223" s="155">
        <v>340</v>
      </c>
      <c r="I223" s="157">
        <v>333</v>
      </c>
      <c r="J223" s="158" t="s">
        <v>694</v>
      </c>
      <c r="K223" s="159">
        <v>77.5</v>
      </c>
      <c r="L223" s="160">
        <v>0.29523809523809502</v>
      </c>
      <c r="M223" s="155" t="s">
        <v>581</v>
      </c>
      <c r="N223" s="161">
        <v>43017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62</v>
      </c>
      <c r="B224" s="153">
        <v>42549</v>
      </c>
      <c r="C224" s="153"/>
      <c r="D224" s="154" t="s">
        <v>695</v>
      </c>
      <c r="E224" s="155" t="s">
        <v>578</v>
      </c>
      <c r="F224" s="156">
        <v>840</v>
      </c>
      <c r="G224" s="155"/>
      <c r="H224" s="155">
        <v>1230</v>
      </c>
      <c r="I224" s="157">
        <v>1230</v>
      </c>
      <c r="J224" s="158" t="s">
        <v>665</v>
      </c>
      <c r="K224" s="159">
        <v>390</v>
      </c>
      <c r="L224" s="160">
        <v>0.46428571428571402</v>
      </c>
      <c r="M224" s="155" t="s">
        <v>581</v>
      </c>
      <c r="N224" s="161">
        <v>42649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75">
        <v>63</v>
      </c>
      <c r="B225" s="176">
        <v>42556</v>
      </c>
      <c r="C225" s="176"/>
      <c r="D225" s="177" t="s">
        <v>696</v>
      </c>
      <c r="E225" s="178" t="s">
        <v>578</v>
      </c>
      <c r="F225" s="178">
        <v>395</v>
      </c>
      <c r="G225" s="179"/>
      <c r="H225" s="179">
        <f>(468.5+342.5)/2</f>
        <v>405.5</v>
      </c>
      <c r="I225" s="179">
        <v>510</v>
      </c>
      <c r="J225" s="180" t="s">
        <v>697</v>
      </c>
      <c r="K225" s="181">
        <f t="shared" ref="K225:K231" si="81">H225-F225</f>
        <v>10.5</v>
      </c>
      <c r="L225" s="182">
        <f t="shared" ref="L225:L231" si="82">K225/F225</f>
        <v>2.6582278481012658E-2</v>
      </c>
      <c r="M225" s="178" t="s">
        <v>598</v>
      </c>
      <c r="N225" s="176">
        <v>43606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62">
        <v>64</v>
      </c>
      <c r="B226" s="163">
        <v>42584</v>
      </c>
      <c r="C226" s="163"/>
      <c r="D226" s="164" t="s">
        <v>698</v>
      </c>
      <c r="E226" s="165" t="s">
        <v>590</v>
      </c>
      <c r="F226" s="166">
        <f>169.5-12.8</f>
        <v>156.69999999999999</v>
      </c>
      <c r="G226" s="166"/>
      <c r="H226" s="167">
        <v>77</v>
      </c>
      <c r="I226" s="167" t="s">
        <v>699</v>
      </c>
      <c r="J226" s="168" t="s">
        <v>700</v>
      </c>
      <c r="K226" s="169">
        <f t="shared" si="81"/>
        <v>-79.699999999999989</v>
      </c>
      <c r="L226" s="170">
        <f t="shared" si="82"/>
        <v>-0.50861518825781749</v>
      </c>
      <c r="M226" s="166" t="s">
        <v>591</v>
      </c>
      <c r="N226" s="163">
        <v>43522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62">
        <v>65</v>
      </c>
      <c r="B227" s="163">
        <v>42586</v>
      </c>
      <c r="C227" s="163"/>
      <c r="D227" s="164" t="s">
        <v>701</v>
      </c>
      <c r="E227" s="165" t="s">
        <v>578</v>
      </c>
      <c r="F227" s="166">
        <v>400</v>
      </c>
      <c r="G227" s="166"/>
      <c r="H227" s="167">
        <v>305</v>
      </c>
      <c r="I227" s="167">
        <v>475</v>
      </c>
      <c r="J227" s="168" t="s">
        <v>702</v>
      </c>
      <c r="K227" s="169">
        <f t="shared" si="81"/>
        <v>-95</v>
      </c>
      <c r="L227" s="170">
        <f t="shared" si="82"/>
        <v>-0.23749999999999999</v>
      </c>
      <c r="M227" s="166" t="s">
        <v>591</v>
      </c>
      <c r="N227" s="163">
        <v>43606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2">
        <v>66</v>
      </c>
      <c r="B228" s="153">
        <v>42593</v>
      </c>
      <c r="C228" s="153"/>
      <c r="D228" s="154" t="s">
        <v>703</v>
      </c>
      <c r="E228" s="155" t="s">
        <v>578</v>
      </c>
      <c r="F228" s="156">
        <v>86.5</v>
      </c>
      <c r="G228" s="155"/>
      <c r="H228" s="155">
        <v>130</v>
      </c>
      <c r="I228" s="157">
        <v>130</v>
      </c>
      <c r="J228" s="158" t="s">
        <v>704</v>
      </c>
      <c r="K228" s="159">
        <f t="shared" si="81"/>
        <v>43.5</v>
      </c>
      <c r="L228" s="160">
        <f t="shared" si="82"/>
        <v>0.50289017341040465</v>
      </c>
      <c r="M228" s="155" t="s">
        <v>581</v>
      </c>
      <c r="N228" s="161">
        <v>43091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2">
        <v>67</v>
      </c>
      <c r="B229" s="163">
        <v>42600</v>
      </c>
      <c r="C229" s="163"/>
      <c r="D229" s="164" t="s">
        <v>122</v>
      </c>
      <c r="E229" s="165" t="s">
        <v>578</v>
      </c>
      <c r="F229" s="166">
        <v>133.5</v>
      </c>
      <c r="G229" s="166"/>
      <c r="H229" s="167">
        <v>126.5</v>
      </c>
      <c r="I229" s="167">
        <v>178</v>
      </c>
      <c r="J229" s="168" t="s">
        <v>705</v>
      </c>
      <c r="K229" s="169">
        <f t="shared" si="81"/>
        <v>-7</v>
      </c>
      <c r="L229" s="170">
        <f t="shared" si="82"/>
        <v>-5.2434456928838954E-2</v>
      </c>
      <c r="M229" s="166" t="s">
        <v>591</v>
      </c>
      <c r="N229" s="163">
        <v>42615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2">
        <v>68</v>
      </c>
      <c r="B230" s="153">
        <v>42613</v>
      </c>
      <c r="C230" s="153"/>
      <c r="D230" s="154" t="s">
        <v>706</v>
      </c>
      <c r="E230" s="155" t="s">
        <v>578</v>
      </c>
      <c r="F230" s="156">
        <v>560</v>
      </c>
      <c r="G230" s="155"/>
      <c r="H230" s="155">
        <v>725</v>
      </c>
      <c r="I230" s="157">
        <v>725</v>
      </c>
      <c r="J230" s="158" t="s">
        <v>611</v>
      </c>
      <c r="K230" s="159">
        <f t="shared" si="81"/>
        <v>165</v>
      </c>
      <c r="L230" s="160">
        <f t="shared" si="82"/>
        <v>0.29464285714285715</v>
      </c>
      <c r="M230" s="155" t="s">
        <v>581</v>
      </c>
      <c r="N230" s="161">
        <v>42456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2">
        <v>69</v>
      </c>
      <c r="B231" s="153">
        <v>42614</v>
      </c>
      <c r="C231" s="153"/>
      <c r="D231" s="154" t="s">
        <v>707</v>
      </c>
      <c r="E231" s="155" t="s">
        <v>578</v>
      </c>
      <c r="F231" s="156">
        <v>160.5</v>
      </c>
      <c r="G231" s="155"/>
      <c r="H231" s="155">
        <v>210</v>
      </c>
      <c r="I231" s="157">
        <v>210</v>
      </c>
      <c r="J231" s="158" t="s">
        <v>611</v>
      </c>
      <c r="K231" s="159">
        <f t="shared" si="81"/>
        <v>49.5</v>
      </c>
      <c r="L231" s="160">
        <f t="shared" si="82"/>
        <v>0.30841121495327101</v>
      </c>
      <c r="M231" s="155" t="s">
        <v>581</v>
      </c>
      <c r="N231" s="161">
        <v>42871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2">
        <v>70</v>
      </c>
      <c r="B232" s="153">
        <v>42646</v>
      </c>
      <c r="C232" s="153"/>
      <c r="D232" s="154" t="s">
        <v>409</v>
      </c>
      <c r="E232" s="155" t="s">
        <v>578</v>
      </c>
      <c r="F232" s="156">
        <v>430</v>
      </c>
      <c r="G232" s="155"/>
      <c r="H232" s="155">
        <v>596</v>
      </c>
      <c r="I232" s="157">
        <v>575</v>
      </c>
      <c r="J232" s="158" t="s">
        <v>708</v>
      </c>
      <c r="K232" s="159">
        <v>166</v>
      </c>
      <c r="L232" s="160">
        <v>0.38604651162790699</v>
      </c>
      <c r="M232" s="155" t="s">
        <v>581</v>
      </c>
      <c r="N232" s="161">
        <v>42769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2">
        <v>71</v>
      </c>
      <c r="B233" s="153">
        <v>42657</v>
      </c>
      <c r="C233" s="153"/>
      <c r="D233" s="154" t="s">
        <v>709</v>
      </c>
      <c r="E233" s="155" t="s">
        <v>578</v>
      </c>
      <c r="F233" s="156">
        <v>280</v>
      </c>
      <c r="G233" s="155"/>
      <c r="H233" s="155">
        <v>345</v>
      </c>
      <c r="I233" s="157">
        <v>345</v>
      </c>
      <c r="J233" s="158" t="s">
        <v>611</v>
      </c>
      <c r="K233" s="159">
        <f t="shared" ref="K233:K238" si="83">H233-F233</f>
        <v>65</v>
      </c>
      <c r="L233" s="160">
        <f t="shared" ref="L233:L234" si="84">K233/F233</f>
        <v>0.23214285714285715</v>
      </c>
      <c r="M233" s="155" t="s">
        <v>581</v>
      </c>
      <c r="N233" s="161">
        <v>42814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2">
        <v>72</v>
      </c>
      <c r="B234" s="153">
        <v>42657</v>
      </c>
      <c r="C234" s="153"/>
      <c r="D234" s="154" t="s">
        <v>710</v>
      </c>
      <c r="E234" s="155" t="s">
        <v>578</v>
      </c>
      <c r="F234" s="156">
        <v>245</v>
      </c>
      <c r="G234" s="155"/>
      <c r="H234" s="155">
        <v>325.5</v>
      </c>
      <c r="I234" s="157">
        <v>330</v>
      </c>
      <c r="J234" s="158" t="s">
        <v>711</v>
      </c>
      <c r="K234" s="159">
        <f t="shared" si="83"/>
        <v>80.5</v>
      </c>
      <c r="L234" s="160">
        <f t="shared" si="84"/>
        <v>0.32857142857142857</v>
      </c>
      <c r="M234" s="155" t="s">
        <v>581</v>
      </c>
      <c r="N234" s="161">
        <v>42769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73</v>
      </c>
      <c r="B235" s="153">
        <v>42660</v>
      </c>
      <c r="C235" s="153"/>
      <c r="D235" s="154" t="s">
        <v>712</v>
      </c>
      <c r="E235" s="155" t="s">
        <v>578</v>
      </c>
      <c r="F235" s="156">
        <v>125</v>
      </c>
      <c r="G235" s="155"/>
      <c r="H235" s="155">
        <v>160</v>
      </c>
      <c r="I235" s="157">
        <v>160</v>
      </c>
      <c r="J235" s="158" t="s">
        <v>665</v>
      </c>
      <c r="K235" s="159">
        <f t="shared" si="83"/>
        <v>35</v>
      </c>
      <c r="L235" s="160">
        <v>0.28000000000000003</v>
      </c>
      <c r="M235" s="155" t="s">
        <v>581</v>
      </c>
      <c r="N235" s="161">
        <v>42803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2">
        <v>74</v>
      </c>
      <c r="B236" s="153">
        <v>42660</v>
      </c>
      <c r="C236" s="153"/>
      <c r="D236" s="154" t="s">
        <v>713</v>
      </c>
      <c r="E236" s="155" t="s">
        <v>578</v>
      </c>
      <c r="F236" s="156">
        <v>114</v>
      </c>
      <c r="G236" s="155"/>
      <c r="H236" s="155">
        <v>145</v>
      </c>
      <c r="I236" s="157">
        <v>145</v>
      </c>
      <c r="J236" s="158" t="s">
        <v>665</v>
      </c>
      <c r="K236" s="159">
        <f t="shared" si="83"/>
        <v>31</v>
      </c>
      <c r="L236" s="160">
        <f t="shared" ref="L236:L238" si="85">K236/F236</f>
        <v>0.27192982456140352</v>
      </c>
      <c r="M236" s="155" t="s">
        <v>581</v>
      </c>
      <c r="N236" s="161">
        <v>42859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75</v>
      </c>
      <c r="B237" s="153">
        <v>42660</v>
      </c>
      <c r="C237" s="153"/>
      <c r="D237" s="154" t="s">
        <v>714</v>
      </c>
      <c r="E237" s="155" t="s">
        <v>578</v>
      </c>
      <c r="F237" s="156">
        <v>212</v>
      </c>
      <c r="G237" s="155"/>
      <c r="H237" s="155">
        <v>280</v>
      </c>
      <c r="I237" s="157">
        <v>276</v>
      </c>
      <c r="J237" s="158" t="s">
        <v>715</v>
      </c>
      <c r="K237" s="159">
        <f t="shared" si="83"/>
        <v>68</v>
      </c>
      <c r="L237" s="160">
        <f t="shared" si="85"/>
        <v>0.32075471698113206</v>
      </c>
      <c r="M237" s="155" t="s">
        <v>581</v>
      </c>
      <c r="N237" s="161">
        <v>42858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76</v>
      </c>
      <c r="B238" s="153">
        <v>42678</v>
      </c>
      <c r="C238" s="153"/>
      <c r="D238" s="154" t="s">
        <v>456</v>
      </c>
      <c r="E238" s="155" t="s">
        <v>578</v>
      </c>
      <c r="F238" s="156">
        <v>155</v>
      </c>
      <c r="G238" s="155"/>
      <c r="H238" s="155">
        <v>210</v>
      </c>
      <c r="I238" s="157">
        <v>210</v>
      </c>
      <c r="J238" s="158" t="s">
        <v>716</v>
      </c>
      <c r="K238" s="159">
        <f t="shared" si="83"/>
        <v>55</v>
      </c>
      <c r="L238" s="160">
        <f t="shared" si="85"/>
        <v>0.35483870967741937</v>
      </c>
      <c r="M238" s="155" t="s">
        <v>581</v>
      </c>
      <c r="N238" s="161">
        <v>42944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62">
        <v>77</v>
      </c>
      <c r="B239" s="163">
        <v>42710</v>
      </c>
      <c r="C239" s="163"/>
      <c r="D239" s="164" t="s">
        <v>717</v>
      </c>
      <c r="E239" s="165" t="s">
        <v>578</v>
      </c>
      <c r="F239" s="166">
        <v>150.5</v>
      </c>
      <c r="G239" s="166"/>
      <c r="H239" s="167">
        <v>72.5</v>
      </c>
      <c r="I239" s="167">
        <v>174</v>
      </c>
      <c r="J239" s="168" t="s">
        <v>718</v>
      </c>
      <c r="K239" s="169">
        <v>-78</v>
      </c>
      <c r="L239" s="170">
        <v>-0.51827242524916906</v>
      </c>
      <c r="M239" s="166" t="s">
        <v>591</v>
      </c>
      <c r="N239" s="163">
        <v>43333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2">
        <v>78</v>
      </c>
      <c r="B240" s="153">
        <v>42712</v>
      </c>
      <c r="C240" s="153"/>
      <c r="D240" s="154" t="s">
        <v>719</v>
      </c>
      <c r="E240" s="155" t="s">
        <v>578</v>
      </c>
      <c r="F240" s="156">
        <v>380</v>
      </c>
      <c r="G240" s="155"/>
      <c r="H240" s="155">
        <v>478</v>
      </c>
      <c r="I240" s="157">
        <v>468</v>
      </c>
      <c r="J240" s="158" t="s">
        <v>665</v>
      </c>
      <c r="K240" s="159">
        <f t="shared" ref="K240:K242" si="86">H240-F240</f>
        <v>98</v>
      </c>
      <c r="L240" s="160">
        <f t="shared" ref="L240:L242" si="87">K240/F240</f>
        <v>0.25789473684210529</v>
      </c>
      <c r="M240" s="155" t="s">
        <v>581</v>
      </c>
      <c r="N240" s="161">
        <v>43025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2">
        <v>79</v>
      </c>
      <c r="B241" s="153">
        <v>42734</v>
      </c>
      <c r="C241" s="153"/>
      <c r="D241" s="154" t="s">
        <v>121</v>
      </c>
      <c r="E241" s="155" t="s">
        <v>578</v>
      </c>
      <c r="F241" s="156">
        <v>305</v>
      </c>
      <c r="G241" s="155"/>
      <c r="H241" s="155">
        <v>375</v>
      </c>
      <c r="I241" s="157">
        <v>375</v>
      </c>
      <c r="J241" s="158" t="s">
        <v>665</v>
      </c>
      <c r="K241" s="159">
        <f t="shared" si="86"/>
        <v>70</v>
      </c>
      <c r="L241" s="160">
        <f t="shared" si="87"/>
        <v>0.22950819672131148</v>
      </c>
      <c r="M241" s="155" t="s">
        <v>581</v>
      </c>
      <c r="N241" s="161">
        <v>42768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2">
        <v>80</v>
      </c>
      <c r="B242" s="153">
        <v>42739</v>
      </c>
      <c r="C242" s="153"/>
      <c r="D242" s="154" t="s">
        <v>104</v>
      </c>
      <c r="E242" s="155" t="s">
        <v>578</v>
      </c>
      <c r="F242" s="156">
        <v>99.5</v>
      </c>
      <c r="G242" s="155"/>
      <c r="H242" s="155">
        <v>158</v>
      </c>
      <c r="I242" s="157">
        <v>158</v>
      </c>
      <c r="J242" s="158" t="s">
        <v>665</v>
      </c>
      <c r="K242" s="159">
        <f t="shared" si="86"/>
        <v>58.5</v>
      </c>
      <c r="L242" s="160">
        <f t="shared" si="87"/>
        <v>0.5879396984924623</v>
      </c>
      <c r="M242" s="155" t="s">
        <v>581</v>
      </c>
      <c r="N242" s="161">
        <v>42898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2">
        <v>81</v>
      </c>
      <c r="B243" s="153">
        <v>42739</v>
      </c>
      <c r="C243" s="153"/>
      <c r="D243" s="154" t="s">
        <v>104</v>
      </c>
      <c r="E243" s="155" t="s">
        <v>578</v>
      </c>
      <c r="F243" s="156">
        <v>99.5</v>
      </c>
      <c r="G243" s="155"/>
      <c r="H243" s="155">
        <v>158</v>
      </c>
      <c r="I243" s="157">
        <v>158</v>
      </c>
      <c r="J243" s="158" t="s">
        <v>665</v>
      </c>
      <c r="K243" s="159">
        <v>58.5</v>
      </c>
      <c r="L243" s="160">
        <v>0.58793969849246197</v>
      </c>
      <c r="M243" s="155" t="s">
        <v>581</v>
      </c>
      <c r="N243" s="161">
        <v>42898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2">
        <v>82</v>
      </c>
      <c r="B244" s="153">
        <v>42786</v>
      </c>
      <c r="C244" s="153"/>
      <c r="D244" s="154" t="s">
        <v>210</v>
      </c>
      <c r="E244" s="155" t="s">
        <v>578</v>
      </c>
      <c r="F244" s="156">
        <v>140.5</v>
      </c>
      <c r="G244" s="155"/>
      <c r="H244" s="155">
        <v>220</v>
      </c>
      <c r="I244" s="157">
        <v>220</v>
      </c>
      <c r="J244" s="158" t="s">
        <v>665</v>
      </c>
      <c r="K244" s="159">
        <f>H244-F244</f>
        <v>79.5</v>
      </c>
      <c r="L244" s="160">
        <f>K244/F244</f>
        <v>0.5658362989323843</v>
      </c>
      <c r="M244" s="155" t="s">
        <v>581</v>
      </c>
      <c r="N244" s="161">
        <v>42864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2">
        <v>83</v>
      </c>
      <c r="B245" s="153">
        <v>42786</v>
      </c>
      <c r="C245" s="153"/>
      <c r="D245" s="154" t="s">
        <v>720</v>
      </c>
      <c r="E245" s="155" t="s">
        <v>578</v>
      </c>
      <c r="F245" s="156">
        <v>202.5</v>
      </c>
      <c r="G245" s="155"/>
      <c r="H245" s="155">
        <v>234</v>
      </c>
      <c r="I245" s="157">
        <v>234</v>
      </c>
      <c r="J245" s="158" t="s">
        <v>665</v>
      </c>
      <c r="K245" s="159">
        <v>31.5</v>
      </c>
      <c r="L245" s="160">
        <v>0.155555555555556</v>
      </c>
      <c r="M245" s="155" t="s">
        <v>581</v>
      </c>
      <c r="N245" s="161">
        <v>42836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2">
        <v>84</v>
      </c>
      <c r="B246" s="153">
        <v>42818</v>
      </c>
      <c r="C246" s="153"/>
      <c r="D246" s="154" t="s">
        <v>721</v>
      </c>
      <c r="E246" s="155" t="s">
        <v>578</v>
      </c>
      <c r="F246" s="156">
        <v>300.5</v>
      </c>
      <c r="G246" s="155"/>
      <c r="H246" s="155">
        <v>417.5</v>
      </c>
      <c r="I246" s="157">
        <v>420</v>
      </c>
      <c r="J246" s="158" t="s">
        <v>722</v>
      </c>
      <c r="K246" s="159">
        <f>H246-F246</f>
        <v>117</v>
      </c>
      <c r="L246" s="160">
        <f>K246/F246</f>
        <v>0.38935108153078202</v>
      </c>
      <c r="M246" s="155" t="s">
        <v>581</v>
      </c>
      <c r="N246" s="161">
        <v>43070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2">
        <v>85</v>
      </c>
      <c r="B247" s="153">
        <v>42818</v>
      </c>
      <c r="C247" s="153"/>
      <c r="D247" s="154" t="s">
        <v>695</v>
      </c>
      <c r="E247" s="155" t="s">
        <v>578</v>
      </c>
      <c r="F247" s="156">
        <v>850</v>
      </c>
      <c r="G247" s="155"/>
      <c r="H247" s="155">
        <v>1042.5</v>
      </c>
      <c r="I247" s="157">
        <v>1023</v>
      </c>
      <c r="J247" s="158" t="s">
        <v>723</v>
      </c>
      <c r="K247" s="159">
        <v>192.5</v>
      </c>
      <c r="L247" s="160">
        <v>0.22647058823529401</v>
      </c>
      <c r="M247" s="155" t="s">
        <v>581</v>
      </c>
      <c r="N247" s="161">
        <v>42830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2">
        <v>86</v>
      </c>
      <c r="B248" s="153">
        <v>42830</v>
      </c>
      <c r="C248" s="153"/>
      <c r="D248" s="154" t="s">
        <v>487</v>
      </c>
      <c r="E248" s="155" t="s">
        <v>578</v>
      </c>
      <c r="F248" s="156">
        <v>785</v>
      </c>
      <c r="G248" s="155"/>
      <c r="H248" s="155">
        <v>930</v>
      </c>
      <c r="I248" s="157">
        <v>920</v>
      </c>
      <c r="J248" s="158" t="s">
        <v>724</v>
      </c>
      <c r="K248" s="159">
        <f>H248-F248</f>
        <v>145</v>
      </c>
      <c r="L248" s="160">
        <f>K248/F248</f>
        <v>0.18471337579617833</v>
      </c>
      <c r="M248" s="155" t="s">
        <v>581</v>
      </c>
      <c r="N248" s="161">
        <v>42976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62">
        <v>87</v>
      </c>
      <c r="B249" s="163">
        <v>42831</v>
      </c>
      <c r="C249" s="163"/>
      <c r="D249" s="164" t="s">
        <v>725</v>
      </c>
      <c r="E249" s="165" t="s">
        <v>578</v>
      </c>
      <c r="F249" s="166">
        <v>40</v>
      </c>
      <c r="G249" s="166"/>
      <c r="H249" s="167">
        <v>13.1</v>
      </c>
      <c r="I249" s="167">
        <v>60</v>
      </c>
      <c r="J249" s="168" t="s">
        <v>726</v>
      </c>
      <c r="K249" s="169">
        <v>-26.9</v>
      </c>
      <c r="L249" s="170">
        <v>-0.67249999999999999</v>
      </c>
      <c r="M249" s="166" t="s">
        <v>591</v>
      </c>
      <c r="N249" s="163">
        <v>43138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2">
        <v>88</v>
      </c>
      <c r="B250" s="153">
        <v>42837</v>
      </c>
      <c r="C250" s="153"/>
      <c r="D250" s="154" t="s">
        <v>102</v>
      </c>
      <c r="E250" s="155" t="s">
        <v>578</v>
      </c>
      <c r="F250" s="156">
        <v>289.5</v>
      </c>
      <c r="G250" s="155"/>
      <c r="H250" s="155">
        <v>354</v>
      </c>
      <c r="I250" s="157">
        <v>360</v>
      </c>
      <c r="J250" s="158" t="s">
        <v>727</v>
      </c>
      <c r="K250" s="159">
        <f t="shared" ref="K250:K258" si="88">H250-F250</f>
        <v>64.5</v>
      </c>
      <c r="L250" s="160">
        <f t="shared" ref="L250:L258" si="89">K250/F250</f>
        <v>0.22279792746113988</v>
      </c>
      <c r="M250" s="155" t="s">
        <v>581</v>
      </c>
      <c r="N250" s="161">
        <v>43040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89</v>
      </c>
      <c r="B251" s="153">
        <v>42845</v>
      </c>
      <c r="C251" s="153"/>
      <c r="D251" s="154" t="s">
        <v>428</v>
      </c>
      <c r="E251" s="155" t="s">
        <v>578</v>
      </c>
      <c r="F251" s="156">
        <v>700</v>
      </c>
      <c r="G251" s="155"/>
      <c r="H251" s="155">
        <v>840</v>
      </c>
      <c r="I251" s="157">
        <v>840</v>
      </c>
      <c r="J251" s="158" t="s">
        <v>728</v>
      </c>
      <c r="K251" s="159">
        <f t="shared" si="88"/>
        <v>140</v>
      </c>
      <c r="L251" s="160">
        <f t="shared" si="89"/>
        <v>0.2</v>
      </c>
      <c r="M251" s="155" t="s">
        <v>581</v>
      </c>
      <c r="N251" s="161">
        <v>42893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2">
        <v>90</v>
      </c>
      <c r="B252" s="153">
        <v>42887</v>
      </c>
      <c r="C252" s="153"/>
      <c r="D252" s="154" t="s">
        <v>729</v>
      </c>
      <c r="E252" s="155" t="s">
        <v>578</v>
      </c>
      <c r="F252" s="156">
        <v>130</v>
      </c>
      <c r="G252" s="155"/>
      <c r="H252" s="155">
        <v>144.25</v>
      </c>
      <c r="I252" s="157">
        <v>170</v>
      </c>
      <c r="J252" s="158" t="s">
        <v>730</v>
      </c>
      <c r="K252" s="159">
        <f t="shared" si="88"/>
        <v>14.25</v>
      </c>
      <c r="L252" s="160">
        <f t="shared" si="89"/>
        <v>0.10961538461538461</v>
      </c>
      <c r="M252" s="155" t="s">
        <v>581</v>
      </c>
      <c r="N252" s="161">
        <v>43675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2">
        <v>91</v>
      </c>
      <c r="B253" s="153">
        <v>42901</v>
      </c>
      <c r="C253" s="153"/>
      <c r="D253" s="154" t="s">
        <v>731</v>
      </c>
      <c r="E253" s="155" t="s">
        <v>578</v>
      </c>
      <c r="F253" s="156">
        <v>214.5</v>
      </c>
      <c r="G253" s="155"/>
      <c r="H253" s="155">
        <v>262</v>
      </c>
      <c r="I253" s="157">
        <v>262</v>
      </c>
      <c r="J253" s="158" t="s">
        <v>600</v>
      </c>
      <c r="K253" s="159">
        <f t="shared" si="88"/>
        <v>47.5</v>
      </c>
      <c r="L253" s="160">
        <f t="shared" si="89"/>
        <v>0.22144522144522144</v>
      </c>
      <c r="M253" s="155" t="s">
        <v>581</v>
      </c>
      <c r="N253" s="161">
        <v>42977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3">
        <v>92</v>
      </c>
      <c r="B254" s="184">
        <v>42933</v>
      </c>
      <c r="C254" s="184"/>
      <c r="D254" s="185" t="s">
        <v>732</v>
      </c>
      <c r="E254" s="186" t="s">
        <v>578</v>
      </c>
      <c r="F254" s="187">
        <v>370</v>
      </c>
      <c r="G254" s="186"/>
      <c r="H254" s="186">
        <v>447.5</v>
      </c>
      <c r="I254" s="188">
        <v>450</v>
      </c>
      <c r="J254" s="189" t="s">
        <v>665</v>
      </c>
      <c r="K254" s="159">
        <f t="shared" si="88"/>
        <v>77.5</v>
      </c>
      <c r="L254" s="190">
        <f t="shared" si="89"/>
        <v>0.20945945945945946</v>
      </c>
      <c r="M254" s="186" t="s">
        <v>581</v>
      </c>
      <c r="N254" s="191">
        <v>43035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93</v>
      </c>
      <c r="B255" s="184">
        <v>42943</v>
      </c>
      <c r="C255" s="184"/>
      <c r="D255" s="185" t="s">
        <v>208</v>
      </c>
      <c r="E255" s="186" t="s">
        <v>578</v>
      </c>
      <c r="F255" s="187">
        <v>657.5</v>
      </c>
      <c r="G255" s="186"/>
      <c r="H255" s="186">
        <v>825</v>
      </c>
      <c r="I255" s="188">
        <v>820</v>
      </c>
      <c r="J255" s="189" t="s">
        <v>665</v>
      </c>
      <c r="K255" s="159">
        <f t="shared" si="88"/>
        <v>167.5</v>
      </c>
      <c r="L255" s="190">
        <f t="shared" si="89"/>
        <v>0.25475285171102663</v>
      </c>
      <c r="M255" s="186" t="s">
        <v>581</v>
      </c>
      <c r="N255" s="191">
        <v>43090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2">
        <v>94</v>
      </c>
      <c r="B256" s="153">
        <v>42964</v>
      </c>
      <c r="C256" s="153"/>
      <c r="D256" s="154" t="s">
        <v>382</v>
      </c>
      <c r="E256" s="155" t="s">
        <v>578</v>
      </c>
      <c r="F256" s="156">
        <v>605</v>
      </c>
      <c r="G256" s="155"/>
      <c r="H256" s="155">
        <v>750</v>
      </c>
      <c r="I256" s="157">
        <v>750</v>
      </c>
      <c r="J256" s="158" t="s">
        <v>724</v>
      </c>
      <c r="K256" s="159">
        <f t="shared" si="88"/>
        <v>145</v>
      </c>
      <c r="L256" s="160">
        <f t="shared" si="89"/>
        <v>0.23966942148760331</v>
      </c>
      <c r="M256" s="155" t="s">
        <v>581</v>
      </c>
      <c r="N256" s="161">
        <v>43027</v>
      </c>
      <c r="O256" s="1"/>
      <c r="P256" s="1"/>
      <c r="Q256" s="231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62">
        <v>95</v>
      </c>
      <c r="B257" s="163">
        <v>42979</v>
      </c>
      <c r="C257" s="163"/>
      <c r="D257" s="171" t="s">
        <v>733</v>
      </c>
      <c r="E257" s="166" t="s">
        <v>578</v>
      </c>
      <c r="F257" s="166">
        <v>255</v>
      </c>
      <c r="G257" s="167"/>
      <c r="H257" s="167">
        <v>217.25</v>
      </c>
      <c r="I257" s="167">
        <v>320</v>
      </c>
      <c r="J257" s="168" t="s">
        <v>734</v>
      </c>
      <c r="K257" s="169">
        <f t="shared" si="88"/>
        <v>-37.75</v>
      </c>
      <c r="L257" s="172">
        <f t="shared" si="89"/>
        <v>-0.14803921568627451</v>
      </c>
      <c r="M257" s="166" t="s">
        <v>591</v>
      </c>
      <c r="N257" s="163">
        <v>43661</v>
      </c>
      <c r="O257" s="1"/>
      <c r="P257" s="1"/>
      <c r="Q257" s="231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52">
        <v>96</v>
      </c>
      <c r="B258" s="153">
        <v>42997</v>
      </c>
      <c r="C258" s="153"/>
      <c r="D258" s="154" t="s">
        <v>735</v>
      </c>
      <c r="E258" s="155" t="s">
        <v>578</v>
      </c>
      <c r="F258" s="156">
        <v>215</v>
      </c>
      <c r="G258" s="155"/>
      <c r="H258" s="155">
        <v>258</v>
      </c>
      <c r="I258" s="157">
        <v>258</v>
      </c>
      <c r="J258" s="158" t="s">
        <v>665</v>
      </c>
      <c r="K258" s="159">
        <f t="shared" si="88"/>
        <v>43</v>
      </c>
      <c r="L258" s="160">
        <f t="shared" si="89"/>
        <v>0.2</v>
      </c>
      <c r="M258" s="155" t="s">
        <v>581</v>
      </c>
      <c r="N258" s="161">
        <v>43040</v>
      </c>
      <c r="O258" s="1"/>
      <c r="P258" s="1"/>
      <c r="Q258" s="231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52">
        <v>97</v>
      </c>
      <c r="B259" s="153">
        <v>42997</v>
      </c>
      <c r="C259" s="153"/>
      <c r="D259" s="154" t="s">
        <v>735</v>
      </c>
      <c r="E259" s="155" t="s">
        <v>578</v>
      </c>
      <c r="F259" s="156">
        <v>215</v>
      </c>
      <c r="G259" s="155"/>
      <c r="H259" s="155">
        <v>258</v>
      </c>
      <c r="I259" s="157">
        <v>258</v>
      </c>
      <c r="J259" s="189" t="s">
        <v>665</v>
      </c>
      <c r="K259" s="159">
        <v>43</v>
      </c>
      <c r="L259" s="160">
        <v>0.2</v>
      </c>
      <c r="M259" s="155" t="s">
        <v>581</v>
      </c>
      <c r="N259" s="161">
        <v>43040</v>
      </c>
      <c r="O259" s="1"/>
      <c r="P259" s="1"/>
      <c r="Q259" s="231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3">
        <v>98</v>
      </c>
      <c r="B260" s="184">
        <v>42998</v>
      </c>
      <c r="C260" s="184"/>
      <c r="D260" s="185" t="s">
        <v>736</v>
      </c>
      <c r="E260" s="186" t="s">
        <v>578</v>
      </c>
      <c r="F260" s="156">
        <v>75</v>
      </c>
      <c r="G260" s="186"/>
      <c r="H260" s="186">
        <v>90</v>
      </c>
      <c r="I260" s="188">
        <v>90</v>
      </c>
      <c r="J260" s="158" t="s">
        <v>737</v>
      </c>
      <c r="K260" s="159">
        <f t="shared" ref="K260:K265" si="90">H260-F260</f>
        <v>15</v>
      </c>
      <c r="L260" s="160">
        <f t="shared" ref="L260:L265" si="91">K260/F260</f>
        <v>0.2</v>
      </c>
      <c r="M260" s="155" t="s">
        <v>581</v>
      </c>
      <c r="N260" s="161">
        <v>43019</v>
      </c>
      <c r="O260" s="1"/>
      <c r="P260" s="1"/>
      <c r="Q260" s="231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3">
        <v>99</v>
      </c>
      <c r="B261" s="184">
        <v>43011</v>
      </c>
      <c r="C261" s="184"/>
      <c r="D261" s="185" t="s">
        <v>738</v>
      </c>
      <c r="E261" s="186" t="s">
        <v>578</v>
      </c>
      <c r="F261" s="187">
        <v>315</v>
      </c>
      <c r="G261" s="186"/>
      <c r="H261" s="186">
        <v>392</v>
      </c>
      <c r="I261" s="188">
        <v>384</v>
      </c>
      <c r="J261" s="189" t="s">
        <v>739</v>
      </c>
      <c r="K261" s="159">
        <f t="shared" si="90"/>
        <v>77</v>
      </c>
      <c r="L261" s="190">
        <f t="shared" si="91"/>
        <v>0.24444444444444444</v>
      </c>
      <c r="M261" s="186" t="s">
        <v>581</v>
      </c>
      <c r="N261" s="191">
        <v>43017</v>
      </c>
      <c r="O261" s="1"/>
      <c r="P261" s="1"/>
      <c r="Q261" s="231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3">
        <v>100</v>
      </c>
      <c r="B262" s="184">
        <v>43013</v>
      </c>
      <c r="C262" s="184"/>
      <c r="D262" s="185" t="s">
        <v>460</v>
      </c>
      <c r="E262" s="186" t="s">
        <v>578</v>
      </c>
      <c r="F262" s="187">
        <v>145</v>
      </c>
      <c r="G262" s="186"/>
      <c r="H262" s="186">
        <v>179</v>
      </c>
      <c r="I262" s="188">
        <v>180</v>
      </c>
      <c r="J262" s="189" t="s">
        <v>740</v>
      </c>
      <c r="K262" s="159">
        <f t="shared" si="90"/>
        <v>34</v>
      </c>
      <c r="L262" s="190">
        <f t="shared" si="91"/>
        <v>0.23448275862068965</v>
      </c>
      <c r="M262" s="186" t="s">
        <v>581</v>
      </c>
      <c r="N262" s="191">
        <v>43025</v>
      </c>
      <c r="O262" s="1"/>
      <c r="P262" s="1"/>
      <c r="Q262" s="231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3">
        <v>101</v>
      </c>
      <c r="B263" s="184">
        <v>43014</v>
      </c>
      <c r="C263" s="184"/>
      <c r="D263" s="185" t="s">
        <v>357</v>
      </c>
      <c r="E263" s="186" t="s">
        <v>578</v>
      </c>
      <c r="F263" s="187">
        <v>256</v>
      </c>
      <c r="G263" s="186"/>
      <c r="H263" s="186">
        <v>323</v>
      </c>
      <c r="I263" s="188">
        <v>320</v>
      </c>
      <c r="J263" s="189" t="s">
        <v>665</v>
      </c>
      <c r="K263" s="159">
        <f t="shared" si="90"/>
        <v>67</v>
      </c>
      <c r="L263" s="190">
        <f t="shared" si="91"/>
        <v>0.26171875</v>
      </c>
      <c r="M263" s="186" t="s">
        <v>581</v>
      </c>
      <c r="N263" s="191">
        <v>43067</v>
      </c>
      <c r="O263" s="1"/>
      <c r="P263" s="1"/>
      <c r="Q263" s="231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3">
        <v>102</v>
      </c>
      <c r="B264" s="184">
        <v>43017</v>
      </c>
      <c r="C264" s="184"/>
      <c r="D264" s="185" t="s">
        <v>371</v>
      </c>
      <c r="E264" s="186" t="s">
        <v>578</v>
      </c>
      <c r="F264" s="187">
        <v>137.5</v>
      </c>
      <c r="G264" s="186"/>
      <c r="H264" s="186">
        <v>184</v>
      </c>
      <c r="I264" s="188">
        <v>183</v>
      </c>
      <c r="J264" s="189" t="s">
        <v>741</v>
      </c>
      <c r="K264" s="159">
        <f t="shared" si="90"/>
        <v>46.5</v>
      </c>
      <c r="L264" s="190">
        <f t="shared" si="91"/>
        <v>0.33818181818181819</v>
      </c>
      <c r="M264" s="186" t="s">
        <v>581</v>
      </c>
      <c r="N264" s="191">
        <v>43108</v>
      </c>
      <c r="O264" s="1"/>
      <c r="P264" s="1"/>
      <c r="Q264" s="231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3">
        <v>103</v>
      </c>
      <c r="B265" s="184">
        <v>43018</v>
      </c>
      <c r="C265" s="184"/>
      <c r="D265" s="185" t="s">
        <v>742</v>
      </c>
      <c r="E265" s="186" t="s">
        <v>578</v>
      </c>
      <c r="F265" s="187">
        <v>125.5</v>
      </c>
      <c r="G265" s="186"/>
      <c r="H265" s="186">
        <v>158</v>
      </c>
      <c r="I265" s="188">
        <v>155</v>
      </c>
      <c r="J265" s="189" t="s">
        <v>743</v>
      </c>
      <c r="K265" s="159">
        <f t="shared" si="90"/>
        <v>32.5</v>
      </c>
      <c r="L265" s="190">
        <f t="shared" si="91"/>
        <v>0.25896414342629481</v>
      </c>
      <c r="M265" s="186" t="s">
        <v>581</v>
      </c>
      <c r="N265" s="191">
        <v>43067</v>
      </c>
      <c r="O265" s="1"/>
      <c r="P265" s="1"/>
      <c r="Q265" s="231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3">
        <v>104</v>
      </c>
      <c r="B266" s="184">
        <v>43018</v>
      </c>
      <c r="C266" s="184"/>
      <c r="D266" s="185" t="s">
        <v>744</v>
      </c>
      <c r="E266" s="186" t="s">
        <v>578</v>
      </c>
      <c r="F266" s="187">
        <v>895</v>
      </c>
      <c r="G266" s="186"/>
      <c r="H266" s="186">
        <v>1122.5</v>
      </c>
      <c r="I266" s="188">
        <v>1078</v>
      </c>
      <c r="J266" s="189" t="s">
        <v>745</v>
      </c>
      <c r="K266" s="159">
        <v>227.5</v>
      </c>
      <c r="L266" s="190">
        <v>0.25418994413407803</v>
      </c>
      <c r="M266" s="186" t="s">
        <v>581</v>
      </c>
      <c r="N266" s="191">
        <v>43117</v>
      </c>
      <c r="O266" s="1"/>
      <c r="P266" s="1"/>
      <c r="Q266" s="231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3">
        <v>105</v>
      </c>
      <c r="B267" s="184">
        <v>43020</v>
      </c>
      <c r="C267" s="184"/>
      <c r="D267" s="185" t="s">
        <v>366</v>
      </c>
      <c r="E267" s="186" t="s">
        <v>578</v>
      </c>
      <c r="F267" s="187">
        <v>525</v>
      </c>
      <c r="G267" s="186"/>
      <c r="H267" s="186">
        <v>629</v>
      </c>
      <c r="I267" s="188">
        <v>629</v>
      </c>
      <c r="J267" s="189" t="s">
        <v>665</v>
      </c>
      <c r="K267" s="159">
        <v>104</v>
      </c>
      <c r="L267" s="190">
        <v>0.19809523809523799</v>
      </c>
      <c r="M267" s="186" t="s">
        <v>581</v>
      </c>
      <c r="N267" s="191">
        <v>43119</v>
      </c>
      <c r="O267" s="1"/>
      <c r="P267" s="1"/>
      <c r="Q267" s="231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3">
        <v>106</v>
      </c>
      <c r="B268" s="184">
        <v>43046</v>
      </c>
      <c r="C268" s="184"/>
      <c r="D268" s="185" t="s">
        <v>404</v>
      </c>
      <c r="E268" s="186" t="s">
        <v>578</v>
      </c>
      <c r="F268" s="187">
        <v>740</v>
      </c>
      <c r="G268" s="186"/>
      <c r="H268" s="186">
        <v>892.5</v>
      </c>
      <c r="I268" s="188">
        <v>900</v>
      </c>
      <c r="J268" s="189" t="s">
        <v>746</v>
      </c>
      <c r="K268" s="159">
        <f t="shared" ref="K268:K270" si="92">H268-F268</f>
        <v>152.5</v>
      </c>
      <c r="L268" s="190">
        <f t="shared" ref="L268:L270" si="93">K268/F268</f>
        <v>0.20608108108108109</v>
      </c>
      <c r="M268" s="186" t="s">
        <v>581</v>
      </c>
      <c r="N268" s="191">
        <v>43052</v>
      </c>
      <c r="O268" s="1"/>
      <c r="P268" s="1"/>
      <c r="Q268" s="231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52">
        <v>107</v>
      </c>
      <c r="B269" s="153">
        <v>43073</v>
      </c>
      <c r="C269" s="153"/>
      <c r="D269" s="154" t="s">
        <v>747</v>
      </c>
      <c r="E269" s="155" t="s">
        <v>578</v>
      </c>
      <c r="F269" s="156">
        <v>118.5</v>
      </c>
      <c r="G269" s="155"/>
      <c r="H269" s="155">
        <v>143.5</v>
      </c>
      <c r="I269" s="157">
        <v>145</v>
      </c>
      <c r="J269" s="158" t="s">
        <v>748</v>
      </c>
      <c r="K269" s="159">
        <f t="shared" si="92"/>
        <v>25</v>
      </c>
      <c r="L269" s="160">
        <f t="shared" si="93"/>
        <v>0.2109704641350211</v>
      </c>
      <c r="M269" s="155" t="s">
        <v>581</v>
      </c>
      <c r="N269" s="161">
        <v>43097</v>
      </c>
      <c r="O269" s="1"/>
      <c r="P269" s="1"/>
      <c r="Q269" s="231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62">
        <v>108</v>
      </c>
      <c r="B270" s="163">
        <v>43090</v>
      </c>
      <c r="C270" s="163"/>
      <c r="D270" s="164" t="s">
        <v>433</v>
      </c>
      <c r="E270" s="165" t="s">
        <v>578</v>
      </c>
      <c r="F270" s="166">
        <v>715</v>
      </c>
      <c r="G270" s="166"/>
      <c r="H270" s="167">
        <v>500</v>
      </c>
      <c r="I270" s="167">
        <v>872</v>
      </c>
      <c r="J270" s="168" t="s">
        <v>749</v>
      </c>
      <c r="K270" s="169">
        <f t="shared" si="92"/>
        <v>-215</v>
      </c>
      <c r="L270" s="170">
        <f t="shared" si="93"/>
        <v>-0.30069930069930068</v>
      </c>
      <c r="M270" s="166" t="s">
        <v>591</v>
      </c>
      <c r="N270" s="163">
        <v>43670</v>
      </c>
      <c r="O270" s="1"/>
      <c r="P270" s="1"/>
      <c r="Q270" s="231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52">
        <v>109</v>
      </c>
      <c r="B271" s="153">
        <v>43098</v>
      </c>
      <c r="C271" s="153"/>
      <c r="D271" s="154" t="s">
        <v>738</v>
      </c>
      <c r="E271" s="155" t="s">
        <v>578</v>
      </c>
      <c r="F271" s="156">
        <v>435</v>
      </c>
      <c r="G271" s="155"/>
      <c r="H271" s="155">
        <v>542.5</v>
      </c>
      <c r="I271" s="157">
        <v>539</v>
      </c>
      <c r="J271" s="158" t="s">
        <v>665</v>
      </c>
      <c r="K271" s="159">
        <v>107.5</v>
      </c>
      <c r="L271" s="160">
        <v>0.247126436781609</v>
      </c>
      <c r="M271" s="155" t="s">
        <v>581</v>
      </c>
      <c r="N271" s="161">
        <v>43206</v>
      </c>
      <c r="O271" s="1"/>
      <c r="P271" s="1"/>
      <c r="Q271" s="231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52">
        <v>110</v>
      </c>
      <c r="B272" s="153">
        <v>43098</v>
      </c>
      <c r="C272" s="153"/>
      <c r="D272" s="154" t="s">
        <v>548</v>
      </c>
      <c r="E272" s="155" t="s">
        <v>578</v>
      </c>
      <c r="F272" s="156">
        <v>885</v>
      </c>
      <c r="G272" s="155"/>
      <c r="H272" s="155">
        <v>1090</v>
      </c>
      <c r="I272" s="157">
        <v>1084</v>
      </c>
      <c r="J272" s="158" t="s">
        <v>665</v>
      </c>
      <c r="K272" s="159">
        <v>205</v>
      </c>
      <c r="L272" s="160">
        <v>0.23163841807909599</v>
      </c>
      <c r="M272" s="155" t="s">
        <v>581</v>
      </c>
      <c r="N272" s="161">
        <v>43213</v>
      </c>
      <c r="O272" s="1"/>
      <c r="P272" s="1"/>
      <c r="Q272" s="231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2">
        <v>111</v>
      </c>
      <c r="B273" s="193">
        <v>43192</v>
      </c>
      <c r="C273" s="193"/>
      <c r="D273" s="171" t="s">
        <v>750</v>
      </c>
      <c r="E273" s="166" t="s">
        <v>578</v>
      </c>
      <c r="F273" s="194">
        <v>478.5</v>
      </c>
      <c r="G273" s="166"/>
      <c r="H273" s="166">
        <v>442</v>
      </c>
      <c r="I273" s="167">
        <v>613</v>
      </c>
      <c r="J273" s="168" t="s">
        <v>751</v>
      </c>
      <c r="K273" s="169">
        <f t="shared" ref="K273:K276" si="94">H273-F273</f>
        <v>-36.5</v>
      </c>
      <c r="L273" s="170">
        <f t="shared" ref="L273:L276" si="95">K273/F273</f>
        <v>-7.6280041797283177E-2</v>
      </c>
      <c r="M273" s="166" t="s">
        <v>591</v>
      </c>
      <c r="N273" s="163">
        <v>43762</v>
      </c>
      <c r="O273" s="1"/>
      <c r="P273" s="1"/>
      <c r="Q273" s="231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62">
        <v>112</v>
      </c>
      <c r="B274" s="163">
        <v>43194</v>
      </c>
      <c r="C274" s="163"/>
      <c r="D274" s="164" t="s">
        <v>752</v>
      </c>
      <c r="E274" s="165" t="s">
        <v>578</v>
      </c>
      <c r="F274" s="166">
        <f>141.5-7.3</f>
        <v>134.19999999999999</v>
      </c>
      <c r="G274" s="166"/>
      <c r="H274" s="167">
        <v>77</v>
      </c>
      <c r="I274" s="167">
        <v>180</v>
      </c>
      <c r="J274" s="168" t="s">
        <v>753</v>
      </c>
      <c r="K274" s="169">
        <f t="shared" si="94"/>
        <v>-57.199999999999989</v>
      </c>
      <c r="L274" s="170">
        <f t="shared" si="95"/>
        <v>-0.42622950819672129</v>
      </c>
      <c r="M274" s="166" t="s">
        <v>591</v>
      </c>
      <c r="N274" s="163">
        <v>43522</v>
      </c>
      <c r="O274" s="1"/>
      <c r="P274" s="1"/>
      <c r="Q274" s="231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62">
        <v>113</v>
      </c>
      <c r="B275" s="163">
        <v>43209</v>
      </c>
      <c r="C275" s="163"/>
      <c r="D275" s="164" t="s">
        <v>754</v>
      </c>
      <c r="E275" s="165" t="s">
        <v>578</v>
      </c>
      <c r="F275" s="166">
        <v>430</v>
      </c>
      <c r="G275" s="166"/>
      <c r="H275" s="167">
        <v>220</v>
      </c>
      <c r="I275" s="167">
        <v>537</v>
      </c>
      <c r="J275" s="168" t="s">
        <v>755</v>
      </c>
      <c r="K275" s="169">
        <f t="shared" si="94"/>
        <v>-210</v>
      </c>
      <c r="L275" s="170">
        <f t="shared" si="95"/>
        <v>-0.48837209302325579</v>
      </c>
      <c r="M275" s="166" t="s">
        <v>591</v>
      </c>
      <c r="N275" s="163">
        <v>43252</v>
      </c>
      <c r="O275" s="1"/>
      <c r="P275" s="1"/>
      <c r="Q275" s="231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3">
        <v>114</v>
      </c>
      <c r="B276" s="184">
        <v>43220</v>
      </c>
      <c r="C276" s="184"/>
      <c r="D276" s="185" t="s">
        <v>756</v>
      </c>
      <c r="E276" s="186" t="s">
        <v>578</v>
      </c>
      <c r="F276" s="186">
        <v>153.5</v>
      </c>
      <c r="G276" s="186"/>
      <c r="H276" s="186">
        <v>196</v>
      </c>
      <c r="I276" s="188">
        <v>196</v>
      </c>
      <c r="J276" s="158" t="s">
        <v>757</v>
      </c>
      <c r="K276" s="159">
        <f t="shared" si="94"/>
        <v>42.5</v>
      </c>
      <c r="L276" s="160">
        <f t="shared" si="95"/>
        <v>0.27687296416938112</v>
      </c>
      <c r="M276" s="155" t="s">
        <v>581</v>
      </c>
      <c r="N276" s="161">
        <v>43605</v>
      </c>
      <c r="O276" s="1"/>
      <c r="P276" s="1"/>
      <c r="Q276" s="231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62">
        <v>115</v>
      </c>
      <c r="B277" s="163">
        <v>43306</v>
      </c>
      <c r="C277" s="163"/>
      <c r="D277" s="164" t="s">
        <v>725</v>
      </c>
      <c r="E277" s="165" t="s">
        <v>578</v>
      </c>
      <c r="F277" s="166">
        <v>27.5</v>
      </c>
      <c r="G277" s="166"/>
      <c r="H277" s="167">
        <v>13.1</v>
      </c>
      <c r="I277" s="167">
        <v>60</v>
      </c>
      <c r="J277" s="168" t="s">
        <v>758</v>
      </c>
      <c r="K277" s="169">
        <v>-14.4</v>
      </c>
      <c r="L277" s="170">
        <v>-0.52363636363636401</v>
      </c>
      <c r="M277" s="166" t="s">
        <v>591</v>
      </c>
      <c r="N277" s="163">
        <v>43138</v>
      </c>
      <c r="O277" s="1"/>
      <c r="P277" s="1"/>
      <c r="Q277" s="231"/>
      <c r="R277" s="1"/>
      <c r="S277" s="6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92">
        <v>116</v>
      </c>
      <c r="B278" s="193">
        <v>43318</v>
      </c>
      <c r="C278" s="193"/>
      <c r="D278" s="171" t="s">
        <v>759</v>
      </c>
      <c r="E278" s="166" t="s">
        <v>578</v>
      </c>
      <c r="F278" s="166">
        <v>148.5</v>
      </c>
      <c r="G278" s="166"/>
      <c r="H278" s="166">
        <v>102</v>
      </c>
      <c r="I278" s="167">
        <v>182</v>
      </c>
      <c r="J278" s="168" t="s">
        <v>760</v>
      </c>
      <c r="K278" s="169">
        <f>H278-F278</f>
        <v>-46.5</v>
      </c>
      <c r="L278" s="170">
        <f>K278/F278</f>
        <v>-0.31313131313131315</v>
      </c>
      <c r="M278" s="166" t="s">
        <v>591</v>
      </c>
      <c r="N278" s="163">
        <v>43661</v>
      </c>
      <c r="O278" s="1"/>
      <c r="P278" s="1"/>
      <c r="Q278" s="231"/>
      <c r="R278" s="1"/>
      <c r="S278" s="6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52">
        <v>117</v>
      </c>
      <c r="B279" s="153">
        <v>43335</v>
      </c>
      <c r="C279" s="153"/>
      <c r="D279" s="154" t="s">
        <v>761</v>
      </c>
      <c r="E279" s="155" t="s">
        <v>578</v>
      </c>
      <c r="F279" s="186">
        <v>285</v>
      </c>
      <c r="G279" s="155"/>
      <c r="H279" s="155">
        <v>355</v>
      </c>
      <c r="I279" s="157">
        <v>364</v>
      </c>
      <c r="J279" s="158" t="s">
        <v>762</v>
      </c>
      <c r="K279" s="159">
        <v>70</v>
      </c>
      <c r="L279" s="160">
        <v>0.24561403508771901</v>
      </c>
      <c r="M279" s="155" t="s">
        <v>581</v>
      </c>
      <c r="N279" s="161">
        <v>43455</v>
      </c>
      <c r="O279" s="1"/>
      <c r="P279" s="1"/>
      <c r="Q279" s="231"/>
      <c r="R279" s="1"/>
      <c r="S279" s="6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52">
        <v>118</v>
      </c>
      <c r="B280" s="153">
        <v>43341</v>
      </c>
      <c r="C280" s="153"/>
      <c r="D280" s="154" t="s">
        <v>394</v>
      </c>
      <c r="E280" s="155" t="s">
        <v>578</v>
      </c>
      <c r="F280" s="186">
        <v>525</v>
      </c>
      <c r="G280" s="155"/>
      <c r="H280" s="155">
        <v>585</v>
      </c>
      <c r="I280" s="157">
        <v>635</v>
      </c>
      <c r="J280" s="158" t="s">
        <v>763</v>
      </c>
      <c r="K280" s="159">
        <f t="shared" ref="K280:K331" si="96">H280-F280</f>
        <v>60</v>
      </c>
      <c r="L280" s="160">
        <f t="shared" ref="L280:L331" si="97">K280/F280</f>
        <v>0.11428571428571428</v>
      </c>
      <c r="M280" s="155" t="s">
        <v>581</v>
      </c>
      <c r="N280" s="161">
        <v>43662</v>
      </c>
      <c r="O280" s="1"/>
      <c r="P280" s="1"/>
      <c r="Q280" s="231"/>
      <c r="R280" s="1"/>
      <c r="S280" s="6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52">
        <v>119</v>
      </c>
      <c r="B281" s="153">
        <v>43395</v>
      </c>
      <c r="C281" s="153"/>
      <c r="D281" s="154" t="s">
        <v>382</v>
      </c>
      <c r="E281" s="155" t="s">
        <v>578</v>
      </c>
      <c r="F281" s="186">
        <v>475</v>
      </c>
      <c r="G281" s="155"/>
      <c r="H281" s="155">
        <v>574</v>
      </c>
      <c r="I281" s="157">
        <v>570</v>
      </c>
      <c r="J281" s="158" t="s">
        <v>665</v>
      </c>
      <c r="K281" s="159">
        <f t="shared" si="96"/>
        <v>99</v>
      </c>
      <c r="L281" s="160">
        <f t="shared" si="97"/>
        <v>0.20842105263157895</v>
      </c>
      <c r="M281" s="155" t="s">
        <v>581</v>
      </c>
      <c r="N281" s="161">
        <v>43403</v>
      </c>
      <c r="O281" s="1"/>
      <c r="P281" s="1"/>
      <c r="Q281" s="231"/>
      <c r="R281" s="1"/>
      <c r="S281" s="6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3">
        <v>120</v>
      </c>
      <c r="B282" s="184">
        <v>43397</v>
      </c>
      <c r="C282" s="184"/>
      <c r="D282" s="185" t="s">
        <v>764</v>
      </c>
      <c r="E282" s="186" t="s">
        <v>578</v>
      </c>
      <c r="F282" s="186">
        <v>707.5</v>
      </c>
      <c r="G282" s="186"/>
      <c r="H282" s="186">
        <v>872</v>
      </c>
      <c r="I282" s="188">
        <v>872</v>
      </c>
      <c r="J282" s="189" t="s">
        <v>665</v>
      </c>
      <c r="K282" s="159">
        <f t="shared" si="96"/>
        <v>164.5</v>
      </c>
      <c r="L282" s="190">
        <f t="shared" si="97"/>
        <v>0.23250883392226149</v>
      </c>
      <c r="M282" s="186" t="s">
        <v>581</v>
      </c>
      <c r="N282" s="191">
        <v>43482</v>
      </c>
      <c r="O282" s="1"/>
      <c r="P282" s="1"/>
      <c r="Q282" s="231"/>
      <c r="R282" s="1"/>
      <c r="S282" s="6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3">
        <v>121</v>
      </c>
      <c r="B283" s="184">
        <v>43398</v>
      </c>
      <c r="C283" s="184"/>
      <c r="D283" s="185" t="s">
        <v>765</v>
      </c>
      <c r="E283" s="186" t="s">
        <v>578</v>
      </c>
      <c r="F283" s="186">
        <v>162</v>
      </c>
      <c r="G283" s="186"/>
      <c r="H283" s="186">
        <v>204</v>
      </c>
      <c r="I283" s="188">
        <v>209</v>
      </c>
      <c r="J283" s="189" t="s">
        <v>766</v>
      </c>
      <c r="K283" s="159">
        <f t="shared" si="96"/>
        <v>42</v>
      </c>
      <c r="L283" s="190">
        <f t="shared" si="97"/>
        <v>0.25925925925925924</v>
      </c>
      <c r="M283" s="186" t="s">
        <v>581</v>
      </c>
      <c r="N283" s="191">
        <v>43539</v>
      </c>
      <c r="O283" s="1"/>
      <c r="P283" s="1"/>
      <c r="Q283" s="231"/>
      <c r="R283" s="1"/>
      <c r="S283" s="6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122</v>
      </c>
      <c r="B284" s="184">
        <v>43399</v>
      </c>
      <c r="C284" s="184"/>
      <c r="D284" s="185" t="s">
        <v>480</v>
      </c>
      <c r="E284" s="186" t="s">
        <v>578</v>
      </c>
      <c r="F284" s="186">
        <v>240</v>
      </c>
      <c r="G284" s="186"/>
      <c r="H284" s="186">
        <v>297</v>
      </c>
      <c r="I284" s="188">
        <v>297</v>
      </c>
      <c r="J284" s="189" t="s">
        <v>665</v>
      </c>
      <c r="K284" s="195">
        <f t="shared" si="96"/>
        <v>57</v>
      </c>
      <c r="L284" s="190">
        <f t="shared" si="97"/>
        <v>0.23749999999999999</v>
      </c>
      <c r="M284" s="186" t="s">
        <v>581</v>
      </c>
      <c r="N284" s="191">
        <v>43417</v>
      </c>
      <c r="O284" s="1"/>
      <c r="P284" s="1"/>
      <c r="Q284" s="231"/>
      <c r="R284" s="1"/>
      <c r="S284" s="6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52">
        <v>123</v>
      </c>
      <c r="B285" s="153">
        <v>43439</v>
      </c>
      <c r="C285" s="153"/>
      <c r="D285" s="154" t="s">
        <v>767</v>
      </c>
      <c r="E285" s="155" t="s">
        <v>578</v>
      </c>
      <c r="F285" s="155">
        <v>202.5</v>
      </c>
      <c r="G285" s="155"/>
      <c r="H285" s="155">
        <v>255</v>
      </c>
      <c r="I285" s="157">
        <v>252</v>
      </c>
      <c r="J285" s="158" t="s">
        <v>665</v>
      </c>
      <c r="K285" s="159">
        <f t="shared" si="96"/>
        <v>52.5</v>
      </c>
      <c r="L285" s="160">
        <f t="shared" si="97"/>
        <v>0.25925925925925924</v>
      </c>
      <c r="M285" s="155" t="s">
        <v>581</v>
      </c>
      <c r="N285" s="161">
        <v>43542</v>
      </c>
      <c r="O285" s="1"/>
      <c r="P285" s="1"/>
      <c r="Q285" s="231"/>
      <c r="R285" s="1"/>
      <c r="S285" s="6" t="s">
        <v>768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3">
        <v>124</v>
      </c>
      <c r="B286" s="184">
        <v>43465</v>
      </c>
      <c r="C286" s="153"/>
      <c r="D286" s="185" t="s">
        <v>159</v>
      </c>
      <c r="E286" s="186" t="s">
        <v>578</v>
      </c>
      <c r="F286" s="186">
        <v>710</v>
      </c>
      <c r="G286" s="186"/>
      <c r="H286" s="186">
        <v>866</v>
      </c>
      <c r="I286" s="188">
        <v>866</v>
      </c>
      <c r="J286" s="189" t="s">
        <v>665</v>
      </c>
      <c r="K286" s="159">
        <f t="shared" si="96"/>
        <v>156</v>
      </c>
      <c r="L286" s="160">
        <f t="shared" si="97"/>
        <v>0.21971830985915494</v>
      </c>
      <c r="M286" s="155" t="s">
        <v>581</v>
      </c>
      <c r="N286" s="161">
        <v>43553</v>
      </c>
      <c r="O286" s="1"/>
      <c r="P286" s="1"/>
      <c r="Q286" s="231"/>
      <c r="R286" s="1"/>
      <c r="S286" s="6" t="s">
        <v>768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125</v>
      </c>
      <c r="B287" s="184">
        <v>43522</v>
      </c>
      <c r="C287" s="184"/>
      <c r="D287" s="185" t="s">
        <v>174</v>
      </c>
      <c r="E287" s="186" t="s">
        <v>578</v>
      </c>
      <c r="F287" s="186">
        <v>337.25</v>
      </c>
      <c r="G287" s="186"/>
      <c r="H287" s="186">
        <v>398.5</v>
      </c>
      <c r="I287" s="188">
        <v>411</v>
      </c>
      <c r="J287" s="158" t="s">
        <v>769</v>
      </c>
      <c r="K287" s="159">
        <f t="shared" si="96"/>
        <v>61.25</v>
      </c>
      <c r="L287" s="160">
        <f t="shared" si="97"/>
        <v>0.1816160118606375</v>
      </c>
      <c r="M287" s="155" t="s">
        <v>581</v>
      </c>
      <c r="N287" s="161">
        <v>43760</v>
      </c>
      <c r="O287" s="1"/>
      <c r="P287" s="1"/>
      <c r="Q287" s="231"/>
      <c r="R287" s="1"/>
      <c r="S287" s="6" t="s">
        <v>768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96">
        <v>126</v>
      </c>
      <c r="B288" s="197">
        <v>43559</v>
      </c>
      <c r="C288" s="197"/>
      <c r="D288" s="198" t="s">
        <v>770</v>
      </c>
      <c r="E288" s="199" t="s">
        <v>578</v>
      </c>
      <c r="F288" s="199">
        <v>130</v>
      </c>
      <c r="G288" s="199"/>
      <c r="H288" s="199">
        <v>65</v>
      </c>
      <c r="I288" s="200">
        <v>158</v>
      </c>
      <c r="J288" s="168" t="s">
        <v>771</v>
      </c>
      <c r="K288" s="169">
        <f t="shared" si="96"/>
        <v>-65</v>
      </c>
      <c r="L288" s="170">
        <f t="shared" si="97"/>
        <v>-0.5</v>
      </c>
      <c r="M288" s="166" t="s">
        <v>591</v>
      </c>
      <c r="N288" s="163">
        <v>43726</v>
      </c>
      <c r="O288" s="1"/>
      <c r="P288" s="1"/>
      <c r="Q288" s="231"/>
      <c r="R288" s="1"/>
      <c r="S288" s="6" t="s">
        <v>772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3">
        <v>127</v>
      </c>
      <c r="B289" s="184">
        <v>43017</v>
      </c>
      <c r="C289" s="184"/>
      <c r="D289" s="185" t="s">
        <v>210</v>
      </c>
      <c r="E289" s="186" t="s">
        <v>578</v>
      </c>
      <c r="F289" s="186">
        <v>141.5</v>
      </c>
      <c r="G289" s="186"/>
      <c r="H289" s="186">
        <v>183.5</v>
      </c>
      <c r="I289" s="188">
        <v>210</v>
      </c>
      <c r="J289" s="158" t="s">
        <v>766</v>
      </c>
      <c r="K289" s="159">
        <f t="shared" si="96"/>
        <v>42</v>
      </c>
      <c r="L289" s="160">
        <f t="shared" si="97"/>
        <v>0.29681978798586572</v>
      </c>
      <c r="M289" s="155" t="s">
        <v>581</v>
      </c>
      <c r="N289" s="161">
        <v>43042</v>
      </c>
      <c r="O289" s="1"/>
      <c r="P289" s="1"/>
      <c r="Q289" s="231"/>
      <c r="R289" s="1"/>
      <c r="S289" s="6" t="s">
        <v>772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96">
        <v>128</v>
      </c>
      <c r="B290" s="197">
        <v>43074</v>
      </c>
      <c r="C290" s="197"/>
      <c r="D290" s="198" t="s">
        <v>773</v>
      </c>
      <c r="E290" s="199" t="s">
        <v>578</v>
      </c>
      <c r="F290" s="194">
        <v>172</v>
      </c>
      <c r="G290" s="199"/>
      <c r="H290" s="199">
        <v>155.25</v>
      </c>
      <c r="I290" s="200">
        <v>230</v>
      </c>
      <c r="J290" s="168" t="s">
        <v>774</v>
      </c>
      <c r="K290" s="169">
        <f t="shared" si="96"/>
        <v>-16.75</v>
      </c>
      <c r="L290" s="170">
        <f t="shared" si="97"/>
        <v>-9.7383720930232565E-2</v>
      </c>
      <c r="M290" s="166" t="s">
        <v>591</v>
      </c>
      <c r="N290" s="163">
        <v>43787</v>
      </c>
      <c r="O290" s="1"/>
      <c r="P290" s="1"/>
      <c r="Q290" s="231"/>
      <c r="R290" s="1"/>
      <c r="S290" s="6" t="s">
        <v>772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3">
        <v>129</v>
      </c>
      <c r="B291" s="184">
        <v>43398</v>
      </c>
      <c r="C291" s="184"/>
      <c r="D291" s="185" t="s">
        <v>120</v>
      </c>
      <c r="E291" s="186" t="s">
        <v>578</v>
      </c>
      <c r="F291" s="186">
        <v>698.5</v>
      </c>
      <c r="G291" s="186"/>
      <c r="H291" s="186">
        <v>890</v>
      </c>
      <c r="I291" s="188">
        <v>890</v>
      </c>
      <c r="J291" s="158" t="s">
        <v>775</v>
      </c>
      <c r="K291" s="159">
        <f t="shared" si="96"/>
        <v>191.5</v>
      </c>
      <c r="L291" s="160">
        <f t="shared" si="97"/>
        <v>0.27415891195418757</v>
      </c>
      <c r="M291" s="155" t="s">
        <v>581</v>
      </c>
      <c r="N291" s="161">
        <v>44328</v>
      </c>
      <c r="O291" s="1"/>
      <c r="P291" s="1"/>
      <c r="Q291" s="231"/>
      <c r="R291" s="1"/>
      <c r="S291" s="6" t="s">
        <v>768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3">
        <v>130</v>
      </c>
      <c r="B292" s="184">
        <v>42877</v>
      </c>
      <c r="C292" s="184"/>
      <c r="D292" s="185" t="s">
        <v>776</v>
      </c>
      <c r="E292" s="186" t="s">
        <v>578</v>
      </c>
      <c r="F292" s="186">
        <v>127.6</v>
      </c>
      <c r="G292" s="186"/>
      <c r="H292" s="186">
        <v>138</v>
      </c>
      <c r="I292" s="188">
        <v>190</v>
      </c>
      <c r="J292" s="158" t="s">
        <v>777</v>
      </c>
      <c r="K292" s="159">
        <f t="shared" si="96"/>
        <v>10.400000000000006</v>
      </c>
      <c r="L292" s="160">
        <f t="shared" si="97"/>
        <v>8.1504702194357417E-2</v>
      </c>
      <c r="M292" s="155" t="s">
        <v>581</v>
      </c>
      <c r="N292" s="161">
        <v>43774</v>
      </c>
      <c r="O292" s="1"/>
      <c r="P292" s="1"/>
      <c r="Q292" s="231"/>
      <c r="R292" s="1"/>
      <c r="S292" s="6" t="s">
        <v>772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3">
        <v>131</v>
      </c>
      <c r="B293" s="184">
        <v>43158</v>
      </c>
      <c r="C293" s="184"/>
      <c r="D293" s="185" t="s">
        <v>778</v>
      </c>
      <c r="E293" s="186" t="s">
        <v>578</v>
      </c>
      <c r="F293" s="186">
        <v>317</v>
      </c>
      <c r="G293" s="186"/>
      <c r="H293" s="186">
        <v>382.5</v>
      </c>
      <c r="I293" s="188">
        <v>398</v>
      </c>
      <c r="J293" s="158" t="s">
        <v>779</v>
      </c>
      <c r="K293" s="159">
        <f t="shared" si="96"/>
        <v>65.5</v>
      </c>
      <c r="L293" s="160">
        <f t="shared" si="97"/>
        <v>0.20662460567823343</v>
      </c>
      <c r="M293" s="155" t="s">
        <v>581</v>
      </c>
      <c r="N293" s="161">
        <v>44238</v>
      </c>
      <c r="O293" s="1"/>
      <c r="P293" s="1"/>
      <c r="Q293" s="231"/>
      <c r="R293" s="1"/>
      <c r="S293" s="6" t="s">
        <v>772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96">
        <v>132</v>
      </c>
      <c r="B294" s="197">
        <v>43164</v>
      </c>
      <c r="C294" s="197"/>
      <c r="D294" s="198" t="s">
        <v>166</v>
      </c>
      <c r="E294" s="199" t="s">
        <v>578</v>
      </c>
      <c r="F294" s="194">
        <f>510-14.4</f>
        <v>495.6</v>
      </c>
      <c r="G294" s="199"/>
      <c r="H294" s="199">
        <v>350</v>
      </c>
      <c r="I294" s="200">
        <v>672</v>
      </c>
      <c r="J294" s="168" t="s">
        <v>780</v>
      </c>
      <c r="K294" s="169">
        <f t="shared" si="96"/>
        <v>-145.60000000000002</v>
      </c>
      <c r="L294" s="170">
        <f t="shared" si="97"/>
        <v>-0.29378531073446329</v>
      </c>
      <c r="M294" s="166" t="s">
        <v>591</v>
      </c>
      <c r="N294" s="163">
        <v>43887</v>
      </c>
      <c r="O294" s="1"/>
      <c r="P294" s="1"/>
      <c r="Q294" s="231"/>
      <c r="R294" s="1"/>
      <c r="S294" s="6" t="s">
        <v>768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96">
        <v>133</v>
      </c>
      <c r="B295" s="197">
        <v>43237</v>
      </c>
      <c r="C295" s="197"/>
      <c r="D295" s="198" t="s">
        <v>781</v>
      </c>
      <c r="E295" s="199" t="s">
        <v>578</v>
      </c>
      <c r="F295" s="194">
        <v>230.3</v>
      </c>
      <c r="G295" s="199"/>
      <c r="H295" s="199">
        <v>102.5</v>
      </c>
      <c r="I295" s="200">
        <v>348</v>
      </c>
      <c r="J295" s="168" t="s">
        <v>782</v>
      </c>
      <c r="K295" s="169">
        <f t="shared" si="96"/>
        <v>-127.80000000000001</v>
      </c>
      <c r="L295" s="170">
        <f t="shared" si="97"/>
        <v>-0.55492835432045162</v>
      </c>
      <c r="M295" s="166" t="s">
        <v>591</v>
      </c>
      <c r="N295" s="163">
        <v>43896</v>
      </c>
      <c r="O295" s="1"/>
      <c r="P295" s="1"/>
      <c r="Q295" s="231"/>
      <c r="R295" s="1"/>
      <c r="S295" s="6" t="s">
        <v>768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3">
        <v>134</v>
      </c>
      <c r="B296" s="184">
        <v>43258</v>
      </c>
      <c r="C296" s="184"/>
      <c r="D296" s="185" t="s">
        <v>437</v>
      </c>
      <c r="E296" s="186" t="s">
        <v>578</v>
      </c>
      <c r="F296" s="186">
        <f>342.5-5.1</f>
        <v>337.4</v>
      </c>
      <c r="G296" s="186"/>
      <c r="H296" s="186">
        <v>412.5</v>
      </c>
      <c r="I296" s="188">
        <v>439</v>
      </c>
      <c r="J296" s="158" t="s">
        <v>783</v>
      </c>
      <c r="K296" s="159">
        <f t="shared" si="96"/>
        <v>75.100000000000023</v>
      </c>
      <c r="L296" s="160">
        <f t="shared" si="97"/>
        <v>0.22258446947243635</v>
      </c>
      <c r="M296" s="155" t="s">
        <v>581</v>
      </c>
      <c r="N296" s="161">
        <v>44230</v>
      </c>
      <c r="O296" s="1"/>
      <c r="P296" s="1"/>
      <c r="Q296" s="231"/>
      <c r="R296" s="1"/>
      <c r="S296" s="6" t="s">
        <v>772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77">
        <v>135</v>
      </c>
      <c r="B297" s="176">
        <v>43285</v>
      </c>
      <c r="C297" s="176"/>
      <c r="D297" s="177" t="s">
        <v>58</v>
      </c>
      <c r="E297" s="178" t="s">
        <v>578</v>
      </c>
      <c r="F297" s="178">
        <f>127.5-5.53</f>
        <v>121.97</v>
      </c>
      <c r="G297" s="179"/>
      <c r="H297" s="179">
        <v>122.5</v>
      </c>
      <c r="I297" s="179">
        <v>170</v>
      </c>
      <c r="J297" s="180" t="s">
        <v>784</v>
      </c>
      <c r="K297" s="181">
        <f t="shared" si="96"/>
        <v>0.53000000000000114</v>
      </c>
      <c r="L297" s="182">
        <f t="shared" si="97"/>
        <v>4.3453308190538747E-3</v>
      </c>
      <c r="M297" s="178" t="s">
        <v>598</v>
      </c>
      <c r="N297" s="176">
        <v>44431</v>
      </c>
      <c r="O297" s="1"/>
      <c r="P297" s="1"/>
      <c r="Q297" s="231"/>
      <c r="R297" s="1"/>
      <c r="S297" s="6" t="s">
        <v>768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96">
        <v>136</v>
      </c>
      <c r="B298" s="197">
        <v>43294</v>
      </c>
      <c r="C298" s="197"/>
      <c r="D298" s="198" t="s">
        <v>785</v>
      </c>
      <c r="E298" s="199" t="s">
        <v>578</v>
      </c>
      <c r="F298" s="194">
        <v>46.5</v>
      </c>
      <c r="G298" s="199"/>
      <c r="H298" s="199">
        <v>17</v>
      </c>
      <c r="I298" s="200">
        <v>59</v>
      </c>
      <c r="J298" s="168" t="s">
        <v>786</v>
      </c>
      <c r="K298" s="169">
        <f t="shared" si="96"/>
        <v>-29.5</v>
      </c>
      <c r="L298" s="170">
        <f t="shared" si="97"/>
        <v>-0.63440860215053763</v>
      </c>
      <c r="M298" s="166" t="s">
        <v>591</v>
      </c>
      <c r="N298" s="163">
        <v>43887</v>
      </c>
      <c r="O298" s="1"/>
      <c r="P298" s="1"/>
      <c r="Q298" s="231"/>
      <c r="R298" s="1"/>
      <c r="S298" s="6" t="s">
        <v>768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3">
        <v>137</v>
      </c>
      <c r="B299" s="184">
        <v>43396</v>
      </c>
      <c r="C299" s="184"/>
      <c r="D299" s="185" t="s">
        <v>420</v>
      </c>
      <c r="E299" s="186" t="s">
        <v>578</v>
      </c>
      <c r="F299" s="186">
        <v>156.5</v>
      </c>
      <c r="G299" s="186"/>
      <c r="H299" s="186">
        <v>207.5</v>
      </c>
      <c r="I299" s="188">
        <v>191</v>
      </c>
      <c r="J299" s="158" t="s">
        <v>665</v>
      </c>
      <c r="K299" s="159">
        <f t="shared" si="96"/>
        <v>51</v>
      </c>
      <c r="L299" s="160">
        <f t="shared" si="97"/>
        <v>0.32587859424920129</v>
      </c>
      <c r="M299" s="155" t="s">
        <v>581</v>
      </c>
      <c r="N299" s="161">
        <v>44369</v>
      </c>
      <c r="O299" s="1"/>
      <c r="P299" s="1"/>
      <c r="Q299" s="231"/>
      <c r="R299" s="1"/>
      <c r="S299" s="6" t="s">
        <v>768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3">
        <v>138</v>
      </c>
      <c r="B300" s="184">
        <v>43439</v>
      </c>
      <c r="C300" s="184"/>
      <c r="D300" s="185" t="s">
        <v>345</v>
      </c>
      <c r="E300" s="186" t="s">
        <v>578</v>
      </c>
      <c r="F300" s="186">
        <v>259.5</v>
      </c>
      <c r="G300" s="186"/>
      <c r="H300" s="186">
        <v>320</v>
      </c>
      <c r="I300" s="188">
        <v>320</v>
      </c>
      <c r="J300" s="158" t="s">
        <v>665</v>
      </c>
      <c r="K300" s="159">
        <f t="shared" si="96"/>
        <v>60.5</v>
      </c>
      <c r="L300" s="160">
        <f t="shared" si="97"/>
        <v>0.23314065510597304</v>
      </c>
      <c r="M300" s="155" t="s">
        <v>581</v>
      </c>
      <c r="N300" s="161">
        <v>44323</v>
      </c>
      <c r="O300" s="1"/>
      <c r="P300" s="1"/>
      <c r="Q300" s="231"/>
      <c r="R300" s="1"/>
      <c r="S300" s="6" t="s">
        <v>768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96">
        <v>139</v>
      </c>
      <c r="B301" s="197">
        <v>43439</v>
      </c>
      <c r="C301" s="197"/>
      <c r="D301" s="198" t="s">
        <v>787</v>
      </c>
      <c r="E301" s="199" t="s">
        <v>578</v>
      </c>
      <c r="F301" s="199">
        <v>715</v>
      </c>
      <c r="G301" s="199"/>
      <c r="H301" s="199">
        <v>445</v>
      </c>
      <c r="I301" s="200">
        <v>840</v>
      </c>
      <c r="J301" s="168" t="s">
        <v>788</v>
      </c>
      <c r="K301" s="169">
        <f t="shared" si="96"/>
        <v>-270</v>
      </c>
      <c r="L301" s="170">
        <f t="shared" si="97"/>
        <v>-0.3776223776223776</v>
      </c>
      <c r="M301" s="166" t="s">
        <v>591</v>
      </c>
      <c r="N301" s="163">
        <v>43800</v>
      </c>
      <c r="O301" s="1"/>
      <c r="P301" s="1"/>
      <c r="Q301" s="231"/>
      <c r="R301" s="1"/>
      <c r="S301" s="6" t="s">
        <v>768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3">
        <v>140</v>
      </c>
      <c r="B302" s="184">
        <v>43469</v>
      </c>
      <c r="C302" s="184"/>
      <c r="D302" s="185" t="s">
        <v>180</v>
      </c>
      <c r="E302" s="186" t="s">
        <v>578</v>
      </c>
      <c r="F302" s="186">
        <v>875</v>
      </c>
      <c r="G302" s="186"/>
      <c r="H302" s="186">
        <v>1165</v>
      </c>
      <c r="I302" s="188">
        <v>1185</v>
      </c>
      <c r="J302" s="158" t="s">
        <v>789</v>
      </c>
      <c r="K302" s="159">
        <f t="shared" si="96"/>
        <v>290</v>
      </c>
      <c r="L302" s="160">
        <f t="shared" si="97"/>
        <v>0.33142857142857141</v>
      </c>
      <c r="M302" s="155" t="s">
        <v>581</v>
      </c>
      <c r="N302" s="161">
        <v>43847</v>
      </c>
      <c r="O302" s="1"/>
      <c r="P302" s="1"/>
      <c r="Q302" s="231"/>
      <c r="R302" s="1"/>
      <c r="S302" s="6" t="s">
        <v>768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3">
        <v>141</v>
      </c>
      <c r="B303" s="184">
        <v>43559</v>
      </c>
      <c r="C303" s="184"/>
      <c r="D303" s="185" t="s">
        <v>363</v>
      </c>
      <c r="E303" s="186" t="s">
        <v>578</v>
      </c>
      <c r="F303" s="186">
        <f>387-14.63</f>
        <v>372.37</v>
      </c>
      <c r="G303" s="186"/>
      <c r="H303" s="186">
        <v>490</v>
      </c>
      <c r="I303" s="188">
        <v>490</v>
      </c>
      <c r="J303" s="158" t="s">
        <v>665</v>
      </c>
      <c r="K303" s="159">
        <f t="shared" si="96"/>
        <v>117.63</v>
      </c>
      <c r="L303" s="160">
        <f t="shared" si="97"/>
        <v>0.31589548030185027</v>
      </c>
      <c r="M303" s="155" t="s">
        <v>581</v>
      </c>
      <c r="N303" s="161">
        <v>43850</v>
      </c>
      <c r="O303" s="1"/>
      <c r="P303" s="1"/>
      <c r="Q303" s="231"/>
      <c r="R303" s="1"/>
      <c r="S303" s="6" t="s">
        <v>768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96">
        <v>142</v>
      </c>
      <c r="B304" s="197">
        <v>43578</v>
      </c>
      <c r="C304" s="197"/>
      <c r="D304" s="198" t="s">
        <v>790</v>
      </c>
      <c r="E304" s="199" t="s">
        <v>590</v>
      </c>
      <c r="F304" s="199">
        <v>220</v>
      </c>
      <c r="G304" s="199"/>
      <c r="H304" s="199">
        <v>127.5</v>
      </c>
      <c r="I304" s="200">
        <v>284</v>
      </c>
      <c r="J304" s="168" t="s">
        <v>791</v>
      </c>
      <c r="K304" s="169">
        <f t="shared" si="96"/>
        <v>-92.5</v>
      </c>
      <c r="L304" s="170">
        <f t="shared" si="97"/>
        <v>-0.42045454545454547</v>
      </c>
      <c r="M304" s="166" t="s">
        <v>591</v>
      </c>
      <c r="N304" s="163">
        <v>43896</v>
      </c>
      <c r="O304" s="1"/>
      <c r="P304" s="1"/>
      <c r="Q304" s="231"/>
      <c r="R304" s="1"/>
      <c r="S304" s="6" t="s">
        <v>768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3">
        <v>143</v>
      </c>
      <c r="B305" s="184">
        <v>43622</v>
      </c>
      <c r="C305" s="184"/>
      <c r="D305" s="185" t="s">
        <v>481</v>
      </c>
      <c r="E305" s="186" t="s">
        <v>590</v>
      </c>
      <c r="F305" s="186">
        <v>332.8</v>
      </c>
      <c r="G305" s="186"/>
      <c r="H305" s="186">
        <v>405</v>
      </c>
      <c r="I305" s="188">
        <v>419</v>
      </c>
      <c r="J305" s="158" t="s">
        <v>792</v>
      </c>
      <c r="K305" s="159">
        <f t="shared" si="96"/>
        <v>72.199999999999989</v>
      </c>
      <c r="L305" s="160">
        <f t="shared" si="97"/>
        <v>0.21694711538461534</v>
      </c>
      <c r="M305" s="155" t="s">
        <v>581</v>
      </c>
      <c r="N305" s="161">
        <v>43860</v>
      </c>
      <c r="O305" s="1"/>
      <c r="P305" s="1"/>
      <c r="Q305" s="231"/>
      <c r="R305" s="1"/>
      <c r="S305" s="6" t="s">
        <v>772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77">
        <v>144</v>
      </c>
      <c r="B306" s="176">
        <v>43641</v>
      </c>
      <c r="C306" s="176"/>
      <c r="D306" s="177" t="s">
        <v>172</v>
      </c>
      <c r="E306" s="178" t="s">
        <v>578</v>
      </c>
      <c r="F306" s="178">
        <v>386</v>
      </c>
      <c r="G306" s="179"/>
      <c r="H306" s="179">
        <v>395</v>
      </c>
      <c r="I306" s="179">
        <v>452</v>
      </c>
      <c r="J306" s="180" t="s">
        <v>793</v>
      </c>
      <c r="K306" s="181">
        <f t="shared" si="96"/>
        <v>9</v>
      </c>
      <c r="L306" s="182">
        <f t="shared" si="97"/>
        <v>2.3316062176165803E-2</v>
      </c>
      <c r="M306" s="178" t="s">
        <v>598</v>
      </c>
      <c r="N306" s="176">
        <v>43868</v>
      </c>
      <c r="O306" s="1"/>
      <c r="P306" s="1"/>
      <c r="Q306" s="231"/>
      <c r="R306" s="1"/>
      <c r="S306" s="6" t="s">
        <v>772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77">
        <v>145</v>
      </c>
      <c r="B307" s="176">
        <v>43707</v>
      </c>
      <c r="C307" s="176"/>
      <c r="D307" s="177" t="s">
        <v>146</v>
      </c>
      <c r="E307" s="178" t="s">
        <v>578</v>
      </c>
      <c r="F307" s="178">
        <v>137.5</v>
      </c>
      <c r="G307" s="179"/>
      <c r="H307" s="179">
        <v>138.5</v>
      </c>
      <c r="I307" s="179">
        <v>190</v>
      </c>
      <c r="J307" s="180" t="s">
        <v>794</v>
      </c>
      <c r="K307" s="181">
        <f t="shared" si="96"/>
        <v>1</v>
      </c>
      <c r="L307" s="182">
        <f t="shared" si="97"/>
        <v>7.2727272727272727E-3</v>
      </c>
      <c r="M307" s="178" t="s">
        <v>598</v>
      </c>
      <c r="N307" s="176">
        <v>44432</v>
      </c>
      <c r="O307" s="1"/>
      <c r="P307" s="1"/>
      <c r="Q307" s="231"/>
      <c r="R307" s="1"/>
      <c r="S307" s="6" t="s">
        <v>768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3">
        <v>146</v>
      </c>
      <c r="B308" s="184">
        <v>43731</v>
      </c>
      <c r="C308" s="184"/>
      <c r="D308" s="185" t="s">
        <v>430</v>
      </c>
      <c r="E308" s="186" t="s">
        <v>578</v>
      </c>
      <c r="F308" s="186">
        <v>235</v>
      </c>
      <c r="G308" s="186"/>
      <c r="H308" s="186">
        <v>295</v>
      </c>
      <c r="I308" s="188">
        <v>296</v>
      </c>
      <c r="J308" s="158" t="s">
        <v>795</v>
      </c>
      <c r="K308" s="159">
        <f t="shared" si="96"/>
        <v>60</v>
      </c>
      <c r="L308" s="160">
        <f t="shared" si="97"/>
        <v>0.25531914893617019</v>
      </c>
      <c r="M308" s="155" t="s">
        <v>581</v>
      </c>
      <c r="N308" s="161">
        <v>43844</v>
      </c>
      <c r="O308" s="1"/>
      <c r="P308" s="1"/>
      <c r="Q308" s="231"/>
      <c r="R308" s="1"/>
      <c r="S308" s="6" t="s">
        <v>772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3">
        <v>147</v>
      </c>
      <c r="B309" s="184">
        <v>43752</v>
      </c>
      <c r="C309" s="184"/>
      <c r="D309" s="185" t="s">
        <v>796</v>
      </c>
      <c r="E309" s="186" t="s">
        <v>578</v>
      </c>
      <c r="F309" s="186">
        <v>277.5</v>
      </c>
      <c r="G309" s="186"/>
      <c r="H309" s="186">
        <v>333</v>
      </c>
      <c r="I309" s="188">
        <v>333</v>
      </c>
      <c r="J309" s="158" t="s">
        <v>797</v>
      </c>
      <c r="K309" s="159">
        <f t="shared" si="96"/>
        <v>55.5</v>
      </c>
      <c r="L309" s="160">
        <f t="shared" si="97"/>
        <v>0.2</v>
      </c>
      <c r="M309" s="155" t="s">
        <v>581</v>
      </c>
      <c r="N309" s="161">
        <v>43846</v>
      </c>
      <c r="O309" s="1"/>
      <c r="P309" s="1"/>
      <c r="Q309" s="231"/>
      <c r="R309" s="1"/>
      <c r="S309" s="6" t="s">
        <v>768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3">
        <v>148</v>
      </c>
      <c r="B310" s="184">
        <v>43752</v>
      </c>
      <c r="C310" s="184"/>
      <c r="D310" s="185" t="s">
        <v>798</v>
      </c>
      <c r="E310" s="186" t="s">
        <v>578</v>
      </c>
      <c r="F310" s="186">
        <v>930</v>
      </c>
      <c r="G310" s="186"/>
      <c r="H310" s="186">
        <v>1165</v>
      </c>
      <c r="I310" s="188">
        <v>1200</v>
      </c>
      <c r="J310" s="158" t="s">
        <v>799</v>
      </c>
      <c r="K310" s="159">
        <f t="shared" si="96"/>
        <v>235</v>
      </c>
      <c r="L310" s="160">
        <f t="shared" si="97"/>
        <v>0.25268817204301075</v>
      </c>
      <c r="M310" s="155" t="s">
        <v>581</v>
      </c>
      <c r="N310" s="161">
        <v>43847</v>
      </c>
      <c r="O310" s="1"/>
      <c r="P310" s="1"/>
      <c r="Q310" s="231"/>
      <c r="R310" s="1"/>
      <c r="S310" s="6" t="s">
        <v>772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3">
        <v>149</v>
      </c>
      <c r="B311" s="184">
        <v>43753</v>
      </c>
      <c r="C311" s="184"/>
      <c r="D311" s="185" t="s">
        <v>800</v>
      </c>
      <c r="E311" s="186" t="s">
        <v>578</v>
      </c>
      <c r="F311" s="156">
        <v>111</v>
      </c>
      <c r="G311" s="186"/>
      <c r="H311" s="186">
        <v>141</v>
      </c>
      <c r="I311" s="188">
        <v>141</v>
      </c>
      <c r="J311" s="158" t="s">
        <v>801</v>
      </c>
      <c r="K311" s="159">
        <f t="shared" si="96"/>
        <v>30</v>
      </c>
      <c r="L311" s="160">
        <f t="shared" si="97"/>
        <v>0.27027027027027029</v>
      </c>
      <c r="M311" s="155" t="s">
        <v>581</v>
      </c>
      <c r="N311" s="161">
        <v>44328</v>
      </c>
      <c r="O311" s="1"/>
      <c r="P311" s="1"/>
      <c r="Q311" s="231"/>
      <c r="R311" s="1"/>
      <c r="S311" s="6" t="s">
        <v>772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3">
        <v>150</v>
      </c>
      <c r="B312" s="184">
        <v>43753</v>
      </c>
      <c r="C312" s="184"/>
      <c r="D312" s="185" t="s">
        <v>802</v>
      </c>
      <c r="E312" s="186" t="s">
        <v>578</v>
      </c>
      <c r="F312" s="156">
        <v>296</v>
      </c>
      <c r="G312" s="186"/>
      <c r="H312" s="186">
        <v>370</v>
      </c>
      <c r="I312" s="188">
        <v>370</v>
      </c>
      <c r="J312" s="158" t="s">
        <v>665</v>
      </c>
      <c r="K312" s="159">
        <f t="shared" si="96"/>
        <v>74</v>
      </c>
      <c r="L312" s="160">
        <f t="shared" si="97"/>
        <v>0.25</v>
      </c>
      <c r="M312" s="155" t="s">
        <v>581</v>
      </c>
      <c r="N312" s="161">
        <v>43853</v>
      </c>
      <c r="O312" s="1"/>
      <c r="P312" s="1"/>
      <c r="Q312" s="231"/>
      <c r="R312" s="1"/>
      <c r="S312" s="6" t="s">
        <v>772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3">
        <v>151</v>
      </c>
      <c r="B313" s="184">
        <v>43754</v>
      </c>
      <c r="C313" s="184"/>
      <c r="D313" s="185" t="s">
        <v>803</v>
      </c>
      <c r="E313" s="186" t="s">
        <v>578</v>
      </c>
      <c r="F313" s="156">
        <v>300</v>
      </c>
      <c r="G313" s="186"/>
      <c r="H313" s="186">
        <v>382.5</v>
      </c>
      <c r="I313" s="188">
        <v>344</v>
      </c>
      <c r="J313" s="158" t="s">
        <v>804</v>
      </c>
      <c r="K313" s="159">
        <f t="shared" si="96"/>
        <v>82.5</v>
      </c>
      <c r="L313" s="160">
        <f t="shared" si="97"/>
        <v>0.27500000000000002</v>
      </c>
      <c r="M313" s="155" t="s">
        <v>581</v>
      </c>
      <c r="N313" s="161">
        <v>44238</v>
      </c>
      <c r="O313" s="1"/>
      <c r="P313" s="1"/>
      <c r="Q313" s="231"/>
      <c r="R313" s="1"/>
      <c r="S313" s="6" t="s">
        <v>772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3">
        <v>152</v>
      </c>
      <c r="B314" s="184">
        <v>43832</v>
      </c>
      <c r="C314" s="184"/>
      <c r="D314" s="185" t="s">
        <v>805</v>
      </c>
      <c r="E314" s="186" t="s">
        <v>578</v>
      </c>
      <c r="F314" s="156">
        <v>495</v>
      </c>
      <c r="G314" s="186"/>
      <c r="H314" s="186">
        <v>595</v>
      </c>
      <c r="I314" s="188">
        <v>590</v>
      </c>
      <c r="J314" s="158" t="s">
        <v>601</v>
      </c>
      <c r="K314" s="159">
        <f t="shared" si="96"/>
        <v>100</v>
      </c>
      <c r="L314" s="160">
        <f t="shared" si="97"/>
        <v>0.20202020202020202</v>
      </c>
      <c r="M314" s="155" t="s">
        <v>581</v>
      </c>
      <c r="N314" s="161">
        <v>44589</v>
      </c>
      <c r="O314" s="1"/>
      <c r="P314" s="1"/>
      <c r="Q314" s="231"/>
      <c r="R314" s="1"/>
      <c r="S314" s="6" t="s">
        <v>772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3">
        <v>153</v>
      </c>
      <c r="B315" s="184">
        <v>43966</v>
      </c>
      <c r="C315" s="184"/>
      <c r="D315" s="185" t="s">
        <v>76</v>
      </c>
      <c r="E315" s="186" t="s">
        <v>578</v>
      </c>
      <c r="F315" s="156">
        <v>67.5</v>
      </c>
      <c r="G315" s="186"/>
      <c r="H315" s="186">
        <v>86</v>
      </c>
      <c r="I315" s="188">
        <v>86</v>
      </c>
      <c r="J315" s="158" t="s">
        <v>806</v>
      </c>
      <c r="K315" s="159">
        <f t="shared" si="96"/>
        <v>18.5</v>
      </c>
      <c r="L315" s="160">
        <f t="shared" si="97"/>
        <v>0.27407407407407408</v>
      </c>
      <c r="M315" s="155" t="s">
        <v>581</v>
      </c>
      <c r="N315" s="161">
        <v>44008</v>
      </c>
      <c r="O315" s="1"/>
      <c r="P315" s="1"/>
      <c r="Q315" s="231"/>
      <c r="R315" s="1"/>
      <c r="S315" s="6" t="s">
        <v>772</v>
      </c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83">
        <v>154</v>
      </c>
      <c r="B316" s="184">
        <v>44035</v>
      </c>
      <c r="C316" s="184"/>
      <c r="D316" s="185" t="s">
        <v>480</v>
      </c>
      <c r="E316" s="186" t="s">
        <v>578</v>
      </c>
      <c r="F316" s="156">
        <v>231</v>
      </c>
      <c r="G316" s="186"/>
      <c r="H316" s="186">
        <v>281</v>
      </c>
      <c r="I316" s="188">
        <v>281</v>
      </c>
      <c r="J316" s="158" t="s">
        <v>665</v>
      </c>
      <c r="K316" s="159">
        <f t="shared" si="96"/>
        <v>50</v>
      </c>
      <c r="L316" s="160">
        <f t="shared" si="97"/>
        <v>0.21645021645021645</v>
      </c>
      <c r="M316" s="155" t="s">
        <v>581</v>
      </c>
      <c r="N316" s="161">
        <v>44358</v>
      </c>
      <c r="O316" s="1"/>
      <c r="P316" s="1"/>
      <c r="Q316" s="231"/>
      <c r="R316" s="1"/>
      <c r="S316" s="6" t="s">
        <v>772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3">
        <v>155</v>
      </c>
      <c r="B317" s="184">
        <v>44092</v>
      </c>
      <c r="C317" s="184"/>
      <c r="D317" s="185" t="s">
        <v>144</v>
      </c>
      <c r="E317" s="186" t="s">
        <v>578</v>
      </c>
      <c r="F317" s="186">
        <v>206</v>
      </c>
      <c r="G317" s="186"/>
      <c r="H317" s="186">
        <v>248</v>
      </c>
      <c r="I317" s="188">
        <v>248</v>
      </c>
      <c r="J317" s="158" t="s">
        <v>665</v>
      </c>
      <c r="K317" s="159">
        <f t="shared" si="96"/>
        <v>42</v>
      </c>
      <c r="L317" s="160">
        <f t="shared" si="97"/>
        <v>0.20388349514563106</v>
      </c>
      <c r="M317" s="155" t="s">
        <v>581</v>
      </c>
      <c r="N317" s="161">
        <v>44214</v>
      </c>
      <c r="O317" s="1"/>
      <c r="P317" s="1"/>
      <c r="Q317" s="231"/>
      <c r="R317" s="1"/>
      <c r="S317" s="6" t="s">
        <v>772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3">
        <v>156</v>
      </c>
      <c r="B318" s="184">
        <v>44140</v>
      </c>
      <c r="C318" s="184"/>
      <c r="D318" s="185" t="s">
        <v>144</v>
      </c>
      <c r="E318" s="186" t="s">
        <v>578</v>
      </c>
      <c r="F318" s="186">
        <v>182.5</v>
      </c>
      <c r="G318" s="186"/>
      <c r="H318" s="186">
        <v>248</v>
      </c>
      <c r="I318" s="188">
        <v>248</v>
      </c>
      <c r="J318" s="158" t="s">
        <v>665</v>
      </c>
      <c r="K318" s="159">
        <f t="shared" si="96"/>
        <v>65.5</v>
      </c>
      <c r="L318" s="160">
        <f t="shared" si="97"/>
        <v>0.35890410958904112</v>
      </c>
      <c r="M318" s="155" t="s">
        <v>581</v>
      </c>
      <c r="N318" s="161">
        <v>44214</v>
      </c>
      <c r="O318" s="1"/>
      <c r="P318" s="1"/>
      <c r="Q318" s="231"/>
      <c r="R318" s="1"/>
      <c r="S318" s="6" t="s">
        <v>772</v>
      </c>
      <c r="T318" s="1"/>
      <c r="U318" s="1"/>
      <c r="V318" s="1"/>
      <c r="W318" s="1"/>
      <c r="X318" s="1"/>
      <c r="Y318" s="1"/>
      <c r="Z318" s="1"/>
      <c r="AA318" s="1"/>
    </row>
    <row r="319" spans="1:27" ht="12.75" customHeight="1">
      <c r="A319" s="183">
        <v>157</v>
      </c>
      <c r="B319" s="184">
        <v>44140</v>
      </c>
      <c r="C319" s="184"/>
      <c r="D319" s="185" t="s">
        <v>345</v>
      </c>
      <c r="E319" s="186" t="s">
        <v>578</v>
      </c>
      <c r="F319" s="186">
        <v>247.5</v>
      </c>
      <c r="G319" s="186"/>
      <c r="H319" s="186">
        <v>320</v>
      </c>
      <c r="I319" s="188">
        <v>320</v>
      </c>
      <c r="J319" s="158" t="s">
        <v>665</v>
      </c>
      <c r="K319" s="159">
        <f t="shared" si="96"/>
        <v>72.5</v>
      </c>
      <c r="L319" s="160">
        <f t="shared" si="97"/>
        <v>0.29292929292929293</v>
      </c>
      <c r="M319" s="155" t="s">
        <v>581</v>
      </c>
      <c r="N319" s="161">
        <v>44323</v>
      </c>
      <c r="O319" s="1"/>
      <c r="P319" s="1"/>
      <c r="Q319" s="231"/>
      <c r="R319" s="1"/>
      <c r="S319" s="6" t="s">
        <v>772</v>
      </c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83">
        <v>158</v>
      </c>
      <c r="B320" s="184">
        <v>44140</v>
      </c>
      <c r="C320" s="184"/>
      <c r="D320" s="185" t="s">
        <v>203</v>
      </c>
      <c r="E320" s="186" t="s">
        <v>578</v>
      </c>
      <c r="F320" s="156">
        <v>925</v>
      </c>
      <c r="G320" s="186"/>
      <c r="H320" s="186">
        <v>1095</v>
      </c>
      <c r="I320" s="188">
        <v>1093</v>
      </c>
      <c r="J320" s="158" t="s">
        <v>807</v>
      </c>
      <c r="K320" s="159">
        <f t="shared" si="96"/>
        <v>170</v>
      </c>
      <c r="L320" s="160">
        <f t="shared" si="97"/>
        <v>0.18378378378378379</v>
      </c>
      <c r="M320" s="155" t="s">
        <v>581</v>
      </c>
      <c r="N320" s="161">
        <v>44201</v>
      </c>
      <c r="O320" s="1"/>
      <c r="P320" s="1"/>
      <c r="Q320" s="231"/>
      <c r="R320" s="1"/>
      <c r="S320" s="6" t="s">
        <v>772</v>
      </c>
      <c r="T320" s="1"/>
      <c r="U320" s="1"/>
      <c r="V320" s="1"/>
      <c r="W320" s="1"/>
      <c r="X320" s="1"/>
      <c r="Y320" s="1"/>
      <c r="Z320" s="1"/>
      <c r="AA320" s="1"/>
    </row>
    <row r="321" spans="1:27" ht="12.75" customHeight="1">
      <c r="A321" s="183">
        <v>159</v>
      </c>
      <c r="B321" s="184">
        <v>44140</v>
      </c>
      <c r="C321" s="184"/>
      <c r="D321" s="185" t="s">
        <v>363</v>
      </c>
      <c r="E321" s="186" t="s">
        <v>578</v>
      </c>
      <c r="F321" s="156">
        <v>332.5</v>
      </c>
      <c r="G321" s="186"/>
      <c r="H321" s="186">
        <v>393</v>
      </c>
      <c r="I321" s="188">
        <v>406</v>
      </c>
      <c r="J321" s="158" t="s">
        <v>808</v>
      </c>
      <c r="K321" s="159">
        <f t="shared" si="96"/>
        <v>60.5</v>
      </c>
      <c r="L321" s="160">
        <f t="shared" si="97"/>
        <v>0.18195488721804512</v>
      </c>
      <c r="M321" s="155" t="s">
        <v>581</v>
      </c>
      <c r="N321" s="161">
        <v>44256</v>
      </c>
      <c r="O321" s="1"/>
      <c r="P321" s="1"/>
      <c r="Q321" s="231"/>
      <c r="R321" s="1"/>
      <c r="S321" s="6" t="s">
        <v>772</v>
      </c>
      <c r="T321" s="1"/>
      <c r="U321" s="1"/>
      <c r="V321" s="1"/>
      <c r="W321" s="1"/>
      <c r="X321" s="1"/>
      <c r="Y321" s="1"/>
      <c r="Z321" s="1"/>
      <c r="AA321" s="1"/>
    </row>
    <row r="322" spans="1:27" ht="12.75" customHeight="1">
      <c r="A322" s="183">
        <v>160</v>
      </c>
      <c r="B322" s="184">
        <v>44141</v>
      </c>
      <c r="C322" s="184"/>
      <c r="D322" s="185" t="s">
        <v>480</v>
      </c>
      <c r="E322" s="186" t="s">
        <v>578</v>
      </c>
      <c r="F322" s="156">
        <v>231</v>
      </c>
      <c r="G322" s="186"/>
      <c r="H322" s="186">
        <v>281</v>
      </c>
      <c r="I322" s="188">
        <v>281</v>
      </c>
      <c r="J322" s="158" t="s">
        <v>665</v>
      </c>
      <c r="K322" s="159">
        <f t="shared" si="96"/>
        <v>50</v>
      </c>
      <c r="L322" s="160">
        <f t="shared" si="97"/>
        <v>0.21645021645021645</v>
      </c>
      <c r="M322" s="155" t="s">
        <v>581</v>
      </c>
      <c r="N322" s="161">
        <v>44358</v>
      </c>
      <c r="O322" s="1"/>
      <c r="P322" s="1"/>
      <c r="Q322" s="231"/>
      <c r="R322" s="1"/>
      <c r="S322" s="6" t="s">
        <v>772</v>
      </c>
      <c r="T322" s="1"/>
      <c r="U322" s="1"/>
      <c r="V322" s="1"/>
      <c r="W322" s="1"/>
      <c r="X322" s="1"/>
      <c r="Y322" s="1"/>
      <c r="Z322" s="1"/>
      <c r="AA322" s="1"/>
    </row>
    <row r="323" spans="1:27" ht="12.75" customHeight="1">
      <c r="A323" s="183">
        <v>161</v>
      </c>
      <c r="B323" s="184">
        <v>44187</v>
      </c>
      <c r="C323" s="184"/>
      <c r="D323" s="185" t="s">
        <v>809</v>
      </c>
      <c r="E323" s="186" t="s">
        <v>578</v>
      </c>
      <c r="F323" s="156">
        <v>190</v>
      </c>
      <c r="G323" s="186"/>
      <c r="H323" s="186">
        <v>239</v>
      </c>
      <c r="I323" s="188">
        <v>239</v>
      </c>
      <c r="J323" s="158" t="s">
        <v>810</v>
      </c>
      <c r="K323" s="159">
        <f t="shared" si="96"/>
        <v>49</v>
      </c>
      <c r="L323" s="160">
        <f t="shared" si="97"/>
        <v>0.25789473684210529</v>
      </c>
      <c r="M323" s="155" t="s">
        <v>581</v>
      </c>
      <c r="N323" s="161">
        <v>44844</v>
      </c>
      <c r="O323" s="1"/>
      <c r="P323" s="1"/>
      <c r="Q323" s="231"/>
      <c r="R323" s="1"/>
      <c r="S323" s="6" t="s">
        <v>772</v>
      </c>
    </row>
    <row r="324" spans="1:27" ht="12.75" customHeight="1">
      <c r="A324" s="183">
        <v>162</v>
      </c>
      <c r="B324" s="184">
        <v>44258</v>
      </c>
      <c r="C324" s="184"/>
      <c r="D324" s="185" t="s">
        <v>805</v>
      </c>
      <c r="E324" s="186" t="s">
        <v>578</v>
      </c>
      <c r="F324" s="156">
        <v>495</v>
      </c>
      <c r="G324" s="186"/>
      <c r="H324" s="186">
        <v>595</v>
      </c>
      <c r="I324" s="188">
        <v>590</v>
      </c>
      <c r="J324" s="158" t="s">
        <v>601</v>
      </c>
      <c r="K324" s="159">
        <f t="shared" si="96"/>
        <v>100</v>
      </c>
      <c r="L324" s="160">
        <f t="shared" si="97"/>
        <v>0.20202020202020202</v>
      </c>
      <c r="M324" s="155" t="s">
        <v>581</v>
      </c>
      <c r="N324" s="161">
        <v>44589</v>
      </c>
      <c r="O324" s="1"/>
      <c r="P324" s="1"/>
      <c r="Q324" s="231"/>
      <c r="S324" s="6" t="s">
        <v>772</v>
      </c>
    </row>
    <row r="325" spans="1:27" ht="12.75" customHeight="1">
      <c r="A325" s="183">
        <v>163</v>
      </c>
      <c r="B325" s="184">
        <v>44274</v>
      </c>
      <c r="C325" s="184"/>
      <c r="D325" s="185" t="s">
        <v>363</v>
      </c>
      <c r="E325" s="186" t="s">
        <v>578</v>
      </c>
      <c r="F325" s="156">
        <v>355</v>
      </c>
      <c r="G325" s="186"/>
      <c r="H325" s="186">
        <v>422.5</v>
      </c>
      <c r="I325" s="188">
        <v>420</v>
      </c>
      <c r="J325" s="158" t="s">
        <v>811</v>
      </c>
      <c r="K325" s="159">
        <f t="shared" si="96"/>
        <v>67.5</v>
      </c>
      <c r="L325" s="160">
        <f t="shared" si="97"/>
        <v>0.19014084507042253</v>
      </c>
      <c r="M325" s="155" t="s">
        <v>581</v>
      </c>
      <c r="N325" s="161">
        <v>44361</v>
      </c>
      <c r="O325" s="1"/>
      <c r="S325" s="201" t="s">
        <v>772</v>
      </c>
      <c r="T325" s="1"/>
      <c r="U325" s="1"/>
      <c r="V325" s="1"/>
      <c r="W325" s="1"/>
      <c r="X325" s="1"/>
      <c r="Y325" s="1"/>
      <c r="Z325" s="1"/>
      <c r="AA325" s="1"/>
    </row>
    <row r="326" spans="1:27" ht="12.75" customHeight="1">
      <c r="A326" s="183">
        <v>164</v>
      </c>
      <c r="B326" s="184">
        <v>44295</v>
      </c>
      <c r="C326" s="184"/>
      <c r="D326" s="185" t="s">
        <v>326</v>
      </c>
      <c r="E326" s="186" t="s">
        <v>578</v>
      </c>
      <c r="F326" s="156">
        <v>555</v>
      </c>
      <c r="G326" s="186"/>
      <c r="H326" s="186">
        <v>663</v>
      </c>
      <c r="I326" s="188">
        <v>663</v>
      </c>
      <c r="J326" s="158" t="s">
        <v>812</v>
      </c>
      <c r="K326" s="159">
        <f t="shared" si="96"/>
        <v>108</v>
      </c>
      <c r="L326" s="160">
        <f t="shared" si="97"/>
        <v>0.19459459459459461</v>
      </c>
      <c r="M326" s="155" t="s">
        <v>581</v>
      </c>
      <c r="N326" s="161">
        <v>44321</v>
      </c>
      <c r="O326" s="1"/>
      <c r="P326" s="1"/>
      <c r="Q326" s="231"/>
      <c r="R326" s="1"/>
      <c r="S326" s="201" t="s">
        <v>772</v>
      </c>
    </row>
    <row r="327" spans="1:27" ht="12.75" customHeight="1">
      <c r="A327" s="183">
        <v>165</v>
      </c>
      <c r="B327" s="184">
        <v>44308</v>
      </c>
      <c r="C327" s="184"/>
      <c r="D327" s="185" t="s">
        <v>776</v>
      </c>
      <c r="E327" s="186" t="s">
        <v>578</v>
      </c>
      <c r="F327" s="156">
        <v>126.5</v>
      </c>
      <c r="G327" s="186"/>
      <c r="H327" s="186">
        <v>155</v>
      </c>
      <c r="I327" s="188">
        <v>155</v>
      </c>
      <c r="J327" s="158" t="s">
        <v>665</v>
      </c>
      <c r="K327" s="159">
        <f t="shared" si="96"/>
        <v>28.5</v>
      </c>
      <c r="L327" s="160">
        <f t="shared" si="97"/>
        <v>0.22529644268774704</v>
      </c>
      <c r="M327" s="155" t="s">
        <v>581</v>
      </c>
      <c r="N327" s="161">
        <v>44362</v>
      </c>
      <c r="O327" s="1"/>
      <c r="S327" s="201" t="s">
        <v>772</v>
      </c>
    </row>
    <row r="328" spans="1:27" ht="12.75" customHeight="1">
      <c r="A328" s="162">
        <v>166</v>
      </c>
      <c r="B328" s="193">
        <v>44368</v>
      </c>
      <c r="C328" s="193"/>
      <c r="D328" s="164" t="s">
        <v>813</v>
      </c>
      <c r="E328" s="166" t="s">
        <v>578</v>
      </c>
      <c r="F328" s="194">
        <v>287.5</v>
      </c>
      <c r="G328" s="166"/>
      <c r="H328" s="166">
        <v>245</v>
      </c>
      <c r="I328" s="167">
        <v>344</v>
      </c>
      <c r="J328" s="168" t="s">
        <v>814</v>
      </c>
      <c r="K328" s="169">
        <f t="shared" si="96"/>
        <v>-42.5</v>
      </c>
      <c r="L328" s="170">
        <f t="shared" si="97"/>
        <v>-0.14782608695652175</v>
      </c>
      <c r="M328" s="166" t="s">
        <v>591</v>
      </c>
      <c r="N328" s="163">
        <v>44508</v>
      </c>
      <c r="O328" s="1"/>
      <c r="S328" s="201" t="s">
        <v>772</v>
      </c>
    </row>
    <row r="329" spans="1:27" ht="12.75" customHeight="1">
      <c r="A329" s="183">
        <v>167</v>
      </c>
      <c r="B329" s="184">
        <v>44368</v>
      </c>
      <c r="C329" s="184"/>
      <c r="D329" s="185" t="s">
        <v>480</v>
      </c>
      <c r="E329" s="186" t="s">
        <v>578</v>
      </c>
      <c r="F329" s="156">
        <v>241</v>
      </c>
      <c r="G329" s="186"/>
      <c r="H329" s="186">
        <v>298</v>
      </c>
      <c r="I329" s="188">
        <v>320</v>
      </c>
      <c r="J329" s="158" t="s">
        <v>665</v>
      </c>
      <c r="K329" s="159">
        <f t="shared" si="96"/>
        <v>57</v>
      </c>
      <c r="L329" s="160">
        <f t="shared" si="97"/>
        <v>0.23651452282157676</v>
      </c>
      <c r="M329" s="155" t="s">
        <v>581</v>
      </c>
      <c r="N329" s="161">
        <v>44802</v>
      </c>
      <c r="O329" s="37"/>
      <c r="S329" s="201" t="s">
        <v>772</v>
      </c>
    </row>
    <row r="330" spans="1:27" ht="12.75" customHeight="1">
      <c r="A330" s="183">
        <v>168</v>
      </c>
      <c r="B330" s="184">
        <v>44406</v>
      </c>
      <c r="C330" s="184"/>
      <c r="D330" s="185" t="s">
        <v>776</v>
      </c>
      <c r="E330" s="186" t="s">
        <v>578</v>
      </c>
      <c r="F330" s="156">
        <v>162.5</v>
      </c>
      <c r="G330" s="186"/>
      <c r="H330" s="186">
        <v>200</v>
      </c>
      <c r="I330" s="188">
        <v>200</v>
      </c>
      <c r="J330" s="158" t="s">
        <v>665</v>
      </c>
      <c r="K330" s="159">
        <f t="shared" si="96"/>
        <v>37.5</v>
      </c>
      <c r="L330" s="160">
        <f t="shared" si="97"/>
        <v>0.23076923076923078</v>
      </c>
      <c r="M330" s="155" t="s">
        <v>581</v>
      </c>
      <c r="N330" s="161">
        <v>44802</v>
      </c>
      <c r="O330" s="1"/>
      <c r="S330" s="201" t="s">
        <v>772</v>
      </c>
    </row>
    <row r="331" spans="1:27" ht="12.75" customHeight="1">
      <c r="A331" s="183">
        <v>169</v>
      </c>
      <c r="B331" s="184">
        <v>44462</v>
      </c>
      <c r="C331" s="184"/>
      <c r="D331" s="185" t="s">
        <v>438</v>
      </c>
      <c r="E331" s="186" t="s">
        <v>578</v>
      </c>
      <c r="F331" s="156">
        <v>1235</v>
      </c>
      <c r="G331" s="186"/>
      <c r="H331" s="186">
        <v>1505</v>
      </c>
      <c r="I331" s="188">
        <v>1500</v>
      </c>
      <c r="J331" s="158" t="s">
        <v>665</v>
      </c>
      <c r="K331" s="159">
        <f t="shared" si="96"/>
        <v>270</v>
      </c>
      <c r="L331" s="160">
        <f t="shared" si="97"/>
        <v>0.21862348178137653</v>
      </c>
      <c r="M331" s="155" t="s">
        <v>581</v>
      </c>
      <c r="N331" s="161">
        <v>44564</v>
      </c>
      <c r="O331" s="1"/>
      <c r="S331" s="201" t="s">
        <v>772</v>
      </c>
    </row>
    <row r="332" spans="1:27" ht="12.75" customHeight="1">
      <c r="A332" s="183">
        <v>170</v>
      </c>
      <c r="B332" s="184">
        <v>44480</v>
      </c>
      <c r="C332" s="184"/>
      <c r="D332" s="185" t="s">
        <v>815</v>
      </c>
      <c r="E332" s="186" t="s">
        <v>578</v>
      </c>
      <c r="F332" s="156">
        <v>58.75</v>
      </c>
      <c r="G332" s="186"/>
      <c r="H332" s="186">
        <v>64.25</v>
      </c>
      <c r="I332" s="188"/>
      <c r="J332" s="158" t="s">
        <v>665</v>
      </c>
      <c r="K332" s="159">
        <f t="shared" ref="K332" si="98">H332-F332</f>
        <v>5.5</v>
      </c>
      <c r="L332" s="160">
        <f t="shared" ref="L332" si="99">K332/F332</f>
        <v>9.3617021276595741E-2</v>
      </c>
      <c r="M332" s="155" t="s">
        <v>581</v>
      </c>
      <c r="N332" s="161">
        <v>45322</v>
      </c>
      <c r="O332" s="37"/>
      <c r="S332" s="201" t="s">
        <v>772</v>
      </c>
    </row>
    <row r="333" spans="1:27" ht="12.75" customHeight="1">
      <c r="A333" s="152">
        <v>171</v>
      </c>
      <c r="B333" s="153">
        <v>44481</v>
      </c>
      <c r="C333" s="153"/>
      <c r="D333" s="154" t="s">
        <v>278</v>
      </c>
      <c r="E333" s="155" t="s">
        <v>578</v>
      </c>
      <c r="F333" s="156">
        <v>315</v>
      </c>
      <c r="G333" s="155"/>
      <c r="H333" s="155">
        <v>335</v>
      </c>
      <c r="I333" s="157">
        <v>380</v>
      </c>
      <c r="J333" s="158" t="s">
        <v>875</v>
      </c>
      <c r="K333" s="159">
        <f t="shared" ref="K333" si="100">H333-F333</f>
        <v>20</v>
      </c>
      <c r="L333" s="160">
        <f t="shared" ref="L333" si="101">K333/F333</f>
        <v>6.3492063492063489E-2</v>
      </c>
      <c r="M333" s="155" t="s">
        <v>581</v>
      </c>
      <c r="N333" s="161">
        <v>45297</v>
      </c>
      <c r="O333" s="37"/>
      <c r="S333" s="201" t="s">
        <v>772</v>
      </c>
    </row>
    <row r="334" spans="1:27" ht="12.75" customHeight="1">
      <c r="A334" s="152">
        <v>172</v>
      </c>
      <c r="B334" s="153">
        <v>44481</v>
      </c>
      <c r="C334" s="153"/>
      <c r="D334" s="154" t="s">
        <v>816</v>
      </c>
      <c r="E334" s="155" t="s">
        <v>578</v>
      </c>
      <c r="F334" s="156">
        <v>45.5</v>
      </c>
      <c r="G334" s="155"/>
      <c r="H334" s="155">
        <v>56.5</v>
      </c>
      <c r="I334" s="157">
        <v>56</v>
      </c>
      <c r="J334" s="158" t="s">
        <v>665</v>
      </c>
      <c r="K334" s="159">
        <f t="shared" ref="K334:K335" si="102">H334-F334</f>
        <v>11</v>
      </c>
      <c r="L334" s="160">
        <f t="shared" ref="L334:L335" si="103">K334/F334</f>
        <v>0.24175824175824176</v>
      </c>
      <c r="M334" s="155" t="s">
        <v>581</v>
      </c>
      <c r="N334" s="161">
        <v>44881</v>
      </c>
      <c r="O334" s="37"/>
      <c r="S334" s="201"/>
    </row>
    <row r="335" spans="1:27" ht="12.75" customHeight="1">
      <c r="A335" s="152">
        <v>173</v>
      </c>
      <c r="B335" s="153">
        <v>44551</v>
      </c>
      <c r="C335" s="153"/>
      <c r="D335" s="154" t="s">
        <v>131</v>
      </c>
      <c r="E335" s="155" t="s">
        <v>578</v>
      </c>
      <c r="F335" s="156">
        <v>2300</v>
      </c>
      <c r="G335" s="155"/>
      <c r="H335" s="155">
        <f>(2820+2200)/2</f>
        <v>2510</v>
      </c>
      <c r="I335" s="157">
        <v>3000</v>
      </c>
      <c r="J335" s="158" t="s">
        <v>817</v>
      </c>
      <c r="K335" s="159">
        <f t="shared" si="102"/>
        <v>210</v>
      </c>
      <c r="L335" s="160">
        <f t="shared" si="103"/>
        <v>9.1304347826086957E-2</v>
      </c>
      <c r="M335" s="155" t="s">
        <v>581</v>
      </c>
      <c r="N335" s="161">
        <v>44649</v>
      </c>
      <c r="O335" s="1"/>
      <c r="S335" s="201"/>
    </row>
    <row r="336" spans="1:27" ht="12.75" customHeight="1">
      <c r="A336" s="152">
        <v>174</v>
      </c>
      <c r="B336" s="153">
        <v>44606</v>
      </c>
      <c r="C336" s="153"/>
      <c r="D336" s="154" t="s">
        <v>428</v>
      </c>
      <c r="E336" s="155" t="s">
        <v>578</v>
      </c>
      <c r="F336" s="156">
        <v>635</v>
      </c>
      <c r="G336" s="155"/>
      <c r="H336" s="155">
        <v>700</v>
      </c>
      <c r="I336" s="157">
        <v>764</v>
      </c>
      <c r="J336" s="158" t="s">
        <v>847</v>
      </c>
      <c r="K336" s="159">
        <f t="shared" ref="K336" si="104">H336-F336</f>
        <v>65</v>
      </c>
      <c r="L336" s="160">
        <f t="shared" ref="L336" si="105">K336/F336</f>
        <v>0.10236220472440945</v>
      </c>
      <c r="M336" s="155" t="s">
        <v>581</v>
      </c>
      <c r="N336" s="161">
        <v>45159</v>
      </c>
      <c r="O336" s="37"/>
      <c r="S336" s="201"/>
    </row>
    <row r="337" spans="1:39" ht="12.75" customHeight="1">
      <c r="A337" s="152">
        <v>175</v>
      </c>
      <c r="B337" s="153">
        <v>44613</v>
      </c>
      <c r="C337" s="153"/>
      <c r="D337" s="154" t="s">
        <v>438</v>
      </c>
      <c r="E337" s="155" t="s">
        <v>578</v>
      </c>
      <c r="F337" s="156">
        <v>1255</v>
      </c>
      <c r="G337" s="155"/>
      <c r="H337" s="155">
        <v>1515</v>
      </c>
      <c r="I337" s="157">
        <v>1510</v>
      </c>
      <c r="J337" s="158" t="s">
        <v>665</v>
      </c>
      <c r="K337" s="159">
        <f>H337-F337</f>
        <v>260</v>
      </c>
      <c r="L337" s="160">
        <f>K337/F337</f>
        <v>0.20717131474103587</v>
      </c>
      <c r="M337" s="155" t="s">
        <v>581</v>
      </c>
      <c r="N337" s="161">
        <v>44834</v>
      </c>
      <c r="O337" s="37"/>
      <c r="S337" s="201"/>
    </row>
    <row r="338" spans="1:39" ht="12.75" customHeight="1">
      <c r="A338">
        <v>176</v>
      </c>
      <c r="B338" s="203">
        <v>44670</v>
      </c>
      <c r="C338" s="203"/>
      <c r="D338" s="53" t="s">
        <v>540</v>
      </c>
      <c r="E338" s="204" t="s">
        <v>578</v>
      </c>
      <c r="F338" s="51" t="s">
        <v>818</v>
      </c>
      <c r="G338" s="51"/>
      <c r="H338" s="51"/>
      <c r="I338" s="51">
        <v>553</v>
      </c>
      <c r="J338" s="51" t="s">
        <v>579</v>
      </c>
      <c r="K338" s="51"/>
      <c r="L338" s="51"/>
      <c r="M338" s="51"/>
      <c r="N338" s="51"/>
      <c r="O338" s="37"/>
      <c r="S338" s="201"/>
    </row>
    <row r="339" spans="1:39" ht="12.75" customHeight="1">
      <c r="A339" s="183">
        <v>177</v>
      </c>
      <c r="B339" s="184">
        <v>44746</v>
      </c>
      <c r="C339" s="184"/>
      <c r="D339" s="185" t="s">
        <v>819</v>
      </c>
      <c r="E339" s="186" t="s">
        <v>578</v>
      </c>
      <c r="F339" s="186">
        <v>207.5</v>
      </c>
      <c r="G339" s="186"/>
      <c r="H339" s="186">
        <v>254</v>
      </c>
      <c r="I339" s="188">
        <v>254</v>
      </c>
      <c r="J339" s="158" t="s">
        <v>665</v>
      </c>
      <c r="K339" s="159">
        <f t="shared" ref="K339:K341" si="106">H339-F339</f>
        <v>46.5</v>
      </c>
      <c r="L339" s="160">
        <f t="shared" ref="L339:L341" si="107">K339/F339</f>
        <v>0.22409638554216868</v>
      </c>
      <c r="M339" s="155" t="s">
        <v>581</v>
      </c>
      <c r="N339" s="161">
        <v>44792</v>
      </c>
      <c r="O339" s="1"/>
      <c r="S339" s="201"/>
    </row>
    <row r="340" spans="1:39" ht="12.75" customHeight="1">
      <c r="A340" s="183">
        <v>178</v>
      </c>
      <c r="B340" s="184">
        <v>44775</v>
      </c>
      <c r="C340" s="184"/>
      <c r="D340" s="185" t="s">
        <v>482</v>
      </c>
      <c r="E340" s="186" t="s">
        <v>578</v>
      </c>
      <c r="F340" s="186">
        <v>31.25</v>
      </c>
      <c r="G340" s="186"/>
      <c r="H340" s="186">
        <v>38.75</v>
      </c>
      <c r="I340" s="188">
        <v>38</v>
      </c>
      <c r="J340" s="158" t="s">
        <v>665</v>
      </c>
      <c r="K340" s="159">
        <f t="shared" si="106"/>
        <v>7.5</v>
      </c>
      <c r="L340" s="160">
        <f t="shared" si="107"/>
        <v>0.24</v>
      </c>
      <c r="M340" s="155" t="s">
        <v>581</v>
      </c>
      <c r="N340" s="161">
        <v>44844</v>
      </c>
      <c r="O340" s="37"/>
      <c r="S340" s="54"/>
    </row>
    <row r="341" spans="1:39" ht="12.75" customHeight="1">
      <c r="A341" s="183">
        <v>179</v>
      </c>
      <c r="B341" s="184">
        <v>44841</v>
      </c>
      <c r="C341" s="184"/>
      <c r="D341" s="185" t="s">
        <v>820</v>
      </c>
      <c r="E341" s="186" t="s">
        <v>578</v>
      </c>
      <c r="F341" s="156">
        <v>665</v>
      </c>
      <c r="G341" s="186"/>
      <c r="H341" s="186">
        <v>807.5</v>
      </c>
      <c r="I341" s="188">
        <v>840</v>
      </c>
      <c r="J341" s="158" t="s">
        <v>817</v>
      </c>
      <c r="K341" s="159">
        <f t="shared" si="106"/>
        <v>142.5</v>
      </c>
      <c r="L341" s="160">
        <f t="shared" si="107"/>
        <v>0.21428571428571427</v>
      </c>
      <c r="M341" s="155" t="s">
        <v>581</v>
      </c>
      <c r="N341" s="161">
        <v>45097</v>
      </c>
      <c r="O341" s="37"/>
      <c r="S341" s="54"/>
    </row>
    <row r="342" spans="1:39" ht="12.75" customHeight="1">
      <c r="A342" s="183">
        <v>180</v>
      </c>
      <c r="B342" s="184">
        <v>44844</v>
      </c>
      <c r="C342" s="184"/>
      <c r="D342" s="185" t="s">
        <v>430</v>
      </c>
      <c r="E342" s="186" t="s">
        <v>578</v>
      </c>
      <c r="F342" s="156">
        <v>227.5</v>
      </c>
      <c r="G342" s="186"/>
      <c r="H342" s="186">
        <v>270</v>
      </c>
      <c r="I342" s="188">
        <v>291</v>
      </c>
      <c r="J342" s="158" t="s">
        <v>849</v>
      </c>
      <c r="K342" s="159">
        <f t="shared" ref="K342" si="108">H342-F342</f>
        <v>42.5</v>
      </c>
      <c r="L342" s="160">
        <f t="shared" ref="L342" si="109">K342/F342</f>
        <v>0.18681318681318682</v>
      </c>
      <c r="M342" s="155" t="s">
        <v>581</v>
      </c>
      <c r="N342" s="161">
        <v>45160</v>
      </c>
      <c r="O342" s="37"/>
      <c r="R342" s="37"/>
      <c r="S342" s="54"/>
    </row>
    <row r="343" spans="1:39" ht="12.75" customHeight="1">
      <c r="A343" s="183">
        <v>181</v>
      </c>
      <c r="B343" s="184">
        <v>44845</v>
      </c>
      <c r="C343" s="184"/>
      <c r="D343" s="185" t="s">
        <v>428</v>
      </c>
      <c r="E343" s="186" t="s">
        <v>578</v>
      </c>
      <c r="F343" s="156">
        <v>555</v>
      </c>
      <c r="G343" s="186"/>
      <c r="H343" s="186">
        <v>700</v>
      </c>
      <c r="I343" s="188">
        <v>765</v>
      </c>
      <c r="J343" s="158" t="s">
        <v>848</v>
      </c>
      <c r="K343" s="159">
        <f t="shared" ref="K343" si="110">H343-F343</f>
        <v>145</v>
      </c>
      <c r="L343" s="160">
        <f t="shared" ref="L343" si="111">K343/F343</f>
        <v>0.26126126126126126</v>
      </c>
      <c r="M343" s="155" t="s">
        <v>581</v>
      </c>
      <c r="N343" s="161">
        <v>45159</v>
      </c>
      <c r="O343" s="37"/>
      <c r="R343" s="37"/>
      <c r="S343" s="54"/>
    </row>
    <row r="344" spans="1:39" ht="12.75" customHeight="1">
      <c r="A344" s="183">
        <v>182</v>
      </c>
      <c r="B344" s="184">
        <v>44981</v>
      </c>
      <c r="C344" s="184"/>
      <c r="D344" s="185" t="s">
        <v>445</v>
      </c>
      <c r="E344" s="186" t="s">
        <v>578</v>
      </c>
      <c r="F344" s="156">
        <v>1675</v>
      </c>
      <c r="G344" s="186"/>
      <c r="H344" s="186">
        <v>2080</v>
      </c>
      <c r="I344" s="188">
        <v>2080</v>
      </c>
      <c r="J344" s="158" t="s">
        <v>665</v>
      </c>
      <c r="K344" s="159">
        <f t="shared" ref="K344:K349" si="112">H344-F344</f>
        <v>405</v>
      </c>
      <c r="L344" s="160">
        <f t="shared" ref="L344:L349" si="113">K344/F344</f>
        <v>0.2417910447761194</v>
      </c>
      <c r="M344" s="155" t="s">
        <v>581</v>
      </c>
      <c r="N344" s="161">
        <v>45119</v>
      </c>
      <c r="O344" s="37"/>
      <c r="S344" s="54" t="s">
        <v>845</v>
      </c>
    </row>
    <row r="345" spans="1:39" ht="12.75" customHeight="1">
      <c r="A345" s="183">
        <v>183</v>
      </c>
      <c r="B345" s="184">
        <v>44986</v>
      </c>
      <c r="C345" s="184"/>
      <c r="D345" s="185" t="s">
        <v>482</v>
      </c>
      <c r="E345" s="186" t="s">
        <v>578</v>
      </c>
      <c r="F345" s="156">
        <v>57.5</v>
      </c>
      <c r="G345" s="186"/>
      <c r="H345" s="186">
        <v>120</v>
      </c>
      <c r="I345" s="188">
        <v>120</v>
      </c>
      <c r="J345" s="158" t="s">
        <v>665</v>
      </c>
      <c r="K345" s="159">
        <f t="shared" si="112"/>
        <v>62.5</v>
      </c>
      <c r="L345" s="160">
        <f t="shared" si="113"/>
        <v>1.0869565217391304</v>
      </c>
      <c r="M345" s="155" t="s">
        <v>581</v>
      </c>
      <c r="N345" s="161">
        <v>45049</v>
      </c>
      <c r="O345" s="37"/>
      <c r="S345" s="54" t="s">
        <v>845</v>
      </c>
    </row>
    <row r="346" spans="1:39" ht="12.75" customHeight="1">
      <c r="A346" s="183">
        <v>184</v>
      </c>
      <c r="B346" s="184">
        <v>45008</v>
      </c>
      <c r="C346" s="184"/>
      <c r="D346" s="185" t="s">
        <v>499</v>
      </c>
      <c r="E346" s="186" t="s">
        <v>578</v>
      </c>
      <c r="F346" s="156">
        <v>2765</v>
      </c>
      <c r="G346" s="186"/>
      <c r="H346" s="186">
        <v>3547.5</v>
      </c>
      <c r="I346" s="188">
        <v>3523</v>
      </c>
      <c r="J346" s="158" t="s">
        <v>665</v>
      </c>
      <c r="K346" s="159">
        <f t="shared" si="112"/>
        <v>782.5</v>
      </c>
      <c r="L346" s="160">
        <f t="shared" si="113"/>
        <v>0.28300180831826399</v>
      </c>
      <c r="M346" s="155" t="s">
        <v>581</v>
      </c>
      <c r="N346" s="161">
        <v>45177</v>
      </c>
      <c r="O346" s="37"/>
      <c r="S346" s="54" t="s">
        <v>845</v>
      </c>
    </row>
    <row r="347" spans="1:39" ht="12.75" customHeight="1">
      <c r="A347" s="183">
        <v>185</v>
      </c>
      <c r="B347" s="184">
        <v>45027</v>
      </c>
      <c r="C347" s="184"/>
      <c r="D347" s="185" t="s">
        <v>821</v>
      </c>
      <c r="E347" s="186" t="s">
        <v>578</v>
      </c>
      <c r="F347" s="186">
        <v>460</v>
      </c>
      <c r="G347" s="186"/>
      <c r="H347" s="186">
        <v>825</v>
      </c>
      <c r="I347" s="188">
        <v>810</v>
      </c>
      <c r="J347" s="158" t="s">
        <v>665</v>
      </c>
      <c r="K347" s="159">
        <f t="shared" si="112"/>
        <v>365</v>
      </c>
      <c r="L347" s="160">
        <f t="shared" si="113"/>
        <v>0.79347826086956519</v>
      </c>
      <c r="M347" s="155" t="s">
        <v>581</v>
      </c>
      <c r="N347" s="161">
        <v>45155</v>
      </c>
      <c r="O347" s="37"/>
      <c r="S347" s="54" t="s">
        <v>845</v>
      </c>
    </row>
    <row r="348" spans="1:39" ht="12.75" customHeight="1">
      <c r="A348" s="183">
        <v>186</v>
      </c>
      <c r="B348" s="184">
        <v>45050</v>
      </c>
      <c r="C348" s="184"/>
      <c r="D348" s="185" t="s">
        <v>42</v>
      </c>
      <c r="E348" s="186" t="s">
        <v>578</v>
      </c>
      <c r="F348" s="186">
        <v>3630</v>
      </c>
      <c r="G348" s="186"/>
      <c r="H348" s="186">
        <v>5150</v>
      </c>
      <c r="I348" s="188">
        <v>5040</v>
      </c>
      <c r="J348" s="158" t="s">
        <v>665</v>
      </c>
      <c r="K348" s="159">
        <f t="shared" si="112"/>
        <v>1520</v>
      </c>
      <c r="L348" s="160">
        <f t="shared" si="113"/>
        <v>0.41873278236914602</v>
      </c>
      <c r="M348" s="155" t="s">
        <v>581</v>
      </c>
      <c r="N348" s="161">
        <v>45344</v>
      </c>
      <c r="O348" s="37"/>
      <c r="S348" s="54" t="s">
        <v>845</v>
      </c>
    </row>
    <row r="349" spans="1:39" ht="12.75" customHeight="1">
      <c r="A349" s="183">
        <v>187</v>
      </c>
      <c r="B349" s="184">
        <v>45075</v>
      </c>
      <c r="C349" s="184"/>
      <c r="D349" s="185" t="s">
        <v>822</v>
      </c>
      <c r="E349" s="186" t="s">
        <v>578</v>
      </c>
      <c r="F349" s="156">
        <v>585</v>
      </c>
      <c r="G349" s="186"/>
      <c r="H349" s="186">
        <v>732</v>
      </c>
      <c r="I349" s="188">
        <v>732</v>
      </c>
      <c r="J349" s="158" t="s">
        <v>665</v>
      </c>
      <c r="K349" s="159">
        <f t="shared" si="112"/>
        <v>147</v>
      </c>
      <c r="L349" s="160">
        <f t="shared" si="113"/>
        <v>0.25128205128205128</v>
      </c>
      <c r="M349" s="155" t="s">
        <v>581</v>
      </c>
      <c r="N349" s="161">
        <v>45152</v>
      </c>
      <c r="O349" s="37"/>
      <c r="R349" s="37"/>
      <c r="S349" s="54" t="s">
        <v>845</v>
      </c>
      <c r="U349" s="37"/>
      <c r="W349" s="37"/>
      <c r="X349" s="54"/>
      <c r="Z349" s="37"/>
      <c r="AB349" s="37"/>
      <c r="AC349" s="54"/>
      <c r="AE349" s="37"/>
      <c r="AG349" s="37"/>
      <c r="AH349" s="54"/>
      <c r="AJ349" s="37"/>
      <c r="AL349" s="37"/>
      <c r="AM349" s="54"/>
    </row>
    <row r="350" spans="1:39" ht="12.75" customHeight="1">
      <c r="A350" s="202">
        <v>188</v>
      </c>
      <c r="B350" s="203">
        <v>45078</v>
      </c>
      <c r="C350" s="53"/>
      <c r="D350" s="53" t="s">
        <v>529</v>
      </c>
      <c r="E350" s="204" t="s">
        <v>578</v>
      </c>
      <c r="F350" s="51" t="s">
        <v>823</v>
      </c>
      <c r="G350" s="51"/>
      <c r="H350" s="51"/>
      <c r="I350" s="51">
        <v>4300</v>
      </c>
      <c r="J350" s="51" t="s">
        <v>579</v>
      </c>
      <c r="K350" s="51"/>
      <c r="L350" s="51"/>
      <c r="M350" s="51"/>
      <c r="N350" s="51"/>
      <c r="O350" s="37"/>
      <c r="R350" s="37"/>
      <c r="S350" s="54" t="s">
        <v>845</v>
      </c>
      <c r="U350" s="37"/>
      <c r="W350" s="37"/>
      <c r="X350" s="54"/>
      <c r="Z350" s="37"/>
      <c r="AB350" s="37"/>
      <c r="AC350" s="54"/>
      <c r="AE350" s="37"/>
      <c r="AG350" s="37"/>
      <c r="AH350" s="54"/>
      <c r="AJ350" s="37"/>
      <c r="AL350" s="37"/>
      <c r="AM350" s="54"/>
    </row>
    <row r="351" spans="1:39" ht="12.75" customHeight="1">
      <c r="A351" s="183">
        <v>189</v>
      </c>
      <c r="B351" s="184">
        <v>45103</v>
      </c>
      <c r="C351" s="184"/>
      <c r="D351" s="185" t="s">
        <v>842</v>
      </c>
      <c r="E351" s="186" t="s">
        <v>578</v>
      </c>
      <c r="F351" s="156">
        <v>282.5</v>
      </c>
      <c r="G351" s="186"/>
      <c r="H351" s="186">
        <v>383</v>
      </c>
      <c r="I351" s="188">
        <v>383</v>
      </c>
      <c r="J351" s="158" t="s">
        <v>665</v>
      </c>
      <c r="K351" s="159">
        <f>H351-F351</f>
        <v>100.5</v>
      </c>
      <c r="L351" s="160">
        <f>K351/F351</f>
        <v>0.35575221238938054</v>
      </c>
      <c r="M351" s="155" t="s">
        <v>581</v>
      </c>
      <c r="N351" s="161">
        <v>45265</v>
      </c>
      <c r="O351" s="37"/>
      <c r="R351" s="37"/>
      <c r="S351" s="54" t="s">
        <v>845</v>
      </c>
      <c r="U351" s="37"/>
      <c r="W351" s="37"/>
      <c r="X351" s="54"/>
      <c r="Z351" s="37"/>
      <c r="AB351" s="37"/>
      <c r="AC351" s="54"/>
      <c r="AE351" s="37"/>
      <c r="AG351" s="37"/>
      <c r="AH351" s="54"/>
      <c r="AJ351" s="37"/>
      <c r="AL351" s="37"/>
      <c r="AM351" s="54"/>
    </row>
    <row r="352" spans="1:39" ht="12.75" customHeight="1">
      <c r="A352" s="183">
        <v>190</v>
      </c>
      <c r="B352" s="184">
        <v>45120</v>
      </c>
      <c r="C352" s="184"/>
      <c r="D352" s="185" t="s">
        <v>528</v>
      </c>
      <c r="E352" s="186" t="s">
        <v>578</v>
      </c>
      <c r="F352" s="156">
        <v>2312.5</v>
      </c>
      <c r="G352" s="186"/>
      <c r="H352" s="186">
        <v>2935</v>
      </c>
      <c r="I352" s="188">
        <v>2935</v>
      </c>
      <c r="J352" s="158" t="s">
        <v>665</v>
      </c>
      <c r="K352" s="159">
        <f>H352-F352</f>
        <v>622.5</v>
      </c>
      <c r="L352" s="160">
        <f>K352/F352</f>
        <v>0.26918918918918922</v>
      </c>
      <c r="M352" s="155" t="s">
        <v>581</v>
      </c>
      <c r="N352" s="161">
        <v>45177</v>
      </c>
      <c r="O352" s="37"/>
      <c r="R352" s="37"/>
      <c r="S352" s="54" t="s">
        <v>845</v>
      </c>
      <c r="U352" s="37"/>
      <c r="W352" s="37"/>
      <c r="X352" s="54"/>
      <c r="Z352" s="37"/>
      <c r="AB352" s="37"/>
      <c r="AC352" s="54"/>
      <c r="AE352" s="37"/>
      <c r="AG352" s="37"/>
      <c r="AH352" s="54"/>
      <c r="AJ352" s="37"/>
      <c r="AL352" s="37"/>
      <c r="AM352" s="54"/>
    </row>
    <row r="353" spans="1:39" ht="12.75" customHeight="1">
      <c r="A353" s="183">
        <v>191</v>
      </c>
      <c r="B353" s="184">
        <v>45125</v>
      </c>
      <c r="C353" s="184"/>
      <c r="D353" s="185" t="s">
        <v>203</v>
      </c>
      <c r="E353" s="186" t="s">
        <v>578</v>
      </c>
      <c r="F353" s="156">
        <v>3980</v>
      </c>
      <c r="G353" s="186"/>
      <c r="H353" s="186">
        <v>4895</v>
      </c>
      <c r="I353" s="188">
        <v>4895</v>
      </c>
      <c r="J353" s="158" t="s">
        <v>665</v>
      </c>
      <c r="K353" s="159">
        <f>H353-F353</f>
        <v>915</v>
      </c>
      <c r="L353" s="160">
        <f>K353/F353</f>
        <v>0.22989949748743718</v>
      </c>
      <c r="M353" s="155" t="s">
        <v>581</v>
      </c>
      <c r="N353" s="161">
        <v>45155</v>
      </c>
      <c r="O353" s="37"/>
      <c r="S353" s="54" t="s">
        <v>845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183">
        <v>192</v>
      </c>
      <c r="B354" s="184">
        <v>45145</v>
      </c>
      <c r="C354" s="184"/>
      <c r="D354" s="185" t="s">
        <v>846</v>
      </c>
      <c r="E354" s="186" t="s">
        <v>578</v>
      </c>
      <c r="F354" s="156">
        <v>565</v>
      </c>
      <c r="G354" s="186"/>
      <c r="H354" s="186">
        <v>725</v>
      </c>
      <c r="I354" s="188">
        <v>725</v>
      </c>
      <c r="J354" s="158" t="s">
        <v>665</v>
      </c>
      <c r="K354" s="159">
        <f>H354-F354</f>
        <v>160</v>
      </c>
      <c r="L354" s="160">
        <f>K354/F354</f>
        <v>0.2831858407079646</v>
      </c>
      <c r="M354" s="155" t="s">
        <v>581</v>
      </c>
      <c r="N354" s="161">
        <v>45169</v>
      </c>
      <c r="O354" s="37"/>
      <c r="S354" s="54" t="s">
        <v>845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73">
        <v>193</v>
      </c>
      <c r="B355" s="274">
        <v>45167</v>
      </c>
      <c r="C355" s="274"/>
      <c r="D355" s="275" t="s">
        <v>850</v>
      </c>
      <c r="E355" s="276" t="s">
        <v>578</v>
      </c>
      <c r="F355" s="156">
        <v>700</v>
      </c>
      <c r="G355" s="276"/>
      <c r="H355" s="276">
        <v>950</v>
      </c>
      <c r="I355" s="277">
        <v>950</v>
      </c>
      <c r="J355" s="278" t="s">
        <v>665</v>
      </c>
      <c r="K355" s="159">
        <f>H355-F355</f>
        <v>250</v>
      </c>
      <c r="L355" s="160">
        <f>K355/F355</f>
        <v>0.35714285714285715</v>
      </c>
      <c r="M355" s="155" t="s">
        <v>581</v>
      </c>
      <c r="N355" s="161">
        <v>45261</v>
      </c>
      <c r="O355" s="37"/>
      <c r="S355" s="54" t="s">
        <v>845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02">
        <v>194</v>
      </c>
      <c r="B356" s="203">
        <v>45184</v>
      </c>
      <c r="C356" s="53"/>
      <c r="D356" s="53" t="s">
        <v>531</v>
      </c>
      <c r="E356" s="204" t="s">
        <v>578</v>
      </c>
      <c r="F356" s="51" t="s">
        <v>852</v>
      </c>
      <c r="G356" s="51"/>
      <c r="H356" s="51"/>
      <c r="I356" s="51">
        <v>480</v>
      </c>
      <c r="J356" s="51" t="s">
        <v>579</v>
      </c>
      <c r="K356" s="51"/>
      <c r="L356" s="51"/>
      <c r="M356" s="51"/>
      <c r="N356" s="51"/>
      <c r="O356" s="37"/>
      <c r="S356" s="54" t="s">
        <v>845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02">
        <v>195</v>
      </c>
      <c r="B357" s="203">
        <v>45203</v>
      </c>
      <c r="C357" s="53"/>
      <c r="D357" s="53" t="s">
        <v>176</v>
      </c>
      <c r="E357" s="204" t="s">
        <v>578</v>
      </c>
      <c r="F357" s="51" t="s">
        <v>853</v>
      </c>
      <c r="G357" s="51"/>
      <c r="H357" s="51"/>
      <c r="I357" s="51">
        <v>1198</v>
      </c>
      <c r="J357" s="51" t="s">
        <v>579</v>
      </c>
      <c r="K357" s="51"/>
      <c r="L357" s="51"/>
      <c r="M357" s="51"/>
      <c r="N357" s="51"/>
      <c r="O357" s="37"/>
      <c r="S357" s="54" t="s">
        <v>857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73">
        <v>196</v>
      </c>
      <c r="B358" s="274">
        <v>45216</v>
      </c>
      <c r="C358" s="274"/>
      <c r="D358" s="275" t="s">
        <v>107</v>
      </c>
      <c r="E358" s="276" t="s">
        <v>578</v>
      </c>
      <c r="F358" s="156">
        <v>5425</v>
      </c>
      <c r="G358" s="276"/>
      <c r="H358" s="276">
        <v>6880</v>
      </c>
      <c r="I358" s="277">
        <v>6870</v>
      </c>
      <c r="J358" s="278" t="s">
        <v>665</v>
      </c>
      <c r="K358" s="159">
        <f>H358-F358</f>
        <v>1455</v>
      </c>
      <c r="L358" s="160">
        <f>K358/F358</f>
        <v>0.26820276497695855</v>
      </c>
      <c r="M358" s="155" t="s">
        <v>581</v>
      </c>
      <c r="N358" s="161">
        <v>45342</v>
      </c>
      <c r="O358" s="37"/>
      <c r="S358" s="54" t="s">
        <v>857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73">
        <v>197</v>
      </c>
      <c r="B359" s="274">
        <v>45216</v>
      </c>
      <c r="C359" s="274"/>
      <c r="D359" s="275" t="s">
        <v>854</v>
      </c>
      <c r="E359" s="276" t="s">
        <v>578</v>
      </c>
      <c r="F359" s="156">
        <v>1090</v>
      </c>
      <c r="G359" s="276"/>
      <c r="H359" s="276">
        <v>1415</v>
      </c>
      <c r="I359" s="277">
        <v>1415</v>
      </c>
      <c r="J359" s="278" t="s">
        <v>665</v>
      </c>
      <c r="K359" s="159">
        <f>H359-F359</f>
        <v>325</v>
      </c>
      <c r="L359" s="160">
        <f>K359/F359</f>
        <v>0.29816513761467889</v>
      </c>
      <c r="M359" s="155" t="s">
        <v>581</v>
      </c>
      <c r="N359" s="161">
        <v>45282</v>
      </c>
      <c r="O359" s="37"/>
      <c r="S359" s="54" t="s">
        <v>845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73">
        <v>198</v>
      </c>
      <c r="B360" s="274">
        <v>45236</v>
      </c>
      <c r="C360" s="274"/>
      <c r="D360" s="275" t="s">
        <v>859</v>
      </c>
      <c r="E360" s="276" t="s">
        <v>578</v>
      </c>
      <c r="F360" s="156">
        <v>1270</v>
      </c>
      <c r="G360" s="276"/>
      <c r="H360" s="276">
        <v>1613</v>
      </c>
      <c r="I360" s="277">
        <v>1613</v>
      </c>
      <c r="J360" s="278" t="s">
        <v>665</v>
      </c>
      <c r="K360" s="159">
        <f>H360-F360</f>
        <v>343</v>
      </c>
      <c r="L360" s="160">
        <f>K360/F360</f>
        <v>0.27007874015748029</v>
      </c>
      <c r="M360" s="155" t="s">
        <v>581</v>
      </c>
      <c r="N360" s="161">
        <v>45246</v>
      </c>
      <c r="O360" s="37"/>
      <c r="S360" s="54" t="s">
        <v>857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02">
        <v>199</v>
      </c>
      <c r="B361" s="203">
        <v>45251</v>
      </c>
      <c r="C361" s="53"/>
      <c r="D361" s="53" t="s">
        <v>860</v>
      </c>
      <c r="E361" s="204" t="s">
        <v>578</v>
      </c>
      <c r="F361" s="51" t="s">
        <v>861</v>
      </c>
      <c r="G361" s="51"/>
      <c r="H361" s="51"/>
      <c r="I361" s="51">
        <v>1490</v>
      </c>
      <c r="J361" s="51" t="s">
        <v>579</v>
      </c>
      <c r="K361" s="51"/>
      <c r="L361" s="51"/>
      <c r="M361" s="51"/>
      <c r="N361" s="51"/>
      <c r="O361" s="37"/>
      <c r="S361" s="54" t="s">
        <v>845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02">
        <v>200</v>
      </c>
      <c r="B362" s="203">
        <v>45254</v>
      </c>
      <c r="C362" s="53"/>
      <c r="D362" s="53" t="s">
        <v>859</v>
      </c>
      <c r="E362" s="204" t="s">
        <v>578</v>
      </c>
      <c r="F362" s="51" t="s">
        <v>863</v>
      </c>
      <c r="G362" s="51"/>
      <c r="H362" s="51"/>
      <c r="I362" s="51">
        <v>1806</v>
      </c>
      <c r="J362" s="51" t="s">
        <v>579</v>
      </c>
      <c r="K362" s="51"/>
      <c r="L362" s="51"/>
      <c r="M362" s="51"/>
      <c r="N362" s="51"/>
      <c r="O362" s="37"/>
      <c r="S362" s="54" t="s">
        <v>857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02">
        <v>201</v>
      </c>
      <c r="B363" s="203">
        <v>45265</v>
      </c>
      <c r="C363" s="53"/>
      <c r="D363" s="219" t="s">
        <v>532</v>
      </c>
      <c r="E363" s="204" t="s">
        <v>578</v>
      </c>
      <c r="F363" s="51" t="s">
        <v>866</v>
      </c>
      <c r="G363" s="51"/>
      <c r="I363" s="51">
        <v>558</v>
      </c>
      <c r="J363" s="51" t="s">
        <v>579</v>
      </c>
      <c r="K363" s="51"/>
      <c r="L363" s="51"/>
      <c r="M363" s="51"/>
      <c r="N363" s="51"/>
      <c r="O363" s="37"/>
      <c r="S363" s="54" t="s">
        <v>845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73">
        <v>202</v>
      </c>
      <c r="B364" s="274">
        <v>45272</v>
      </c>
      <c r="C364" s="274"/>
      <c r="D364" s="275" t="s">
        <v>868</v>
      </c>
      <c r="E364" s="276" t="s">
        <v>578</v>
      </c>
      <c r="F364" s="156">
        <v>4225</v>
      </c>
      <c r="G364" s="276"/>
      <c r="H364" s="276">
        <v>5512</v>
      </c>
      <c r="I364" s="277">
        <v>5512</v>
      </c>
      <c r="J364" s="278" t="s">
        <v>665</v>
      </c>
      <c r="K364" s="159">
        <f>H364-F364</f>
        <v>1287</v>
      </c>
      <c r="L364" s="160">
        <f>K364/F364</f>
        <v>0.30461538461538462</v>
      </c>
      <c r="M364" s="155" t="s">
        <v>581</v>
      </c>
      <c r="N364" s="161">
        <v>45329</v>
      </c>
      <c r="O364" s="37"/>
      <c r="S364" s="54" t="s">
        <v>857</v>
      </c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202">
        <v>203</v>
      </c>
      <c r="B365" s="203">
        <v>45292</v>
      </c>
      <c r="C365" s="53"/>
      <c r="D365" s="53" t="s">
        <v>314</v>
      </c>
      <c r="E365" s="204" t="s">
        <v>578</v>
      </c>
      <c r="F365" s="51" t="s">
        <v>872</v>
      </c>
      <c r="G365" s="51"/>
      <c r="H365" s="51"/>
      <c r="I365" s="51">
        <v>4909</v>
      </c>
      <c r="J365" s="51" t="s">
        <v>579</v>
      </c>
      <c r="K365" s="51"/>
      <c r="L365" s="51"/>
      <c r="M365" s="51"/>
      <c r="N365" s="51"/>
      <c r="O365" s="37"/>
      <c r="S365" s="54" t="s">
        <v>857</v>
      </c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A366" s="202">
        <v>204</v>
      </c>
      <c r="B366" s="203">
        <v>45294</v>
      </c>
      <c r="C366" s="53"/>
      <c r="D366" s="53" t="s">
        <v>530</v>
      </c>
      <c r="E366" s="204" t="s">
        <v>578</v>
      </c>
      <c r="F366" s="51" t="s">
        <v>874</v>
      </c>
      <c r="G366" s="51"/>
      <c r="H366" s="51"/>
      <c r="I366" s="51">
        <v>1080</v>
      </c>
      <c r="J366" s="51" t="s">
        <v>579</v>
      </c>
      <c r="K366" s="51"/>
      <c r="L366" s="51"/>
      <c r="M366" s="51"/>
      <c r="N366" s="51"/>
      <c r="O366" s="37"/>
      <c r="S366" s="54" t="s">
        <v>845</v>
      </c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202">
        <v>205</v>
      </c>
      <c r="B367" s="203">
        <v>45315</v>
      </c>
      <c r="C367" s="53"/>
      <c r="D367" s="53" t="s">
        <v>315</v>
      </c>
      <c r="E367" s="204" t="s">
        <v>578</v>
      </c>
      <c r="F367" s="51" t="s">
        <v>878</v>
      </c>
      <c r="G367" s="51"/>
      <c r="H367" s="51"/>
      <c r="I367" s="51">
        <v>2077</v>
      </c>
      <c r="J367" s="51" t="s">
        <v>579</v>
      </c>
      <c r="K367" s="51"/>
      <c r="L367" s="51"/>
      <c r="M367" s="51"/>
      <c r="N367" s="51"/>
      <c r="O367" s="37"/>
      <c r="S367" s="54" t="s">
        <v>857</v>
      </c>
      <c r="U367" s="37"/>
      <c r="X367" s="54"/>
      <c r="Z367" s="37"/>
      <c r="AC367" s="54"/>
      <c r="AE367" s="37"/>
      <c r="AH367" s="54"/>
      <c r="AJ367" s="37"/>
      <c r="AM367" s="54"/>
    </row>
    <row r="368" spans="1:39" ht="12.75" customHeight="1">
      <c r="A368" s="202">
        <v>206</v>
      </c>
      <c r="B368" s="203">
        <v>45320</v>
      </c>
      <c r="C368" s="53"/>
      <c r="D368" s="53" t="s">
        <v>882</v>
      </c>
      <c r="E368" s="204" t="s">
        <v>578</v>
      </c>
      <c r="F368" s="51" t="s">
        <v>883</v>
      </c>
      <c r="G368" s="51"/>
      <c r="H368" s="51"/>
      <c r="I368" s="51">
        <v>2906</v>
      </c>
      <c r="J368" s="51" t="s">
        <v>579</v>
      </c>
      <c r="K368" s="51"/>
      <c r="L368" s="51"/>
      <c r="M368" s="51"/>
      <c r="N368" s="51"/>
      <c r="O368" s="37"/>
      <c r="S368" s="54" t="s">
        <v>845</v>
      </c>
      <c r="U368" s="37"/>
      <c r="X368" s="54"/>
      <c r="Z368" s="37"/>
      <c r="AC368" s="54"/>
      <c r="AE368" s="37"/>
      <c r="AH368" s="54"/>
      <c r="AJ368" s="37"/>
      <c r="AM368" s="54"/>
    </row>
    <row r="369" spans="1:39" ht="12.75" customHeight="1">
      <c r="A369" s="202">
        <v>207</v>
      </c>
      <c r="B369" s="203">
        <v>45331</v>
      </c>
      <c r="C369" s="53"/>
      <c r="D369" s="53" t="s">
        <v>528</v>
      </c>
      <c r="E369" s="204" t="s">
        <v>578</v>
      </c>
      <c r="F369" s="51" t="s">
        <v>952</v>
      </c>
      <c r="G369" s="51"/>
      <c r="H369" s="51"/>
      <c r="I369" s="51">
        <v>4096</v>
      </c>
      <c r="J369" s="51" t="s">
        <v>579</v>
      </c>
      <c r="K369" s="51"/>
      <c r="L369" s="51"/>
      <c r="M369" s="51"/>
      <c r="N369" s="51"/>
      <c r="O369" s="37"/>
      <c r="S369" s="54" t="s">
        <v>845</v>
      </c>
      <c r="U369" s="37"/>
      <c r="X369" s="54"/>
      <c r="Z369" s="37"/>
      <c r="AC369" s="54"/>
      <c r="AE369" s="37"/>
      <c r="AH369" s="54"/>
      <c r="AJ369" s="37"/>
      <c r="AM369" s="54"/>
    </row>
    <row r="370" spans="1:39" ht="12.75" customHeight="1">
      <c r="A370" s="53">
        <v>208</v>
      </c>
      <c r="B370" s="203">
        <v>45345</v>
      </c>
      <c r="C370" s="53"/>
      <c r="D370" s="53" t="s">
        <v>61</v>
      </c>
      <c r="E370" s="53" t="s">
        <v>578</v>
      </c>
      <c r="F370" s="51" t="s">
        <v>1096</v>
      </c>
      <c r="G370" s="51"/>
      <c r="H370" s="51"/>
      <c r="I370" s="51">
        <v>2627</v>
      </c>
      <c r="J370" s="51" t="s">
        <v>579</v>
      </c>
      <c r="K370" s="51"/>
      <c r="L370" s="51"/>
      <c r="M370" s="51"/>
      <c r="N370" s="53"/>
      <c r="O370" s="37"/>
      <c r="S370" s="54" t="s">
        <v>857</v>
      </c>
      <c r="U370" s="37"/>
      <c r="X370" s="54"/>
      <c r="Z370" s="37"/>
      <c r="AC370" s="54"/>
      <c r="AE370" s="37"/>
      <c r="AH370" s="54"/>
      <c r="AJ370" s="37"/>
      <c r="AM370" s="54"/>
    </row>
    <row r="371" spans="1:39" ht="12.75" customHeight="1">
      <c r="B371" s="205" t="s">
        <v>824</v>
      </c>
      <c r="F371" s="54"/>
      <c r="G371" s="54"/>
      <c r="H371" s="54"/>
      <c r="I371" s="54"/>
      <c r="J371" s="37"/>
      <c r="K371" s="54"/>
      <c r="L371" s="54"/>
      <c r="M371" s="54"/>
      <c r="O371" s="37"/>
      <c r="S371" s="54"/>
      <c r="U371" s="37"/>
      <c r="X371" s="54"/>
      <c r="Z371" s="37"/>
      <c r="AC371" s="54"/>
      <c r="AE371" s="37"/>
      <c r="AH371" s="54"/>
      <c r="AJ371" s="37"/>
      <c r="AM371" s="54"/>
    </row>
    <row r="372" spans="1:39" ht="12.75" customHeight="1">
      <c r="A372" s="206"/>
      <c r="F372" s="54"/>
      <c r="G372" s="54"/>
      <c r="H372" s="54"/>
      <c r="I372" s="54"/>
      <c r="J372" s="37"/>
      <c r="K372" s="54"/>
      <c r="L372" s="54"/>
      <c r="M372" s="54"/>
      <c r="O372" s="37"/>
      <c r="S372" s="54"/>
      <c r="U372" s="37"/>
      <c r="X372" s="54"/>
      <c r="Z372" s="37"/>
      <c r="AC372" s="54"/>
      <c r="AE372" s="37"/>
      <c r="AH372" s="54"/>
      <c r="AJ372" s="37"/>
      <c r="AM372" s="54"/>
    </row>
    <row r="373" spans="1:39" ht="12.75" customHeight="1">
      <c r="A373" s="206"/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1:39" ht="12.75" customHeight="1">
      <c r="A374" s="51"/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1:3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1:3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1:3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1:3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1:3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1:3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3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3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2.7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  <row r="546" spans="6:19" ht="12.75" customHeight="1">
      <c r="F546" s="54"/>
      <c r="G546" s="54"/>
      <c r="H546" s="54"/>
      <c r="I546" s="54"/>
      <c r="J546" s="37"/>
      <c r="K546" s="54"/>
      <c r="L546" s="54"/>
      <c r="M546" s="54"/>
      <c r="O546" s="37"/>
      <c r="S546" s="54"/>
    </row>
    <row r="547" spans="6:19" ht="15" customHeight="1">
      <c r="F547" s="54"/>
      <c r="G547" s="54"/>
      <c r="H547" s="54"/>
      <c r="I547" s="54"/>
      <c r="J547" s="37"/>
      <c r="K547" s="54"/>
      <c r="L547" s="54"/>
      <c r="M547" s="54"/>
      <c r="O547" s="37"/>
      <c r="S547" s="54"/>
    </row>
  </sheetData>
  <autoFilter ref="S1:S370" xr:uid="{00000000-0009-0000-0000-000005000000}"/>
  <mergeCells count="132">
    <mergeCell ref="A134:A135"/>
    <mergeCell ref="B134:B135"/>
    <mergeCell ref="A128:A129"/>
    <mergeCell ref="B128:B129"/>
    <mergeCell ref="J128:J129"/>
    <mergeCell ref="A130:A131"/>
    <mergeCell ref="B130:B131"/>
    <mergeCell ref="J130:J131"/>
    <mergeCell ref="M134:M135"/>
    <mergeCell ref="A117:A118"/>
    <mergeCell ref="B117:B118"/>
    <mergeCell ref="J117:J118"/>
    <mergeCell ref="P117:P118"/>
    <mergeCell ref="A115:A116"/>
    <mergeCell ref="B115:B116"/>
    <mergeCell ref="O115:O116"/>
    <mergeCell ref="P115:P116"/>
    <mergeCell ref="J115:J116"/>
    <mergeCell ref="M115:M116"/>
    <mergeCell ref="M117:M118"/>
    <mergeCell ref="O117:O118"/>
    <mergeCell ref="A112:A113"/>
    <mergeCell ref="B112:B113"/>
    <mergeCell ref="O110:O111"/>
    <mergeCell ref="M110:M111"/>
    <mergeCell ref="P110:P111"/>
    <mergeCell ref="A110:A111"/>
    <mergeCell ref="B110:B111"/>
    <mergeCell ref="J110:J111"/>
    <mergeCell ref="O112:O113"/>
    <mergeCell ref="M112:M113"/>
    <mergeCell ref="P50:P51"/>
    <mergeCell ref="O105:O106"/>
    <mergeCell ref="M105:M106"/>
    <mergeCell ref="P103:P104"/>
    <mergeCell ref="P101:P102"/>
    <mergeCell ref="M103:M104"/>
    <mergeCell ref="O103:O104"/>
    <mergeCell ref="O101:O102"/>
    <mergeCell ref="M101:M102"/>
    <mergeCell ref="P95:P96"/>
    <mergeCell ref="O97:O98"/>
    <mergeCell ref="P97:P98"/>
    <mergeCell ref="P93:P94"/>
    <mergeCell ref="O99:O100"/>
    <mergeCell ref="P99:P100"/>
    <mergeCell ref="M50:M51"/>
    <mergeCell ref="O50:O51"/>
    <mergeCell ref="M82:M83"/>
    <mergeCell ref="O82:O83"/>
    <mergeCell ref="P82:P83"/>
    <mergeCell ref="M88:M89"/>
    <mergeCell ref="O88:O89"/>
    <mergeCell ref="P88:P89"/>
    <mergeCell ref="O95:O96"/>
    <mergeCell ref="G50:G51"/>
    <mergeCell ref="J97:J98"/>
    <mergeCell ref="J95:J96"/>
    <mergeCell ref="A50:A51"/>
    <mergeCell ref="B50:B51"/>
    <mergeCell ref="J50:J51"/>
    <mergeCell ref="M95:M96"/>
    <mergeCell ref="M99:M100"/>
    <mergeCell ref="A101:A102"/>
    <mergeCell ref="B101:B102"/>
    <mergeCell ref="J101:J102"/>
    <mergeCell ref="A78:A79"/>
    <mergeCell ref="B78:B79"/>
    <mergeCell ref="M93:M94"/>
    <mergeCell ref="J93:J94"/>
    <mergeCell ref="A88:A89"/>
    <mergeCell ref="B88:B89"/>
    <mergeCell ref="J88:J89"/>
    <mergeCell ref="A82:A83"/>
    <mergeCell ref="B82:B83"/>
    <mergeCell ref="J82:J83"/>
    <mergeCell ref="B95:B96"/>
    <mergeCell ref="B97:B98"/>
    <mergeCell ref="B99:B100"/>
    <mergeCell ref="A105:A106"/>
    <mergeCell ref="B105:B106"/>
    <mergeCell ref="J105:J106"/>
    <mergeCell ref="P107:P108"/>
    <mergeCell ref="M107:M108"/>
    <mergeCell ref="O107:O108"/>
    <mergeCell ref="A107:A108"/>
    <mergeCell ref="B107:B108"/>
    <mergeCell ref="J107:J108"/>
    <mergeCell ref="O78:O79"/>
    <mergeCell ref="P78:P79"/>
    <mergeCell ref="J78:J79"/>
    <mergeCell ref="J112:J113"/>
    <mergeCell ref="P112:P113"/>
    <mergeCell ref="J136:J137"/>
    <mergeCell ref="O136:O137"/>
    <mergeCell ref="P136:P137"/>
    <mergeCell ref="M136:M137"/>
    <mergeCell ref="J103:J104"/>
    <mergeCell ref="P122:P123"/>
    <mergeCell ref="M130:M131"/>
    <mergeCell ref="O130:O131"/>
    <mergeCell ref="P130:P131"/>
    <mergeCell ref="O128:O129"/>
    <mergeCell ref="P128:P129"/>
    <mergeCell ref="M128:M129"/>
    <mergeCell ref="J134:J135"/>
    <mergeCell ref="P134:P135"/>
    <mergeCell ref="O134:O135"/>
    <mergeCell ref="A136:A137"/>
    <mergeCell ref="B136:B137"/>
    <mergeCell ref="O93:O94"/>
    <mergeCell ref="J99:J100"/>
    <mergeCell ref="P105:P106"/>
    <mergeCell ref="M97:M98"/>
    <mergeCell ref="A95:A96"/>
    <mergeCell ref="A97:A98"/>
    <mergeCell ref="A99:A100"/>
    <mergeCell ref="A93:A94"/>
    <mergeCell ref="P124:P125"/>
    <mergeCell ref="A124:A125"/>
    <mergeCell ref="B124:B125"/>
    <mergeCell ref="J124:J125"/>
    <mergeCell ref="M124:M125"/>
    <mergeCell ref="O124:O125"/>
    <mergeCell ref="A122:A123"/>
    <mergeCell ref="J122:J123"/>
    <mergeCell ref="M122:M123"/>
    <mergeCell ref="O122:O123"/>
    <mergeCell ref="A103:A104"/>
    <mergeCell ref="B103:B104"/>
    <mergeCell ref="B122:B123"/>
    <mergeCell ref="B93:B9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5 K45 K107:K109 K51 K95:K96 K97 K117:K118 K124:K125 K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2024-02-28T15:03:24Z</dcterms:modified>
</cp:coreProperties>
</file>