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F&amp;O)'!$R$1:$R$304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6" l="1"/>
  <c r="M103" i="6" s="1"/>
  <c r="K104" i="6"/>
  <c r="M104" i="6" s="1"/>
  <c r="K101" i="6"/>
  <c r="M101" i="6" s="1"/>
  <c r="L80" i="6"/>
  <c r="K80" i="6"/>
  <c r="L60" i="6"/>
  <c r="K60" i="6"/>
  <c r="M60" i="6" s="1"/>
  <c r="M80" i="6" l="1"/>
  <c r="H11" i="6"/>
  <c r="L33" i="6"/>
  <c r="K33" i="6"/>
  <c r="M33" i="6" s="1"/>
  <c r="K102" i="6"/>
  <c r="M102" i="6" s="1"/>
  <c r="L82" i="6"/>
  <c r="K82" i="6"/>
  <c r="M82" i="6" s="1"/>
  <c r="L81" i="6"/>
  <c r="K81" i="6"/>
  <c r="L78" i="6"/>
  <c r="K78" i="6"/>
  <c r="M78" i="6" s="1"/>
  <c r="M97" i="6"/>
  <c r="K99" i="6"/>
  <c r="M99" i="6" s="1"/>
  <c r="K98" i="6"/>
  <c r="K97" i="6"/>
  <c r="L19" i="6"/>
  <c r="K19" i="6"/>
  <c r="M19" i="6" s="1"/>
  <c r="L27" i="6"/>
  <c r="K27" i="6"/>
  <c r="M27" i="6" s="1"/>
  <c r="M81" i="6" l="1"/>
  <c r="K100" i="6"/>
  <c r="M100" i="6" s="1"/>
  <c r="K77" i="6"/>
  <c r="L77" i="6"/>
  <c r="L57" i="6"/>
  <c r="K57" i="6"/>
  <c r="M57" i="6" l="1"/>
  <c r="M77" i="6"/>
  <c r="L75" i="6"/>
  <c r="K75" i="6"/>
  <c r="M73" i="6"/>
  <c r="L73" i="6"/>
  <c r="K74" i="6"/>
  <c r="K73" i="6"/>
  <c r="L59" i="6"/>
  <c r="K59" i="6"/>
  <c r="M59" i="6" s="1"/>
  <c r="M75" i="6" l="1"/>
  <c r="L72" i="6"/>
  <c r="K72" i="6"/>
  <c r="L58" i="6"/>
  <c r="K58" i="6"/>
  <c r="L54" i="6"/>
  <c r="K54" i="6"/>
  <c r="M58" i="6" l="1"/>
  <c r="M54" i="6"/>
  <c r="M72" i="6"/>
  <c r="L12" i="6"/>
  <c r="K12" i="6"/>
  <c r="L28" i="6"/>
  <c r="K28" i="6"/>
  <c r="K96" i="6"/>
  <c r="M96" i="6" s="1"/>
  <c r="K95" i="6"/>
  <c r="M95" i="6" s="1"/>
  <c r="L56" i="6"/>
  <c r="K56" i="6"/>
  <c r="L52" i="6"/>
  <c r="K52" i="6"/>
  <c r="M12" i="6" l="1"/>
  <c r="M56" i="6"/>
  <c r="M28" i="6"/>
  <c r="M52" i="6"/>
  <c r="L55" i="6"/>
  <c r="K55" i="6"/>
  <c r="L71" i="6"/>
  <c r="K71" i="6"/>
  <c r="M55" i="6" l="1"/>
  <c r="M71" i="6"/>
  <c r="L49" i="6" l="1"/>
  <c r="K49" i="6"/>
  <c r="M49" i="6" l="1"/>
  <c r="K94" i="6"/>
  <c r="M94" i="6" s="1"/>
  <c r="K93" i="6"/>
  <c r="M93" i="6" s="1"/>
  <c r="K92" i="6"/>
  <c r="M92" i="6" s="1"/>
  <c r="L26" i="6"/>
  <c r="K26" i="6"/>
  <c r="M26" i="6" l="1"/>
  <c r="L50" i="6"/>
  <c r="K50" i="6"/>
  <c r="M50" i="6" l="1"/>
  <c r="L51" i="6"/>
  <c r="K51" i="6"/>
  <c r="M51" i="6" l="1"/>
  <c r="L15" i="6"/>
  <c r="K15" i="6"/>
  <c r="L16" i="6"/>
  <c r="K16" i="6"/>
  <c r="M15" i="6" l="1"/>
  <c r="M16" i="6"/>
  <c r="K91" i="6"/>
  <c r="M91" i="6" s="1"/>
  <c r="L23" i="6"/>
  <c r="K23" i="6"/>
  <c r="M23" i="6" l="1"/>
  <c r="L14" i="6"/>
  <c r="K14" i="6"/>
  <c r="L22" i="6"/>
  <c r="K22" i="6"/>
  <c r="L25" i="6"/>
  <c r="K25" i="6"/>
  <c r="L20" i="6"/>
  <c r="K20" i="6"/>
  <c r="M25" i="6" l="1"/>
  <c r="M20" i="6"/>
  <c r="M14" i="6"/>
  <c r="M22" i="6"/>
  <c r="L48" i="6"/>
  <c r="K48" i="6"/>
  <c r="M48" i="6" l="1"/>
  <c r="K90" i="6"/>
  <c r="K89" i="6"/>
  <c r="K88" i="6"/>
  <c r="K87" i="6"/>
  <c r="M87" i="6" s="1"/>
  <c r="L47" i="6"/>
  <c r="K47" i="6"/>
  <c r="L46" i="6"/>
  <c r="K46" i="6"/>
  <c r="L18" i="6"/>
  <c r="K18" i="6"/>
  <c r="M18" i="6" l="1"/>
  <c r="M46" i="6"/>
  <c r="M47" i="6"/>
  <c r="L17" i="6"/>
  <c r="K17" i="6"/>
  <c r="M17" i="6" l="1"/>
  <c r="L45" i="6"/>
  <c r="K45" i="6"/>
  <c r="M45" i="6" l="1"/>
  <c r="L11" i="6" l="1"/>
  <c r="K11" i="6"/>
  <c r="M11" i="6" l="1"/>
  <c r="K290" i="6" l="1"/>
  <c r="L290" i="6" s="1"/>
  <c r="L10" i="6" l="1"/>
  <c r="K10" i="6"/>
  <c r="M10" i="6" l="1"/>
  <c r="K296" i="6" l="1"/>
  <c r="L296" i="6" s="1"/>
  <c r="K279" i="6" l="1"/>
  <c r="L279" i="6" s="1"/>
  <c r="K293" i="6" l="1"/>
  <c r="L293" i="6" s="1"/>
  <c r="K285" i="6" l="1"/>
  <c r="L285" i="6" s="1"/>
  <c r="K295" i="6" l="1"/>
  <c r="L295" i="6" s="1"/>
  <c r="H291" i="6" l="1"/>
  <c r="K291" i="6" l="1"/>
  <c r="L291" i="6" s="1"/>
  <c r="K280" i="6"/>
  <c r="L280" i="6" s="1"/>
  <c r="K270" i="6"/>
  <c r="L270" i="6" s="1"/>
  <c r="K286" i="6" l="1"/>
  <c r="L286" i="6" s="1"/>
  <c r="K287" i="6" l="1"/>
  <c r="L287" i="6" s="1"/>
  <c r="K284" i="6" l="1"/>
  <c r="L284" i="6" s="1"/>
  <c r="K263" i="6"/>
  <c r="L263" i="6" s="1"/>
  <c r="K283" i="6"/>
  <c r="L283" i="6" s="1"/>
  <c r="K282" i="6"/>
  <c r="L282" i="6" s="1"/>
  <c r="K281" i="6"/>
  <c r="L281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2" i="6"/>
  <c r="L262" i="6" s="1"/>
  <c r="K261" i="6"/>
  <c r="L261" i="6" s="1"/>
  <c r="K260" i="6"/>
  <c r="L260" i="6" s="1"/>
  <c r="F259" i="6"/>
  <c r="K259" i="6" s="1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F253" i="6"/>
  <c r="K253" i="6" s="1"/>
  <c r="L253" i="6" s="1"/>
  <c r="F252" i="6"/>
  <c r="K252" i="6" s="1"/>
  <c r="L252" i="6" s="1"/>
  <c r="K251" i="6"/>
  <c r="L251" i="6" s="1"/>
  <c r="F250" i="6"/>
  <c r="K250" i="6" s="1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2" i="6"/>
  <c r="L232" i="6" s="1"/>
  <c r="K231" i="6"/>
  <c r="L231" i="6" s="1"/>
  <c r="F230" i="6"/>
  <c r="K230" i="6" s="1"/>
  <c r="L230" i="6" s="1"/>
  <c r="K229" i="6"/>
  <c r="L229" i="6" s="1"/>
  <c r="K226" i="6"/>
  <c r="L226" i="6" s="1"/>
  <c r="K225" i="6"/>
  <c r="L225" i="6" s="1"/>
  <c r="K224" i="6"/>
  <c r="L224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0" i="6"/>
  <c r="L200" i="6" s="1"/>
  <c r="K198" i="6"/>
  <c r="L198" i="6" s="1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L184" i="6" s="1"/>
  <c r="K183" i="6"/>
  <c r="L183" i="6" s="1"/>
  <c r="F182" i="6"/>
  <c r="K182" i="6" s="1"/>
  <c r="L182" i="6" s="1"/>
  <c r="H181" i="6"/>
  <c r="K181" i="6" s="1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H147" i="6"/>
  <c r="K147" i="6" s="1"/>
  <c r="L147" i="6" s="1"/>
  <c r="F146" i="6"/>
  <c r="K146" i="6" s="1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<sst xmlns="http://schemas.openxmlformats.org/spreadsheetml/2006/main" count="3064" uniqueCount="1178">
  <si>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</si>
  <si>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</si>
  <si>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</si>
  <si>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</si>
  <si>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</si>
  <si>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</si>
  <si>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</si>
  <si>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</si>
  <si>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</si>
  <si>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</si>
  <si>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</si>
  <si>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</si>
  <si>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</si>
  <si>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</si>
  <si>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</si>
  <si>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</si>
  <si>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</si>
  <si>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</si>
  <si>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</si>
  <si>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</si>
  <si>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</si>
  <si>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</si>
  <si>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</si>
  <si>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</si>
  <si>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</si>
  <si>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</si>
  <si>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</si>
  <si>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</si>
  <si>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</si>
  <si>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</si>
  <si>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</si>
  <si>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</si>
  <si>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</si>
  <si>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</si>
  <si>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</si>
  <si>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</si>
  <si>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</si>
  <si>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</si>
  <si>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</si>
  <si>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</si>
  <si>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</si>
  <si>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</si>
  <si>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</si>
  <si>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</si>
  <si>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</si>
  <si>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</si>
  <si>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</si>
  <si>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</si>
  <si>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</si>
  <si>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</si>
  <si>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</si>
  <si>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</si>
  <si>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</si>
  <si>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</si>
  <si>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</si>
  <si>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</si>
  <si>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</si>
  <si>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</si>
  <si>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</si>
  <si>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</si>
  <si>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</si>
  <si>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</si>
  <si>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</si>
  <si>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</si>
  <si>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</si>
  <si>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</si>
  <si>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</si>
  <si>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</si>
  <si>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</si>
  <si>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</si>
  <si>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</si>
  <si>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</si>
  <si>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</si>
  <si>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</si>
  <si>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</si>
  <si>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</si>
  <si>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</si>
  <si>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</si>
  <si>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</si>
  <si>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</si>
  <si>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</si>
  <si>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</si>
  <si>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</si>
  <si>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</si>
  <si>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</si>
  <si>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</si>
  <si>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</si>
  <si>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</si>
  <si>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</si>
  <si>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</si>
  <si>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</si>
  <si>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</si>
  <si>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</si>
  <si>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</si>
  <si>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</si>
  <si>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</si>
  <si>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</si>
  <si>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</si>
  <si>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</si>
  <si>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</si>
  <si>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</si>
  <si>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</si>
  <si>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</si>
  <si>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</si>
  <si>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</si>
  <si>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</si>
  <si>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</si>
  <si>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</si>
  <si>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</si>
  <si>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</si>
  <si>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</si>
  <si>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</si>
  <si>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</si>
  <si>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</si>
  <si>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</si>
  <si>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</si>
  <si>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</si>
  <si>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</si>
  <si>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</si>
  <si>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</si>
  <si>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</si>
  <si>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</si>
  <si>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</si>
  <si>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</si>
  <si>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</si>
  <si>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</si>
  <si>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</si>
  <si>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</si>
  <si>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</si>
  <si>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</si>
  <si>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</si>
  <si>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</si>
  <si>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</si>
  <si>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</si>
  <si>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</si>
  <si>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</si>
  <si>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</si>
  <si>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</si>
  <si>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</si>
  <si>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</si>
  <si>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</si>
  <si>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</si>
  <si>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</si>
  <si>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</si>
  <si>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</si>
  <si>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</si>
  <si>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</si>
  <si>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</si>
  <si>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</si>
  <si>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</si>
  <si>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</si>
  <si>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</si>
  <si>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</si>
  <si>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</si>
  <si>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</si>
  <si>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</si>
  <si>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</si>
  <si>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</si>
  <si>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</si>
  <si>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</si>
  <si>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</si>
  <si>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</si>
  <si>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</si>
  <si>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</si>
  <si>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</si>
  <si>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</si>
  <si>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</si>
  <si>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</si>
  <si>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</si>
  <si>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</si>
  <si>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</si>
  <si>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</si>
  <si>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</si>
  <si>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</si>
  <si>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</si>
  <si>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</si>
  <si>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</si>
  <si>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</si>
  <si>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</si>
  <si>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</si>
  <si>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</si>
  <si>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</si>
  <si>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</si>
  <si>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</si>
  <si>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</si>
  <si>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</si>
  <si>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</si>
  <si>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</si>
  <si>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</si>
  <si>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</si>
  <si>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</si>
  <si>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</si>
  <si>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</si>
  <si>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</si>
  <si>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</si>
  <si>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</si>
  <si>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</si>
  <si>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</si>
  <si>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</si>
  <si>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</si>
  <si>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</si>
  <si>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</si>
  <si>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</si>
  <si>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</si>
  <si>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</si>
  <si>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</si>
  <si>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</si>
  <si>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</si>
  <si>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</si>
  <si>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</si>
  <si>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</si>
  <si>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</si>
  <si>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</si>
  <si>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</si>
  <si>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</si>
  <si>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</si>
  <si>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</si>
  <si>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</si>
  <si>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</si>
  <si>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</si>
  <si>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</si>
  <si>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</si>
  <si>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</si>
  <si>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</si>
  <si>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</si>
  <si>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</si>
  <si>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</si>
  <si>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</si>
  <si>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</si>
  <si>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</si>
  <si>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</si>
  <si>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</si>
  <si>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</si>
  <si>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</si>
  <si>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</si>
  <si>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</si>
  <si>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</si>
  <si>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</si>
  <si>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</si>
  <si>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</si>
  <si>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</si>
  <si>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</si>
  <si>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</si>
  <si>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</si>
  <si>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</si>
  <si>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</si>
  <si>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</si>
  <si>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</si>
  <si>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</si>
  <si>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</si>
  <si>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</si>
  <si>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</si>
  <si>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</si>
  <si>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</si>
  <si>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</si>
  <si>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</si>
  <si>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</si>
  <si>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</si>
  <si>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</si>
  <si>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</si>
  <si>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</si>
  <si>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</si>
  <si>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</si>
  <si>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</si>
  <si>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</si>
  <si>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</si>
  <si>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</si>
  <si>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</si>
  <si>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</si>
  <si>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</si>
  <si>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</si>
  <si>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</si>
  <si>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</si>
  <si>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</si>
  <si>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</si>
  <si>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</si>
  <si>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</si>
  <si>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</si>
  <si>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</si>
  <si>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</si>
  <si>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</si>
  <si>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</si>
  <si>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</si>
  <si>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</si>
  <si>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</si>
  <si>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</si>
  <si>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</si>
  <si>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</si>
  <si>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</si>
  <si>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</si>
  <si>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</si>
  <si>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</si>
  <si>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</si>
  <si>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</si>
  <si>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</si>
  <si>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</si>
  <si>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</si>
  <si>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</si>
  <si>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</si>
  <si>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</si>
  <si>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</si>
  <si>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</si>
  <si>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</si>
  <si>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</si>
  <si>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</si>
  <si>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</si>
  <si>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</si>
  <si>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</si>
  <si>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</si>
  <si>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</si>
  <si>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</si>
  <si>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</si>
  <si>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</si>
  <si>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</si>
  <si>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</si>
  <si>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</si>
  <si>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</si>
  <si>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</si>
  <si>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</si>
  <si>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</si>
  <si>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</si>
  <si>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</si>
  <si>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</si>
  <si>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</si>
  <si>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</si>
  <si>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</si>
  <si>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</si>
  <si>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</si>
  <si>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</si>
  <si>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</si>
  <si>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</si>
  <si>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</si>
  <si>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</si>
  <si>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</si>
  <si>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</si>
  <si>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</si>
  <si>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</si>
  <si>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</si>
  <si>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</si>
  <si>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</si>
  <si>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</si>
  <si>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</si>
  <si>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</si>
  <si>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</si>
  <si>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</si>
  <si>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</si>
  <si>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</si>
  <si>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</si>
  <si>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</si>
  <si>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</si>
  <si>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</si>
  <si>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</si>
  <si>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</si>
  <si>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</si>
  <si>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</si>
  <si>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</si>
  <si>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</si>
  <si>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</si>
  <si>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</si>
  <si>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</si>
  <si>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</si>
  <si>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</si>
  <si>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</si>
  <si>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</si>
  <si>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</si>
  <si>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</si>
  <si>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</si>
  <si>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</si>
  <si>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</si>
  <si>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</si>
  <si>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</si>
  <si>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</si>
  <si>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</si>
  <si>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</si>
  <si>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</si>
  <si>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</si>
  <si>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</si>
  <si>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</si>
  <si>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</si>
  <si>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</si>
  <si>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</si>
  <si>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</si>
  <si>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</si>
  <si>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</si>
  <si>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</si>
  <si>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</si>
  <si>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</si>
  <si>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</si>
  <si>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</si>
  <si>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</si>
  <si>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</si>
  <si>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</si>
  <si>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</si>
  <si>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</si>
  <si>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</si>
  <si>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</si>
  <si>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</si>
  <si>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</si>
  <si>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</si>
  <si>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</si>
  <si>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</si>
  <si>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</si>
  <si>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</si>
  <si>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</si>
  <si>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</si>
  <si>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</si>
  <si>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</si>
  <si>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</si>
  <si>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</si>
  <si>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</si>
  <si>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</si>
  <si>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</si>
  <si>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</si>
  <si>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</si>
  <si>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</si>
  <si>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</si>
  <si>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</si>
  <si>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</si>
  <si>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</si>
  <si>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</si>
  <si>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</si>
  <si>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</si>
  <si>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</si>
  <si>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</si>
  <si>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</si>
  <si>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</si>
  <si>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</si>
  <si>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</si>
  <si>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</si>
  <si>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</si>
  <si>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</si>
  <si>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</si>
  <si>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</si>
  <si>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</si>
  <si>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</si>
  <si>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</si>
  <si>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</si>
  <si>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</si>
  <si>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</si>
  <si>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</si>
  <si>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</si>
  <si>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</si>
  <si>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</si>
  <si>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</si>
  <si>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</si>
  <si>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</si>
  <si>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</si>
  <si>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</si>
  <si>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</si>
  <si>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</si>
  <si>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</si>
  <si>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</si>
  <si>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</si>
  <si>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</si>
  <si>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</si>
  <si>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</si>
  <si>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</si>
  <si>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</si>
  <si>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</si>
  <si>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</si>
  <si>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</si>
  <si>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</si>
  <si>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</si>
  <si>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</si>
  <si>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</si>
  <si>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</si>
  <si>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</si>
  <si>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</si>
  <si>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</si>
  <si>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</si>
  <si>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</si>
  <si>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</si>
  <si>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</si>
  <si>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</si>
  <si>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</si>
  <si>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</si>
  <si>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</si>
  <si>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</si>
  <si>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</si>
  <si>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</si>
  <si>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</si>
  <si>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</si>
  <si>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</si>
  <si>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</si>
  <si>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</si>
  <si>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</si>
  <si>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</si>
  <si>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</si>
  <si>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</si>
  <si>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</si>
  <si>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</si>
  <si>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</si>
  <si>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</si>
  <si>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</si>
  <si>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</si>
  <si>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</si>
  <si>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</si>
  <si>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</si>
  <si>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</si>
  <si>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</si>
  <si>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</si>
  <si>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</si>
  <si>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</si>
  <si>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</si>
  <si>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</si>
  <si>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</si>
  <si>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</si>
  <si>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</si>
  <si>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</si>
  <si>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</si>
  <si>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</si>
  <si>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</si>
  <si>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</si>
  <si>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</si>
  <si>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</si>
  <si>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</si>
  <si>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</si>
  <si>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</si>
  <si>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</si>
  <si>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</si>
  <si>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</si>
  <si>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</si>
  <si>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</si>
  <si>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</si>
  <si>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</si>
  <si>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</si>
  <si>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</si>
  <si>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</si>
  <si>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</si>
  <si>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</si>
  <si>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</si>
  <si>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</si>
  <si>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</si>
  <si>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</si>
  <si>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</si>
  <si>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</si>
  <si>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</si>
  <si>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</si>
  <si>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</si>
  <si>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</si>
  <si>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</si>
  <si>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</si>
  <si>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</si>
  <si>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</si>
  <si>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</si>
  <si>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</si>
  <si>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</si>
  <si>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</si>
  <si>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</si>
  <si>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</si>
  <si>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</si>
  <si>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</si>
  <si>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</si>
  <si>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</si>
  <si>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</si>
  <si>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</si>
  <si>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</si>
  <si>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</si>
  <si>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</si>
  <si>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</si>
  <si>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</si>
  <si>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</si>
  <si>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</si>
  <si>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</si>
  <si>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</si>
  <si>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</si>
  <si>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</si>
  <si>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</si>
  <si>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</si>
  <si>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</si>
  <si>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</si>
  <si>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</si>
  <si>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</si>
  <si>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</si>
  <si>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</si>
  <si>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</si>
  <si>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</si>
  <si>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</si>
  <si>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</si>
  <si>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</si>
  <si>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</si>
  <si>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</si>
  <si>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</si>
  <si>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</si>
  <si>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</si>
  <si>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</si>
  <si>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</si>
  <si>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</si>
  <si>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</si>
  <si>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</si>
  <si>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</si>
  <si>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</si>
  <si>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</si>
  <si>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</si>
  <si>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</si>
  <si>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</si>
  <si>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</si>
  <si>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</si>
  <si>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</si>
  <si>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</si>
  <si>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</si>
  <si>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</si>
  <si>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</si>
  <si>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</si>
  <si>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</si>
  <si>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</si>
  <si>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</si>
  <si>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</si>
  <si>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</si>
  <si>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</si>
  <si>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</si>
  <si>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</si>
  <si>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</si>
  <si>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</si>
  <si>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</si>
  <si>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</si>
  <si>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</si>
  <si>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</si>
  <si>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</si>
  <si>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</si>
  <si>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</si>
  <si>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</si>
  <si>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</si>
  <si>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</si>
  <si>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</si>
  <si>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</si>
  <si>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</si>
  <si>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</si>
  <si>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</si>
  <si>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</si>
  <si>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</si>
  <si>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</si>
  <si>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</si>
  <si>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</si>
  <si>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</si>
  <si>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</si>
  <si>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</si>
  <si>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</si>
  <si>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</si>
  <si>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</si>
  <si>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</si>
  <si>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</si>
  <si>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</si>
  <si>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</si>
  <si>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</si>
  <si>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</si>
  <si>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</si>
  <si>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</si>
  <si>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</si>
  <si>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</si>
  <si>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</si>
  <si>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</si>
  <si>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</si>
  <si>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</si>
  <si>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</si>
  <si>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</si>
  <si>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</si>
  <si>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</si>
  <si>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</si>
  <si>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</si>
  <si>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</si>
  <si>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</si>
  <si>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</si>
  <si>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</si>
  <si>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</si>
  <si>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</si>
  <si>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</si>
  <si>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</si>
  <si>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</si>
  <si>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</si>
  <si>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</si>
  <si>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</si>
  <si>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</si>
  <si>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</si>
  <si>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</si>
  <si>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</si>
  <si>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</si>
  <si>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</si>
  <si>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</si>
  <si>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</si>
  <si>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</si>
  <si>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</si>
  <si>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</si>
  <si>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</si>
  <si>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</si>
  <si>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</si>
  <si>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</si>
  <si>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</si>
  <si>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</si>
  <si>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</si>
  <si>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</si>
  <si>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</si>
  <si>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</si>
  <si>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</si>
  <si>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</si>
  <si>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</si>
  <si>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</si>
  <si>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</si>
  <si>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</si>
  <si>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</si>
  <si>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</si>
  <si>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</si>
  <si>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</si>
  <si>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</si>
  <si>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</si>
  <si>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</si>
  <si>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</si>
  <si>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</si>
  <si>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</si>
  <si>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</si>
  <si>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</si>
  <si>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</si>
  <si>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</si>
  <si>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</si>
  <si>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</si>
  <si>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</si>
  <si>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</si>
  <si>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</si>
  <si>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</si>
  <si>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</si>
  <si>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</si>
  <si>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</si>
  <si>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</si>
  <si>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</si>
  <si>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</si>
  <si>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</si>
  <si>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</si>
  <si>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</si>
  <si>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</si>
  <si>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</si>
  <si>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</si>
  <si>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</si>
  <si>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</si>
  <si>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</si>
  <si>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</si>
  <si>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</si>
  <si>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</si>
  <si>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</si>
  <si>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</si>
  <si>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</si>
  <si>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</si>
  <si>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</si>
  <si>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</si>
  <si>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</si>
  <si>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</si>
  <si>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</si>
  <si>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</si>
  <si>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</si>
  <si>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</si>
  <si>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</si>
  <si>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</si>
  <si>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</si>
  <si>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</si>
  <si>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</si>
  <si>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</si>
  <si>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</si>
  <si>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</si>
  <si>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</si>
  <si>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</si>
  <si>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</si>
  <si>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</si>
  <si>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</si>
  <si>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</si>
  <si>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</si>
  <si>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</si>
  <si>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</si>
  <si>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</si>
  <si>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</si>
  <si>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</si>
  <si>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</si>
  <si>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</si>
  <si>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</si>
  <si>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</si>
  <si>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</si>
  <si>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</si>
  <si>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</si>
  <si>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</si>
  <si>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</si>
  <si>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</si>
  <si>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</si>
  <si>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</si>
  <si>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</si>
  <si>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</si>
  <si>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</si>
  <si>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</si>
  <si>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</si>
  <si>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</si>
  <si>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</si>
  <si>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</si>
  <si>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</si>
  <si>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</si>
  <si>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</si>
  <si>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</si>
  <si>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</si>
  <si>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</si>
  <si>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</si>
  <si>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</si>
  <si>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</si>
  <si>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</si>
  <si>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</si>
  <si>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</si>
  <si>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</si>
  <si>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</si>
  <si>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</si>
  <si>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</si>
  <si>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</si>
  <si>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</si>
  <si>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</si>
  <si>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</si>
  <si>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</si>
  <si>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</si>
  <si>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</si>
  <si>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</si>
  <si>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</si>
  <si>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</si>
  <si>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</si>
  <si>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</si>
  <si>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</si>
  <si>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</si>
  <si>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</si>
  <si>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</si>
  <si>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</si>
  <si>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</si>
  <si>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</si>
  <si>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</si>
  <si>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</si>
  <si>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</si>
  <si>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</si>
  <si>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</si>
  <si>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</si>
  <si>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</si>
  <si>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</si>
  <si>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</si>
  <si>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</si>
  <si>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</si>
  <si>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</si>
  <si>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</si>
  <si>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</si>
  <si>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</si>
  <si>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</si>
  <si>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</si>
  <si>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</si>
  <si>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</si>
  <si>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</si>
  <si>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</si>
  <si>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</si>
  <si>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</si>
  <si>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</si>
  <si>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</si>
  <si>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</si>
  <si>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</si>
  <si>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</si>
  <si>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</si>
  <si>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</si>
  <si>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</si>
  <si>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</si>
  <si>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</si>
  <si>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</si>
  <si>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</si>
  <si>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</si>
  <si>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</si>
  <si>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</si>
  <si>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</si>
  <si>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</si>
  <si>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</si>
  <si>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</si>
  <si>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</si>
  <si>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</si>
  <si>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</si>
  <si>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</si>
  <si>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</si>
  <si>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</si>
  <si>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</si>
  <si>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</si>
  <si>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</si>
  <si>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</si>
  <si>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</si>
  <si>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</si>
  <si>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</si>
  <si>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</si>
  <si>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</si>
  <si>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</si>
  <si>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</si>
  <si>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</si>
  <si>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</si>
  <si>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</si>
  <si>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</si>
  <si>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</si>
  <si>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</si>
  <si>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</si>
  <si>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</si>
  <si>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</si>
  <si>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</si>
  <si>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</si>
  <si>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</si>
  <si>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</si>
  <si>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</si>
  <si>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</si>
  <si>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</si>
  <si>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</si>
  <si>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</si>
  <si>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</si>
  <si>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</si>
  <si>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</si>
  <si>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</si>
  <si>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</si>
  <si>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2400-2450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</si>
  <si>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</si>
  <si>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</si>
  <si>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</si>
  <si>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</si>
  <si>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</si>
  <si>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</si>
  <si>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</si>
  <si>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</si>
  <si>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</si>
  <si>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770-800</t>
  </si>
  <si>
    <t xml:space="preserve">ACC </t>
  </si>
  <si>
    <t>2100-2200</t>
  </si>
  <si>
    <t>Profit of Rs.135/-</t>
  </si>
  <si>
    <t>Profit of Rs.195/-</t>
  </si>
  <si>
    <t>415-425</t>
  </si>
  <si>
    <t>1410-1430</t>
  </si>
  <si>
    <t>770-775</t>
  </si>
  <si>
    <t>800-810</t>
  </si>
  <si>
    <t>490-510</t>
  </si>
  <si>
    <t>Profit of Rs.5 /-</t>
  </si>
  <si>
    <t>HDFCLIFE 510 PE FEB</t>
  </si>
  <si>
    <t>10-12.0</t>
  </si>
  <si>
    <t>RELIANCE FEB FUT</t>
  </si>
  <si>
    <t>2420-2450</t>
  </si>
  <si>
    <t>Profit of Rs.30.5/-</t>
  </si>
  <si>
    <t>Profit of Rs.137/-</t>
  </si>
  <si>
    <t>Profit of Rs.14/-</t>
  </si>
  <si>
    <t>NIFTY 17800 CE 16 FEB</t>
  </si>
  <si>
    <t>120-140</t>
  </si>
  <si>
    <t xml:space="preserve">RELIANCE 2340 CE FEB </t>
  </si>
  <si>
    <t>55-65</t>
  </si>
  <si>
    <t>Retail Research Technical Calls &amp; Fundamental Performance Report for the month of Feb-2023</t>
  </si>
  <si>
    <t>Profit of Rs.67.50/-</t>
  </si>
  <si>
    <t>Profit of Rs.21.8/-</t>
  </si>
  <si>
    <t>Profit of Rs.1.3/-</t>
  </si>
  <si>
    <t>Profit of Rs.20/-</t>
  </si>
  <si>
    <t>Profit of Rs.8.5/-</t>
  </si>
  <si>
    <t>1060-1080</t>
  </si>
  <si>
    <t xml:space="preserve">HDFCBANK 1680 CE FEB </t>
  </si>
  <si>
    <t>30-40</t>
  </si>
  <si>
    <t xml:space="preserve"> Profit of Rs.200/-</t>
  </si>
  <si>
    <t>Profit of Rs.85/-</t>
  </si>
  <si>
    <t>470-475</t>
  </si>
  <si>
    <t>Profit of Rs.10.5/-</t>
  </si>
  <si>
    <t>NIFTY 17950 PE 16 FEB</t>
  </si>
  <si>
    <t>90-120</t>
  </si>
  <si>
    <t>3000-3050</t>
  </si>
  <si>
    <t>Profit of Rs.90/-</t>
  </si>
  <si>
    <t>Loss of Rs.3/-</t>
  </si>
  <si>
    <t>Profit of Rs.180/-</t>
  </si>
  <si>
    <t>Profit of Rs.285/-</t>
  </si>
  <si>
    <t>Part profit of Rs.185/-</t>
  </si>
  <si>
    <t>695-717.5</t>
  </si>
  <si>
    <t>2250-2310</t>
  </si>
  <si>
    <t>2450-2500</t>
  </si>
  <si>
    <t>1470-1490</t>
  </si>
  <si>
    <t>Loss of Rs.48/-</t>
  </si>
  <si>
    <t>1160-1180</t>
  </si>
  <si>
    <t>520-530</t>
  </si>
  <si>
    <t>Loss of Rs.58</t>
  </si>
  <si>
    <t>520-550</t>
  </si>
  <si>
    <t>M&amp;M MAR FUT</t>
  </si>
  <si>
    <t>1380-1390</t>
  </si>
  <si>
    <t>BANDHANBNK MAR FUT</t>
  </si>
  <si>
    <t>Sell</t>
  </si>
  <si>
    <t>BANDHANBNK 230 PE MAR</t>
  </si>
  <si>
    <t>230-228</t>
  </si>
  <si>
    <t>SIEMENS MAR FUT</t>
  </si>
  <si>
    <t>3260-3300</t>
  </si>
  <si>
    <t>NIFTY 17900 CE  FEB</t>
  </si>
  <si>
    <t xml:space="preserve">NIFTY 18050 CE FEB </t>
  </si>
  <si>
    <t>281-288</t>
  </si>
  <si>
    <t>452.5-472.5</t>
  </si>
  <si>
    <t>315-335</t>
  </si>
  <si>
    <t>HAPPIESTMNDS</t>
  </si>
  <si>
    <t>865-899</t>
  </si>
  <si>
    <t>960-1000</t>
  </si>
  <si>
    <t>Profit of Rs.4/-</t>
  </si>
  <si>
    <t>Profit of Rs.36/-</t>
  </si>
  <si>
    <t>IGL MAR FUT</t>
  </si>
  <si>
    <t>442-443</t>
  </si>
  <si>
    <t>455-463</t>
  </si>
  <si>
    <t>IRCTC MAR FUT</t>
  </si>
  <si>
    <t>630-620</t>
  </si>
  <si>
    <t>LT 2260 CE MAR</t>
  </si>
  <si>
    <t>75-90</t>
  </si>
  <si>
    <t>MULTIPLIER SHARE &amp; STOCK ADVISORS PRIVATE LIMITED</t>
  </si>
  <si>
    <t>SOFCOM</t>
  </si>
  <si>
    <t>PERFECT</t>
  </si>
  <si>
    <t>Perfect Infraengineer Ltd</t>
  </si>
  <si>
    <t>Loss of Rs.57.5/-</t>
  </si>
  <si>
    <t>ONGC MAR FUT</t>
  </si>
  <si>
    <t>BATAINDIA MAR FUT</t>
  </si>
  <si>
    <t>1420-1425</t>
  </si>
  <si>
    <t>1470-1480</t>
  </si>
  <si>
    <t>NIFTY 17700 CE FEB</t>
  </si>
  <si>
    <t>RELIANCE MAR FUT</t>
  </si>
  <si>
    <t>2480-2500</t>
  </si>
  <si>
    <t xml:space="preserve">RELIANCE 2440 CE MAR </t>
  </si>
  <si>
    <t>70-90</t>
  </si>
  <si>
    <t>1370-1380</t>
  </si>
  <si>
    <t>MOTHERSON MAR FUT</t>
  </si>
  <si>
    <t>79-78</t>
  </si>
  <si>
    <t>DDIL</t>
  </si>
  <si>
    <t>SBLI</t>
  </si>
  <si>
    <t>CORE INC</t>
  </si>
  <si>
    <t>Loss of Rs.117.5/-</t>
  </si>
  <si>
    <t>Loss of Rs.125/-</t>
  </si>
  <si>
    <t>Loss of Rs.43/-</t>
  </si>
  <si>
    <t>Loss of Rs.16/-</t>
  </si>
  <si>
    <t>Profit of Rs.2.25/-</t>
  </si>
  <si>
    <t>Loss of Rs.19/-</t>
  </si>
  <si>
    <t>Profit of Rs.1.2/-</t>
  </si>
  <si>
    <t xml:space="preserve">REDINGTON </t>
  </si>
  <si>
    <t>NIFTY 17550 CE FEB</t>
  </si>
  <si>
    <t>50-60</t>
  </si>
  <si>
    <t>180-185</t>
  </si>
  <si>
    <t>FRONTCAP</t>
  </si>
  <si>
    <t>LELAVOIR</t>
  </si>
  <si>
    <t>NAGESHWARRAO SRIKRISHNA DUVVURI</t>
  </si>
  <si>
    <t>AGARWALFT</t>
  </si>
  <si>
    <t>Agarwal Float Glass I Ltd</t>
  </si>
  <si>
    <t>SMC GLOBAL SECURITIES LIMITED</t>
  </si>
  <si>
    <t>Profit of Rs.80/-</t>
  </si>
  <si>
    <t>3110-3010</t>
  </si>
  <si>
    <t>NIFTY 17550 CE 2-MAR</t>
  </si>
  <si>
    <t>150-170</t>
  </si>
  <si>
    <t>1650-1700</t>
  </si>
  <si>
    <t>ADCON</t>
  </si>
  <si>
    <t>ANKITA VISHAL SHAH</t>
  </si>
  <si>
    <t>ZENAB AIYUB YACOOBALI</t>
  </si>
  <si>
    <t>ETT</t>
  </si>
  <si>
    <t>SAMIR SHARMA</t>
  </si>
  <si>
    <t>KISHORE MEHTA</t>
  </si>
  <si>
    <t>VIVEK KUMAR BHAUKA</t>
  </si>
  <si>
    <t>SILVER STALLION LIMITED</t>
  </si>
  <si>
    <t>Loss of Rs.52.5/-</t>
  </si>
  <si>
    <t>Loss of Rs.40/-</t>
  </si>
  <si>
    <t>Loss of Rs.20/-</t>
  </si>
  <si>
    <t>502.5-522.5</t>
  </si>
  <si>
    <t>Loss of Rs.36/-</t>
  </si>
  <si>
    <t>BANKNIFTY 40000 CE 2-MAR</t>
  </si>
  <si>
    <t>400-450</t>
  </si>
  <si>
    <t>Profit of Rs.50/-</t>
  </si>
  <si>
    <t>Loss of Rs.35/-</t>
  </si>
  <si>
    <t>AASTAFIN</t>
  </si>
  <si>
    <t>SIDDHARTH DINESHBHAI SHAH</t>
  </si>
  <si>
    <t>BP EQUITIES PVT. LTD.</t>
  </si>
  <si>
    <t>SPARK FINANCE</t>
  </si>
  <si>
    <t>MEGA SUPER REAL ESTATE DEVELOPERS INDIA PRIVATE LIMITED</t>
  </si>
  <si>
    <t>FENI PRAVINKUMAR PATEL</t>
  </si>
  <si>
    <t>NITIN BAKSHI</t>
  </si>
  <si>
    <t>RAJ KUMAR MAJOKA</t>
  </si>
  <si>
    <t>BHARAT PRAVINCHANDRA MEHTA</t>
  </si>
  <si>
    <t>ADVIKCA</t>
  </si>
  <si>
    <t>KIRTI BANSAL</t>
  </si>
  <si>
    <t>AIML</t>
  </si>
  <si>
    <t>NISHITH ATULBHAI SHAH</t>
  </si>
  <si>
    <t>BHEEMACEM</t>
  </si>
  <si>
    <t>BLACK HAWK PROPERTIES PRIVATE LIMITED</t>
  </si>
  <si>
    <t>CALSOFT</t>
  </si>
  <si>
    <t>SANJAY AGRAWAL</t>
  </si>
  <si>
    <t>CHOTHANI</t>
  </si>
  <si>
    <t>LAXMI VYANKATESH ENTERPRISES</t>
  </si>
  <si>
    <t>SANTOSH KUMAR AGARWAL</t>
  </si>
  <si>
    <t>DATASOFT</t>
  </si>
  <si>
    <t>AJAY CHANDWANI</t>
  </si>
  <si>
    <t>RUCHIRA GOYAL</t>
  </si>
  <si>
    <t>ANOOP KUMAR CHIRIPAL</t>
  </si>
  <si>
    <t>EIGHTY</t>
  </si>
  <si>
    <t>PREETI BHAUKA</t>
  </si>
  <si>
    <t>HIMADRI JIGAR SHAH</t>
  </si>
  <si>
    <t>ANSHU MISHRA</t>
  </si>
  <si>
    <t>ATUL VASANT BHAGWAT</t>
  </si>
  <si>
    <t>RAHUL ANANTRAI MEHTA</t>
  </si>
  <si>
    <t>GAJANANSEC</t>
  </si>
  <si>
    <t>RUPAM BISWAS</t>
  </si>
  <si>
    <t>GGPL</t>
  </si>
  <si>
    <t>PRASANT KUMAR GUPTA</t>
  </si>
  <si>
    <t>INDLMETER</t>
  </si>
  <si>
    <t>NINJA SECURITIES PRIVATE LIMITED</t>
  </si>
  <si>
    <t>MEHTA MANISHKUMAR SUMATIL AL</t>
  </si>
  <si>
    <t>BANHEM STOCK BROKING PRIVATE LIMITED</t>
  </si>
  <si>
    <t>INERTIAST</t>
  </si>
  <si>
    <t>SUMIT KUMAR RAMESH GUPTA</t>
  </si>
  <si>
    <t>KCLINFRA</t>
  </si>
  <si>
    <t>RAJESH KUMAR SODHANI</t>
  </si>
  <si>
    <t>KHYATI</t>
  </si>
  <si>
    <t>MADHAVDAS KARSHANDAS BHAYANI</t>
  </si>
  <si>
    <t>SANJIB BISWAS</t>
  </si>
  <si>
    <t>PUJA AGARWAL</t>
  </si>
  <si>
    <t>MADHUSUDAN RAO POLINENI</t>
  </si>
  <si>
    <t>NIKSTECH</t>
  </si>
  <si>
    <t>SHERWOOD SECURITIES PVT LTD</t>
  </si>
  <si>
    <t>NVENTURES</t>
  </si>
  <si>
    <t>ILABENTANK</t>
  </si>
  <si>
    <t>NYSSACORP</t>
  </si>
  <si>
    <t>ABDURRAHMAN MOHD SHAFI TAIBANI</t>
  </si>
  <si>
    <t>POLYLINK</t>
  </si>
  <si>
    <t>QUEST</t>
  </si>
  <si>
    <t>AV AC DC RENEW PRIVATE LIMITED</t>
  </si>
  <si>
    <t>RFLL</t>
  </si>
  <si>
    <t>BRIJESH JITENDRA PAREKH</t>
  </si>
  <si>
    <t>NOORUN NISHA MOHD IRSHAD GAFULI</t>
  </si>
  <si>
    <t>RAJUBHAI RAVAL</t>
  </si>
  <si>
    <t>ANAND PRAFULKUMAR GANDHI</t>
  </si>
  <si>
    <t>NITESH JAGMOHAN VASHISTHA</t>
  </si>
  <si>
    <t>VISAGAR FINANCIAL SERVICES LIMITED</t>
  </si>
  <si>
    <t>SSPNFIN</t>
  </si>
  <si>
    <t>ASHOK KUMAR SINGH</t>
  </si>
  <si>
    <t>MITHIL YOGESH SHAH</t>
  </si>
  <si>
    <t>STURDY</t>
  </si>
  <si>
    <t>PRAHALAD KUMAR MUNDRA</t>
  </si>
  <si>
    <t>SWORDEDGE</t>
  </si>
  <si>
    <t>SULEKHA RANI</t>
  </si>
  <si>
    <t>THINKINK</t>
  </si>
  <si>
    <t>CHANDRAKANT HIRALAL DARDA</t>
  </si>
  <si>
    <t>VAMA</t>
  </si>
  <si>
    <t>MEENA AGENCY LIMITED</t>
  </si>
  <si>
    <t>VEL</t>
  </si>
  <si>
    <t>PRAFUL MANILAL PATEL</t>
  </si>
  <si>
    <t>QMIN PHARMA PRIVATE LIMITED</t>
  </si>
  <si>
    <t>SHANI BHATI</t>
  </si>
  <si>
    <t>VAX ENTERPRISE PRIVATE LIMITED</t>
  </si>
  <si>
    <t>KRESHA KAILASH GUPTA</t>
  </si>
  <si>
    <t>DARIYADEVI PUKHRAJ PATWARI</t>
  </si>
  <si>
    <t>VIJAYKUMAR NEMICHAND</t>
  </si>
  <si>
    <t>VIJAYKUMAR NEMICHAND SURANA</t>
  </si>
  <si>
    <t>UCHHABRAJ PUKHRAJJI PATWARI</t>
  </si>
  <si>
    <t>SUSHILADEVI VIJAYKUMAR SURANA</t>
  </si>
  <si>
    <t>SAMATHA KAMAL SURANA</t>
  </si>
  <si>
    <t>KAMAL VIJAYKUMAR HUF</t>
  </si>
  <si>
    <t>KAMAL VIJAYKUMAR SURANA</t>
  </si>
  <si>
    <t>JACKEY CHAMPALAL SHAH</t>
  </si>
  <si>
    <t>VIKRAM CHAMPALAL SHAH</t>
  </si>
  <si>
    <t>LILABEN CHAMPALAL SHAH</t>
  </si>
  <si>
    <t>CHAMPALAL NAVALMALJI SHAH</t>
  </si>
  <si>
    <t>RAKESHKUMAR BHIMRAJ SHAH</t>
  </si>
  <si>
    <t>PINKESH MAFATLAL SHAH</t>
  </si>
  <si>
    <t>PARTH INFIN BROKERS PVT LTD</t>
  </si>
  <si>
    <t>GOYALALUM</t>
  </si>
  <si>
    <t>Goyal Aluminiums Limited</t>
  </si>
  <si>
    <t>TOUCHLINE SECURITIES PRIVATE LIMITED</t>
  </si>
  <si>
    <t>GRCL</t>
  </si>
  <si>
    <t>Gayatri Rubb and Chem Ltd</t>
  </si>
  <si>
    <t>PARVEEN KUMAR AGARWAL</t>
  </si>
  <si>
    <t>Olectra Greentech Limited</t>
  </si>
  <si>
    <t>XTX MARKETS LLP</t>
  </si>
  <si>
    <t>QE SECURITIES</t>
  </si>
  <si>
    <t>GRAVITON RESEARCH CAPITAL LLP</t>
  </si>
  <si>
    <t>NK SECURITIES RESEARCH PRIVATE LIMITED</t>
  </si>
  <si>
    <t>ELIXIR WEALTH MANAGEMENT PRIVATE LIMITED</t>
  </si>
  <si>
    <t>RMDRIP</t>
  </si>
  <si>
    <t>R M Drip &amp; Sprink Sys Ltd</t>
  </si>
  <si>
    <t>SRPL</t>
  </si>
  <si>
    <t>Shree Ram Proteins Ltd.</t>
  </si>
  <si>
    <t>L7 HITECH PRIVATE LIMITED</t>
  </si>
  <si>
    <t>TIRUPATIFL</t>
  </si>
  <si>
    <t>Tirupati Forge Limited</t>
  </si>
  <si>
    <t>SAURABH KOHLI</t>
  </si>
  <si>
    <t>ANUSTUP TRADING  PRIVATE LIMITED</t>
  </si>
  <si>
    <t>ANMOL</t>
  </si>
  <si>
    <t>Anmol India Limited</t>
  </si>
  <si>
    <t>SUNIL KUMAR GUPTA</t>
  </si>
  <si>
    <t>ECONO TRADING &amp; INVESTMENT PRIVATE LIMITED</t>
  </si>
  <si>
    <t>SWAPNIL MEHTA</t>
  </si>
  <si>
    <t>GITA KIRTI AMBANI</t>
  </si>
  <si>
    <t>LALITKUMAR CHANDULAL VASOYA</t>
  </si>
  <si>
    <t>VITAL</t>
  </si>
  <si>
    <t>Vital Chemtech Limited</t>
  </si>
  <si>
    <t>NAV CAPITAL VCC - NAV CAPITAL EMERGING STAR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</si>
</sst>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1" fillId="11" borderId="0" xfId="0" applyFont="1" applyFill="1"/>
    <xf numFmtId="0" fontId="1" fillId="18" borderId="0" xfId="0" applyFont="1" applyFill="1"/>
    <xf numFmtId="0" fontId="0" fillId="19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165" fontId="31" fillId="21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7" fillId="21" borderId="20" xfId="0" applyFont="1" applyFill="1" applyBorder="1"/>
    <xf numFmtId="0" fontId="37" fillId="21" borderId="20" xfId="0" applyFont="1" applyFill="1" applyBorder="1" applyAlignment="1">
      <alignment horizontal="center" vertical="center"/>
    </xf>
    <xf numFmtId="15" fontId="31" fillId="21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/>
    <xf numFmtId="43" fontId="31" fillId="21" borderId="20" xfId="0" applyNumberFormat="1" applyFont="1" applyFill="1" applyBorder="1" applyAlignment="1">
      <alignment horizontal="center" vertical="top"/>
    </xf>
    <xf numFmtId="0" fontId="31" fillId="21" borderId="20" xfId="0" applyFont="1" applyFill="1" applyBorder="1" applyAlignment="1">
      <alignment horizontal="center" vertical="top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2" fontId="37" fillId="21" borderId="20" xfId="0" applyNumberFormat="1" applyFont="1" applyFill="1" applyBorder="1" applyAlignment="1">
      <alignment horizontal="center" vertical="center"/>
    </xf>
    <xf numFmtId="0" fontId="37" fillId="20" borderId="21" xfId="0" applyFont="1" applyFill="1" applyBorder="1" applyAlignment="1">
      <alignment horizontal="center" vertical="center"/>
    </xf>
    <xf numFmtId="16" fontId="37" fillId="20" borderId="21" xfId="0" applyNumberFormat="1" applyFont="1" applyFill="1" applyBorder="1" applyAlignment="1">
      <alignment horizontal="center" vertical="center"/>
    </xf>
    <xf numFmtId="166" fontId="37" fillId="21" borderId="20" xfId="0" applyNumberFormat="1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" fontId="31" fillId="21" borderId="20" xfId="0" applyNumberFormat="1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1" fillId="18" borderId="0" xfId="0" applyFont="1" applyFill="1" applyAlignment="1">
      <alignment horizont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66" fontId="32" fillId="21" borderId="20" xfId="0" applyNumberFormat="1" applyFont="1" applyFill="1" applyBorder="1" applyAlignment="1">
      <alignment horizontal="center" vertical="center"/>
    </xf>
    <xf numFmtId="16" fontId="37" fillId="20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/>
    <xf numFmtId="0" fontId="31" fillId="27" borderId="20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6" borderId="20" xfId="0" applyFont="1" applyFill="1" applyBorder="1"/>
    <xf numFmtId="0" fontId="32" fillId="16" borderId="20" xfId="0" applyFont="1" applyFill="1" applyBorder="1" applyAlignment="1">
      <alignment horizontal="center" vertical="center"/>
    </xf>
    <xf numFmtId="16" fontId="32" fillId="16" borderId="20" xfId="0" applyNumberFormat="1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37" fillId="16" borderId="20" xfId="0" applyFont="1" applyFill="1" applyBorder="1" applyAlignment="1">
      <alignment horizontal="center" vertical="center"/>
    </xf>
    <xf numFmtId="2" fontId="37" fillId="16" borderId="20" xfId="0" applyNumberFormat="1" applyFont="1" applyFill="1" applyBorder="1" applyAlignment="1">
      <alignment horizontal="center" vertical="center"/>
    </xf>
    <xf numFmtId="166" fontId="37" fillId="16" borderId="20" xfId="0" applyNumberFormat="1" applyFont="1" applyFill="1" applyBorder="1" applyAlignment="1">
      <alignment horizontal="center" vertical="center"/>
    </xf>
    <xf numFmtId="16" fontId="37" fillId="12" borderId="20" xfId="0" applyNumberFormat="1" applyFont="1" applyFill="1" applyBorder="1" applyAlignment="1">
      <alignment horizontal="center" vertical="center"/>
    </xf>
    <xf numFmtId="16" fontId="37" fillId="15" borderId="20" xfId="0" applyNumberFormat="1" applyFont="1" applyFill="1" applyBorder="1" applyAlignment="1">
      <alignment horizontal="center" vertical="center"/>
    </xf>
    <xf numFmtId="0" fontId="37" fillId="16" borderId="20" xfId="0" applyFont="1" applyFill="1" applyBorder="1"/>
    <xf numFmtId="16" fontId="37" fillId="16" borderId="20" xfId="0" applyNumberFormat="1" applyFont="1" applyFill="1" applyBorder="1" applyAlignment="1">
      <alignment horizontal="center" vertical="center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 vertical="top"/>
    </xf>
    <xf numFmtId="16" fontId="37" fillId="15" borderId="21" xfId="0" applyNumberFormat="1" applyFont="1" applyFill="1" applyBorder="1" applyAlignment="1">
      <alignment horizontal="center" vertical="center"/>
    </xf>
    <xf numFmtId="2" fontId="32" fillId="16" borderId="20" xfId="0" applyNumberFormat="1" applyFont="1" applyFill="1" applyBorder="1" applyAlignment="1">
      <alignment horizontal="center" vertical="center"/>
    </xf>
    <xf numFmtId="166" fontId="32" fillId="16" borderId="20" xfId="0" applyNumberFormat="1" applyFont="1" applyFill="1" applyBorder="1" applyAlignment="1">
      <alignment horizontal="center" vertical="center"/>
    </xf>
    <xf numFmtId="0" fontId="37" fillId="15" borderId="2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2" fillId="20" borderId="21" xfId="0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7" fillId="15" borderId="21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0" borderId="22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165" fontId="31" fillId="21" borderId="22" xfId="0" applyNumberFormat="1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6" fontId="37" fillId="16" borderId="22" xfId="0" applyNumberFormat="1" applyFont="1" applyFill="1" applyBorder="1" applyAlignment="1">
      <alignment horizontal="center" vertical="center"/>
    </xf>
    <xf numFmtId="166" fontId="37" fillId="16" borderId="21" xfId="0" applyNumberFormat="1" applyFont="1" applyFill="1" applyBorder="1" applyAlignment="1">
      <alignment horizontal="center" vertical="center"/>
    </xf>
    <xf numFmtId="0" fontId="32" fillId="15" borderId="22" xfId="0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165" fontId="31" fillId="16" borderId="22" xfId="0" applyNumberFormat="1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166" fontId="37" fillId="21" borderId="22" xfId="0" applyNumberFormat="1" applyFont="1" applyFill="1" applyBorder="1" applyAlignment="1">
      <alignment horizontal="center" vertical="center"/>
    </xf>
    <xf numFmtId="166" fontId="37" fillId="21" borderId="21" xfId="0" applyNumberFormat="1" applyFont="1" applyFill="1" applyBorder="1" applyAlignment="1">
      <alignment horizontal="center" vertical="center"/>
    </xf>
    <xf numFmtId="16" fontId="37" fillId="20" borderId="22" xfId="0" applyNumberFormat="1" applyFont="1" applyFill="1" applyBorder="1" applyAlignment="1">
      <alignment horizontal="center" vertical="center"/>
    </xf>
    <xf numFmtId="16" fontId="37" fillId="20" borderId="21" xfId="0" applyNumberFormat="1" applyFont="1" applyFill="1" applyBorder="1" applyAlignment="1">
      <alignment horizontal="center" vertical="center"/>
    </xf>
    <xf numFmtId="0" fontId="31" fillId="21" borderId="22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37" fillId="15" borderId="22" xfId="0" applyFont="1" applyFill="1" applyBorder="1" applyAlignment="1">
      <alignment horizontal="center" vertical="center"/>
    </xf>
    <xf numFmtId="0" fontId="37" fillId="15" borderId="21" xfId="0" applyFont="1" applyFill="1" applyBorder="1" applyAlignment="1">
      <alignment horizontal="center" vertical="center"/>
    </xf>
    <xf numFmtId="16" fontId="37" fillId="15" borderId="22" xfId="0" applyNumberFormat="1" applyFont="1" applyFill="1" applyBorder="1" applyAlignment="1">
      <alignment horizontal="center" vertical="center"/>
    </xf>
    <xf numFmtId="0" fontId="37" fillId="20" borderId="22" xfId="0" applyFont="1" applyFill="1" applyBorder="1" applyAlignment="1">
      <alignment horizontal="center" vertical="center"/>
    </xf>
    <xf numFmtId="0" fontId="37" fillId="20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44985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8" sqref="C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44985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4" t="s">
        <v>16</v>
      </c>
      <c r="B9" s="386" t="s">
        <v>17</v>
      </c>
      <c r="C9" s="386" t="s">
        <v>18</v>
      </c>
      <c r="D9" s="386" t="s">
        <v>19</v>
      </c>
      <c r="E9" s="23" t="s">
        <v>20</v>
      </c>
      <c r="F9" s="23" t="s">
        <v>21</v>
      </c>
      <c r="G9" s="381" t="s">
        <v>22</v>
      </c>
      <c r="H9" s="382"/>
      <c r="I9" s="383"/>
      <c r="J9" s="381" t="s">
        <v>23</v>
      </c>
      <c r="K9" s="382"/>
      <c r="L9" s="383"/>
      <c r="M9" s="23"/>
      <c r="N9" s="24"/>
      <c r="O9" s="24"/>
      <c r="P9" s="24"/>
    </row>
    <row r="10" spans="1:16" ht="59.25" customHeight="1">
      <c r="A10" s="385"/>
      <c r="B10" s="387"/>
      <c r="C10" s="387"/>
      <c r="D10" s="3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17497.95</v>
      </c>
      <c r="F11" s="32">
        <v>17481.633333333331</v>
      </c>
      <c r="G11" s="33">
        <v>17408.516666666663</v>
      </c>
      <c r="H11" s="33">
        <v>17319.083333333332</v>
      </c>
      <c r="I11" s="33">
        <v>17245.966666666664</v>
      </c>
      <c r="J11" s="33">
        <v>17571.066666666662</v>
      </c>
      <c r="K11" s="33">
        <v>17644.183333333331</v>
      </c>
      <c r="L11" s="33">
        <v>17733.616666666661</v>
      </c>
      <c r="M11" s="34">
        <v>17554.75</v>
      </c>
      <c r="N11" s="34">
        <v>17392.2</v>
      </c>
      <c r="O11" s="35">
        <v>12840800</v>
      </c>
      <c r="P11" s="36">
        <v>6.6511627906976747E-2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40547.699999999997</v>
      </c>
      <c r="F12" s="37">
        <v>40376.716666666667</v>
      </c>
      <c r="G12" s="38">
        <v>40153.433333333334</v>
      </c>
      <c r="H12" s="38">
        <v>39759.166666666664</v>
      </c>
      <c r="I12" s="38">
        <v>39535.883333333331</v>
      </c>
      <c r="J12" s="38">
        <v>40770.983333333337</v>
      </c>
      <c r="K12" s="38">
        <v>40994.266666666677</v>
      </c>
      <c r="L12" s="38">
        <v>41388.53333333334</v>
      </c>
      <c r="M12" s="28">
        <v>40600</v>
      </c>
      <c r="N12" s="28">
        <v>39982.449999999997</v>
      </c>
      <c r="O12" s="39">
        <v>4422425</v>
      </c>
      <c r="P12" s="40">
        <v>0.14844318063778955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18127.3</v>
      </c>
      <c r="F13" s="37">
        <v>18062.916666666668</v>
      </c>
      <c r="G13" s="38">
        <v>17974.383333333335</v>
      </c>
      <c r="H13" s="38">
        <v>17821.466666666667</v>
      </c>
      <c r="I13" s="38">
        <v>17732.933333333334</v>
      </c>
      <c r="J13" s="38">
        <v>18215.833333333336</v>
      </c>
      <c r="K13" s="38">
        <v>18304.366666666669</v>
      </c>
      <c r="L13" s="38">
        <v>18457.283333333336</v>
      </c>
      <c r="M13" s="28">
        <v>18151.45</v>
      </c>
      <c r="N13" s="28">
        <v>17910</v>
      </c>
      <c r="O13" s="39">
        <v>37280</v>
      </c>
      <c r="P13" s="40">
        <v>0.47702060221870046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7282.85</v>
      </c>
      <c r="F14" s="37">
        <v>2427.6166666666668</v>
      </c>
      <c r="G14" s="38">
        <v>4855.2333333333336</v>
      </c>
      <c r="H14" s="38">
        <v>2427.6166666666668</v>
      </c>
      <c r="I14" s="38">
        <v>4855.2333333333336</v>
      </c>
      <c r="J14" s="38">
        <v>4855.2333333333336</v>
      </c>
      <c r="K14" s="38">
        <v>2427.6166666666668</v>
      </c>
      <c r="L14" s="38">
        <v>4855.2333333333336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538.70000000000005</v>
      </c>
      <c r="F15" s="37">
        <v>537.43333333333339</v>
      </c>
      <c r="G15" s="38">
        <v>525.76666666666677</v>
      </c>
      <c r="H15" s="38">
        <v>512.83333333333337</v>
      </c>
      <c r="I15" s="38">
        <v>501.16666666666674</v>
      </c>
      <c r="J15" s="38">
        <v>550.36666666666679</v>
      </c>
      <c r="K15" s="38">
        <v>562.0333333333333</v>
      </c>
      <c r="L15" s="38">
        <v>574.96666666666681</v>
      </c>
      <c r="M15" s="28">
        <v>549.1</v>
      </c>
      <c r="N15" s="28">
        <v>524.5</v>
      </c>
      <c r="O15" s="39">
        <v>4095300</v>
      </c>
      <c r="P15" s="40">
        <v>-5.6588995496377519E-2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3129.75</v>
      </c>
      <c r="F16" s="37">
        <v>3130.2666666666664</v>
      </c>
      <c r="G16" s="38">
        <v>3071.5333333333328</v>
      </c>
      <c r="H16" s="38">
        <v>3013.3166666666666</v>
      </c>
      <c r="I16" s="38">
        <v>2954.583333333333</v>
      </c>
      <c r="J16" s="38">
        <v>3188.4833333333327</v>
      </c>
      <c r="K16" s="38">
        <v>3247.2166666666662</v>
      </c>
      <c r="L16" s="38">
        <v>3305.4333333333325</v>
      </c>
      <c r="M16" s="28">
        <v>3189</v>
      </c>
      <c r="N16" s="28">
        <v>3072.05</v>
      </c>
      <c r="O16" s="39">
        <v>1431000</v>
      </c>
      <c r="P16" s="40">
        <v>1.1307420494699646E-2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20655.849999999999</v>
      </c>
      <c r="F17" s="37">
        <v>20506.733333333334</v>
      </c>
      <c r="G17" s="38">
        <v>20321.316666666666</v>
      </c>
      <c r="H17" s="38">
        <v>19986.783333333333</v>
      </c>
      <c r="I17" s="38">
        <v>19801.366666666665</v>
      </c>
      <c r="J17" s="38">
        <v>20841.266666666666</v>
      </c>
      <c r="K17" s="38">
        <v>21026.683333333331</v>
      </c>
      <c r="L17" s="38">
        <v>21361.216666666667</v>
      </c>
      <c r="M17" s="28">
        <v>20692.150000000001</v>
      </c>
      <c r="N17" s="28">
        <v>20172.2</v>
      </c>
      <c r="O17" s="39">
        <v>47560</v>
      </c>
      <c r="P17" s="40">
        <v>-9.1666666666666667E-3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142.5</v>
      </c>
      <c r="F18" s="37">
        <v>142.06666666666669</v>
      </c>
      <c r="G18" s="38">
        <v>141.08333333333337</v>
      </c>
      <c r="H18" s="38">
        <v>139.66666666666669</v>
      </c>
      <c r="I18" s="38">
        <v>138.68333333333337</v>
      </c>
      <c r="J18" s="38">
        <v>143.48333333333338</v>
      </c>
      <c r="K18" s="38">
        <v>144.46666666666667</v>
      </c>
      <c r="L18" s="38">
        <v>145.88333333333338</v>
      </c>
      <c r="M18" s="28">
        <v>143.05000000000001</v>
      </c>
      <c r="N18" s="28">
        <v>140.65</v>
      </c>
      <c r="O18" s="39">
        <v>30402000</v>
      </c>
      <c r="P18" s="40">
        <v>2.3144027060708564E-3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231.8</v>
      </c>
      <c r="F19" s="37">
        <v>230.36666666666667</v>
      </c>
      <c r="G19" s="38">
        <v>228.18333333333334</v>
      </c>
      <c r="H19" s="38">
        <v>224.56666666666666</v>
      </c>
      <c r="I19" s="38">
        <v>222.38333333333333</v>
      </c>
      <c r="J19" s="38">
        <v>233.98333333333335</v>
      </c>
      <c r="K19" s="38">
        <v>236.16666666666669</v>
      </c>
      <c r="L19" s="38">
        <v>239.78333333333336</v>
      </c>
      <c r="M19" s="28">
        <v>232.55</v>
      </c>
      <c r="N19" s="28">
        <v>226.75</v>
      </c>
      <c r="O19" s="39">
        <v>21104200</v>
      </c>
      <c r="P19" s="40">
        <v>-1.4761963341124369E-3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1706.55</v>
      </c>
      <c r="F20" s="37">
        <v>1705.2</v>
      </c>
      <c r="G20" s="38">
        <v>1671.45</v>
      </c>
      <c r="H20" s="38">
        <v>1636.35</v>
      </c>
      <c r="I20" s="38">
        <v>1602.6</v>
      </c>
      <c r="J20" s="38">
        <v>1740.3000000000002</v>
      </c>
      <c r="K20" s="38">
        <v>1774.0500000000002</v>
      </c>
      <c r="L20" s="38">
        <v>1809.1500000000003</v>
      </c>
      <c r="M20" s="28">
        <v>1738.95</v>
      </c>
      <c r="N20" s="28">
        <v>1670.1</v>
      </c>
      <c r="O20" s="39">
        <v>4445500</v>
      </c>
      <c r="P20" s="40">
        <v>1.9259429095494669E-2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1200.6500000000001</v>
      </c>
      <c r="F21" s="37">
        <v>1226.2833333333333</v>
      </c>
      <c r="G21" s="38">
        <v>1133.7666666666667</v>
      </c>
      <c r="H21" s="38">
        <v>1066.8833333333334</v>
      </c>
      <c r="I21" s="38">
        <v>974.36666666666679</v>
      </c>
      <c r="J21" s="38">
        <v>1293.1666666666665</v>
      </c>
      <c r="K21" s="38">
        <v>1385.6833333333329</v>
      </c>
      <c r="L21" s="38">
        <v>1452.5666666666664</v>
      </c>
      <c r="M21" s="28">
        <v>1318.8</v>
      </c>
      <c r="N21" s="28">
        <v>1159.4000000000001</v>
      </c>
      <c r="O21" s="39">
        <v>14730500</v>
      </c>
      <c r="P21" s="40">
        <v>6.8046693735498834E-2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566</v>
      </c>
      <c r="F22" s="37">
        <v>565.35</v>
      </c>
      <c r="G22" s="38">
        <v>555.80000000000007</v>
      </c>
      <c r="H22" s="38">
        <v>545.6</v>
      </c>
      <c r="I22" s="38">
        <v>536.05000000000007</v>
      </c>
      <c r="J22" s="38">
        <v>575.55000000000007</v>
      </c>
      <c r="K22" s="38">
        <v>585.1</v>
      </c>
      <c r="L22" s="38">
        <v>595.30000000000007</v>
      </c>
      <c r="M22" s="28">
        <v>574.9</v>
      </c>
      <c r="N22" s="28">
        <v>555.15</v>
      </c>
      <c r="O22" s="39">
        <v>45893750</v>
      </c>
      <c r="P22" s="40">
        <v>1.2681184122612051E-3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3283.65</v>
      </c>
      <c r="F23" s="37">
        <v>3286.7833333333328</v>
      </c>
      <c r="G23" s="38">
        <v>3263.0666666666657</v>
      </c>
      <c r="H23" s="38">
        <v>3242.4833333333327</v>
      </c>
      <c r="I23" s="38">
        <v>3218.7666666666655</v>
      </c>
      <c r="J23" s="38">
        <v>3307.3666666666659</v>
      </c>
      <c r="K23" s="38">
        <v>3331.083333333333</v>
      </c>
      <c r="L23" s="38">
        <v>3351.6666666666661</v>
      </c>
      <c r="M23" s="28">
        <v>3310.5</v>
      </c>
      <c r="N23" s="28">
        <v>3266.2</v>
      </c>
      <c r="O23" s="39">
        <v>478400</v>
      </c>
      <c r="P23" s="40">
        <v>-2.1276595744680851E-2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332.15</v>
      </c>
      <c r="F24" s="37">
        <v>335.31666666666666</v>
      </c>
      <c r="G24" s="38">
        <v>324.48333333333335</v>
      </c>
      <c r="H24" s="38">
        <v>316.81666666666666</v>
      </c>
      <c r="I24" s="38">
        <v>305.98333333333335</v>
      </c>
      <c r="J24" s="38">
        <v>342.98333333333335</v>
      </c>
      <c r="K24" s="38">
        <v>353.81666666666672</v>
      </c>
      <c r="L24" s="38">
        <v>361.48333333333335</v>
      </c>
      <c r="M24" s="28">
        <v>346.15</v>
      </c>
      <c r="N24" s="28">
        <v>327.64999999999998</v>
      </c>
      <c r="O24" s="39">
        <v>61839000</v>
      </c>
      <c r="P24" s="40">
        <v>1.0708717013327058E-2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4470.5</v>
      </c>
      <c r="F25" s="37">
        <v>4472.1333333333341</v>
      </c>
      <c r="G25" s="38">
        <v>4432.3166666666684</v>
      </c>
      <c r="H25" s="38">
        <v>4394.1333333333341</v>
      </c>
      <c r="I25" s="38">
        <v>4354.3166666666684</v>
      </c>
      <c r="J25" s="38">
        <v>4510.3166666666684</v>
      </c>
      <c r="K25" s="38">
        <v>4550.1333333333341</v>
      </c>
      <c r="L25" s="38">
        <v>4588.3166666666684</v>
      </c>
      <c r="M25" s="28">
        <v>4511.95</v>
      </c>
      <c r="N25" s="28">
        <v>4433.95</v>
      </c>
      <c r="O25" s="39">
        <v>1476875</v>
      </c>
      <c r="P25" s="40">
        <v>-1.5416666666666667E-2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316.39999999999998</v>
      </c>
      <c r="F26" s="37">
        <v>316.13333333333333</v>
      </c>
      <c r="G26" s="38">
        <v>311.16666666666663</v>
      </c>
      <c r="H26" s="38">
        <v>305.93333333333328</v>
      </c>
      <c r="I26" s="38">
        <v>300.96666666666658</v>
      </c>
      <c r="J26" s="38">
        <v>321.36666666666667</v>
      </c>
      <c r="K26" s="38">
        <v>326.33333333333337</v>
      </c>
      <c r="L26" s="38">
        <v>331.56666666666672</v>
      </c>
      <c r="M26" s="28">
        <v>321.10000000000002</v>
      </c>
      <c r="N26" s="28">
        <v>310.89999999999998</v>
      </c>
      <c r="O26" s="39">
        <v>11315500</v>
      </c>
      <c r="P26" s="40">
        <v>6.8514481469947059E-3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141.94999999999999</v>
      </c>
      <c r="F27" s="37">
        <v>140.93333333333331</v>
      </c>
      <c r="G27" s="38">
        <v>139.11666666666662</v>
      </c>
      <c r="H27" s="38">
        <v>136.2833333333333</v>
      </c>
      <c r="I27" s="38">
        <v>134.46666666666661</v>
      </c>
      <c r="J27" s="38">
        <v>143.76666666666662</v>
      </c>
      <c r="K27" s="38">
        <v>145.58333333333329</v>
      </c>
      <c r="L27" s="38">
        <v>148.41666666666663</v>
      </c>
      <c r="M27" s="28">
        <v>142.75</v>
      </c>
      <c r="N27" s="28">
        <v>138.1</v>
      </c>
      <c r="O27" s="39">
        <v>63695000</v>
      </c>
      <c r="P27" s="40">
        <v>-2.2858019483009896E-2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2768.9</v>
      </c>
      <c r="F28" s="37">
        <v>2761.7333333333336</v>
      </c>
      <c r="G28" s="38">
        <v>2749.4666666666672</v>
      </c>
      <c r="H28" s="38">
        <v>2730.0333333333338</v>
      </c>
      <c r="I28" s="38">
        <v>2717.7666666666673</v>
      </c>
      <c r="J28" s="38">
        <v>2781.166666666667</v>
      </c>
      <c r="K28" s="38">
        <v>2793.4333333333334</v>
      </c>
      <c r="L28" s="38">
        <v>2812.8666666666668</v>
      </c>
      <c r="M28" s="28">
        <v>2774</v>
      </c>
      <c r="N28" s="28">
        <v>2742.3</v>
      </c>
      <c r="O28" s="39">
        <v>7611200</v>
      </c>
      <c r="P28" s="40">
        <v>-2.8037628069072138E-3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1879.65</v>
      </c>
      <c r="F29" s="37">
        <v>1867.2166666666665</v>
      </c>
      <c r="G29" s="38">
        <v>1847.4333333333329</v>
      </c>
      <c r="H29" s="38">
        <v>1815.2166666666665</v>
      </c>
      <c r="I29" s="38">
        <v>1795.4333333333329</v>
      </c>
      <c r="J29" s="38">
        <v>1899.4333333333329</v>
      </c>
      <c r="K29" s="38">
        <v>1919.2166666666662</v>
      </c>
      <c r="L29" s="38">
        <v>1951.4333333333329</v>
      </c>
      <c r="M29" s="28">
        <v>1887</v>
      </c>
      <c r="N29" s="28">
        <v>1835</v>
      </c>
      <c r="O29" s="39">
        <v>1861475</v>
      </c>
      <c r="P29" s="40">
        <v>-1.2545587162654996E-2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7049.45</v>
      </c>
      <c r="F30" s="37">
        <v>7039.6833333333334</v>
      </c>
      <c r="G30" s="38">
        <v>6943.7166666666672</v>
      </c>
      <c r="H30" s="38">
        <v>6837.9833333333336</v>
      </c>
      <c r="I30" s="38">
        <v>6742.0166666666673</v>
      </c>
      <c r="J30" s="38">
        <v>7145.416666666667</v>
      </c>
      <c r="K30" s="38">
        <v>7241.3833333333323</v>
      </c>
      <c r="L30" s="38">
        <v>7347.1166666666668</v>
      </c>
      <c r="M30" s="28">
        <v>7135.65</v>
      </c>
      <c r="N30" s="28">
        <v>6933.95</v>
      </c>
      <c r="O30" s="39">
        <v>181425</v>
      </c>
      <c r="P30" s="40">
        <v>3.7307032590051456E-2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594.6</v>
      </c>
      <c r="F31" s="37">
        <v>592.0333333333333</v>
      </c>
      <c r="G31" s="38">
        <v>586.71666666666658</v>
      </c>
      <c r="H31" s="38">
        <v>578.83333333333326</v>
      </c>
      <c r="I31" s="38">
        <v>573.51666666666654</v>
      </c>
      <c r="J31" s="38">
        <v>599.91666666666663</v>
      </c>
      <c r="K31" s="38">
        <v>605.23333333333323</v>
      </c>
      <c r="L31" s="38">
        <v>613.11666666666667</v>
      </c>
      <c r="M31" s="28">
        <v>597.35</v>
      </c>
      <c r="N31" s="28">
        <v>584.15</v>
      </c>
      <c r="O31" s="39">
        <v>10774000</v>
      </c>
      <c r="P31" s="40">
        <v>1.856665428889714E-4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461.3</v>
      </c>
      <c r="F32" s="37">
        <v>464.18333333333334</v>
      </c>
      <c r="G32" s="38">
        <v>455.56666666666666</v>
      </c>
      <c r="H32" s="38">
        <v>449.83333333333331</v>
      </c>
      <c r="I32" s="38">
        <v>441.21666666666664</v>
      </c>
      <c r="J32" s="38">
        <v>469.91666666666669</v>
      </c>
      <c r="K32" s="38">
        <v>478.53333333333336</v>
      </c>
      <c r="L32" s="38">
        <v>484.26666666666671</v>
      </c>
      <c r="M32" s="28">
        <v>472.8</v>
      </c>
      <c r="N32" s="28">
        <v>458.45</v>
      </c>
      <c r="O32" s="39">
        <v>14079000</v>
      </c>
      <c r="P32" s="40">
        <v>1.4225762856533181E-3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859.8</v>
      </c>
      <c r="F33" s="37">
        <v>857.61666666666667</v>
      </c>
      <c r="G33" s="38">
        <v>852.93333333333339</v>
      </c>
      <c r="H33" s="38">
        <v>846.06666666666672</v>
      </c>
      <c r="I33" s="38">
        <v>841.38333333333344</v>
      </c>
      <c r="J33" s="38">
        <v>864.48333333333335</v>
      </c>
      <c r="K33" s="38">
        <v>869.16666666666652</v>
      </c>
      <c r="L33" s="38">
        <v>876.0333333333333</v>
      </c>
      <c r="M33" s="28">
        <v>862.3</v>
      </c>
      <c r="N33" s="28">
        <v>850.75</v>
      </c>
      <c r="O33" s="39">
        <v>48750000</v>
      </c>
      <c r="P33" s="40">
        <v>2.6065213547849367E-2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3660.5</v>
      </c>
      <c r="F34" s="37">
        <v>3713.5</v>
      </c>
      <c r="G34" s="38">
        <v>3597</v>
      </c>
      <c r="H34" s="38">
        <v>3533.5</v>
      </c>
      <c r="I34" s="38">
        <v>3417</v>
      </c>
      <c r="J34" s="38">
        <v>3777</v>
      </c>
      <c r="K34" s="38">
        <v>3893.5</v>
      </c>
      <c r="L34" s="38">
        <v>3957</v>
      </c>
      <c r="M34" s="28">
        <v>3830</v>
      </c>
      <c r="N34" s="28">
        <v>3650</v>
      </c>
      <c r="O34" s="39">
        <v>1194750</v>
      </c>
      <c r="P34" s="40">
        <v>-3.9396984924623117E-2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1366.5</v>
      </c>
      <c r="F35" s="37">
        <v>1364.3666666666668</v>
      </c>
      <c r="G35" s="38">
        <v>1354.1833333333336</v>
      </c>
      <c r="H35" s="38">
        <v>1341.8666666666668</v>
      </c>
      <c r="I35" s="38">
        <v>1331.6833333333336</v>
      </c>
      <c r="J35" s="38">
        <v>1376.6833333333336</v>
      </c>
      <c r="K35" s="38">
        <v>1386.866666666667</v>
      </c>
      <c r="L35" s="38">
        <v>1399.1833333333336</v>
      </c>
      <c r="M35" s="28">
        <v>1374.55</v>
      </c>
      <c r="N35" s="28">
        <v>1352.05</v>
      </c>
      <c r="O35" s="39">
        <v>9762500</v>
      </c>
      <c r="P35" s="40">
        <v>-4.3345232024477312E-3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6236.45</v>
      </c>
      <c r="F36" s="37">
        <v>6227.0666666666657</v>
      </c>
      <c r="G36" s="38">
        <v>6185.4833333333318</v>
      </c>
      <c r="H36" s="38">
        <v>6134.5166666666664</v>
      </c>
      <c r="I36" s="38">
        <v>6092.9333333333325</v>
      </c>
      <c r="J36" s="38">
        <v>6278.033333333331</v>
      </c>
      <c r="K36" s="38">
        <v>6319.616666666665</v>
      </c>
      <c r="L36" s="38">
        <v>6370.5833333333303</v>
      </c>
      <c r="M36" s="28">
        <v>6268.65</v>
      </c>
      <c r="N36" s="28">
        <v>6176.1</v>
      </c>
      <c r="O36" s="39">
        <v>4641000</v>
      </c>
      <c r="P36" s="40">
        <v>1.7735259450124722E-2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2045.4</v>
      </c>
      <c r="F37" s="37">
        <v>2036.0166666666664</v>
      </c>
      <c r="G37" s="38">
        <v>2021.0333333333328</v>
      </c>
      <c r="H37" s="38">
        <v>1996.6666666666665</v>
      </c>
      <c r="I37" s="38">
        <v>1981.6833333333329</v>
      </c>
      <c r="J37" s="38">
        <v>2060.3833333333328</v>
      </c>
      <c r="K37" s="38">
        <v>2075.3666666666663</v>
      </c>
      <c r="L37" s="38">
        <v>2099.7333333333327</v>
      </c>
      <c r="M37" s="28">
        <v>2051</v>
      </c>
      <c r="N37" s="28">
        <v>2011.65</v>
      </c>
      <c r="O37" s="39">
        <v>1726200</v>
      </c>
      <c r="P37" s="40">
        <v>2.512025654730091E-2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360.3</v>
      </c>
      <c r="F38" s="37">
        <v>358.51666666666671</v>
      </c>
      <c r="G38" s="38">
        <v>352.38333333333344</v>
      </c>
      <c r="H38" s="38">
        <v>344.46666666666675</v>
      </c>
      <c r="I38" s="38">
        <v>338.33333333333348</v>
      </c>
      <c r="J38" s="38">
        <v>366.43333333333339</v>
      </c>
      <c r="K38" s="38">
        <v>372.56666666666672</v>
      </c>
      <c r="L38" s="38">
        <v>380.48333333333335</v>
      </c>
      <c r="M38" s="28">
        <v>364.65</v>
      </c>
      <c r="N38" s="28">
        <v>350.6</v>
      </c>
      <c r="O38" s="39">
        <v>6014400</v>
      </c>
      <c r="P38" s="40">
        <v>-6.3441712926249009E-3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228.4</v>
      </c>
      <c r="F39" s="37">
        <v>227.60000000000002</v>
      </c>
      <c r="G39" s="38">
        <v>224.65000000000003</v>
      </c>
      <c r="H39" s="38">
        <v>220.9</v>
      </c>
      <c r="I39" s="38">
        <v>217.95000000000002</v>
      </c>
      <c r="J39" s="38">
        <v>231.35000000000005</v>
      </c>
      <c r="K39" s="38">
        <v>234.30000000000004</v>
      </c>
      <c r="L39" s="38">
        <v>238.05000000000007</v>
      </c>
      <c r="M39" s="28">
        <v>230.55</v>
      </c>
      <c r="N39" s="28">
        <v>223.85</v>
      </c>
      <c r="O39" s="39">
        <v>37224000</v>
      </c>
      <c r="P39" s="40">
        <v>1.7316017316017316E-2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159.25</v>
      </c>
      <c r="F40" s="37">
        <v>157.75</v>
      </c>
      <c r="G40" s="38">
        <v>155.94999999999999</v>
      </c>
      <c r="H40" s="38">
        <v>152.64999999999998</v>
      </c>
      <c r="I40" s="38">
        <v>150.84999999999997</v>
      </c>
      <c r="J40" s="38">
        <v>161.05000000000001</v>
      </c>
      <c r="K40" s="38">
        <v>162.85000000000002</v>
      </c>
      <c r="L40" s="38">
        <v>166.15000000000003</v>
      </c>
      <c r="M40" s="28">
        <v>159.55000000000001</v>
      </c>
      <c r="N40" s="28">
        <v>154.44999999999999</v>
      </c>
      <c r="O40" s="39">
        <v>104340600</v>
      </c>
      <c r="P40" s="40">
        <v>2.4166807171359522E-3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1400.75</v>
      </c>
      <c r="F41" s="37">
        <v>1406.9333333333334</v>
      </c>
      <c r="G41" s="38">
        <v>1381.8166666666668</v>
      </c>
      <c r="H41" s="38">
        <v>1362.8833333333334</v>
      </c>
      <c r="I41" s="38">
        <v>1337.7666666666669</v>
      </c>
      <c r="J41" s="38">
        <v>1425.8666666666668</v>
      </c>
      <c r="K41" s="38">
        <v>1450.9833333333336</v>
      </c>
      <c r="L41" s="38">
        <v>1469.9166666666667</v>
      </c>
      <c r="M41" s="28">
        <v>1432.05</v>
      </c>
      <c r="N41" s="28">
        <v>1388</v>
      </c>
      <c r="O41" s="39">
        <v>2595725</v>
      </c>
      <c r="P41" s="40">
        <v>2.3641687452553954E-2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95.55</v>
      </c>
      <c r="F42" s="37">
        <v>94.966666666666654</v>
      </c>
      <c r="G42" s="38">
        <v>94.183333333333309</v>
      </c>
      <c r="H42" s="38">
        <v>92.816666666666649</v>
      </c>
      <c r="I42" s="38">
        <v>92.033333333333303</v>
      </c>
      <c r="J42" s="38">
        <v>96.333333333333314</v>
      </c>
      <c r="K42" s="38">
        <v>97.116666666666646</v>
      </c>
      <c r="L42" s="38">
        <v>98.48333333333332</v>
      </c>
      <c r="M42" s="28">
        <v>95.75</v>
      </c>
      <c r="N42" s="28">
        <v>93.6</v>
      </c>
      <c r="O42" s="39">
        <v>97185000</v>
      </c>
      <c r="P42" s="40">
        <v>4.6549997053797658E-3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559.5</v>
      </c>
      <c r="F43" s="37">
        <v>557.06666666666672</v>
      </c>
      <c r="G43" s="38">
        <v>553.43333333333339</v>
      </c>
      <c r="H43" s="38">
        <v>547.36666666666667</v>
      </c>
      <c r="I43" s="38">
        <v>543.73333333333335</v>
      </c>
      <c r="J43" s="38">
        <v>563.13333333333344</v>
      </c>
      <c r="K43" s="38">
        <v>566.76666666666688</v>
      </c>
      <c r="L43" s="38">
        <v>572.83333333333348</v>
      </c>
      <c r="M43" s="28">
        <v>560.70000000000005</v>
      </c>
      <c r="N43" s="28">
        <v>551</v>
      </c>
      <c r="O43" s="39">
        <v>6933300</v>
      </c>
      <c r="P43" s="40">
        <v>-9.1180631976104393E-3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825.15</v>
      </c>
      <c r="F44" s="37">
        <v>825.01666666666677</v>
      </c>
      <c r="G44" s="38">
        <v>815.63333333333355</v>
      </c>
      <c r="H44" s="38">
        <v>806.11666666666679</v>
      </c>
      <c r="I44" s="38">
        <v>796.73333333333358</v>
      </c>
      <c r="J44" s="38">
        <v>834.53333333333353</v>
      </c>
      <c r="K44" s="38">
        <v>843.91666666666674</v>
      </c>
      <c r="L44" s="38">
        <v>853.43333333333351</v>
      </c>
      <c r="M44" s="28">
        <v>834.4</v>
      </c>
      <c r="N44" s="28">
        <v>815.5</v>
      </c>
      <c r="O44" s="39">
        <v>6924000</v>
      </c>
      <c r="P44" s="40">
        <v>1.5912049761319254E-3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756.05</v>
      </c>
      <c r="F45" s="37">
        <v>752.75</v>
      </c>
      <c r="G45" s="38">
        <v>746.7</v>
      </c>
      <c r="H45" s="38">
        <v>737.35</v>
      </c>
      <c r="I45" s="38">
        <v>731.30000000000007</v>
      </c>
      <c r="J45" s="38">
        <v>762.1</v>
      </c>
      <c r="K45" s="38">
        <v>768.15</v>
      </c>
      <c r="L45" s="38">
        <v>777.5</v>
      </c>
      <c r="M45" s="28">
        <v>758.8</v>
      </c>
      <c r="N45" s="28">
        <v>743.4</v>
      </c>
      <c r="O45" s="39">
        <v>43846300</v>
      </c>
      <c r="P45" s="40">
        <v>4.9645081217610937E-3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67.599999999999994</v>
      </c>
      <c r="F46" s="37">
        <v>67.75</v>
      </c>
      <c r="G46" s="38">
        <v>66.400000000000006</v>
      </c>
      <c r="H46" s="38">
        <v>65.2</v>
      </c>
      <c r="I46" s="38">
        <v>63.850000000000009</v>
      </c>
      <c r="J46" s="38">
        <v>68.95</v>
      </c>
      <c r="K46" s="38">
        <v>70.3</v>
      </c>
      <c r="L46" s="38">
        <v>71.5</v>
      </c>
      <c r="M46" s="28">
        <v>69.099999999999994</v>
      </c>
      <c r="N46" s="28">
        <v>66.55</v>
      </c>
      <c r="O46" s="39">
        <v>77500500</v>
      </c>
      <c r="P46" s="40">
        <v>4.0163472378804958E-2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231.2</v>
      </c>
      <c r="F47" s="37">
        <v>228.93333333333331</v>
      </c>
      <c r="G47" s="38">
        <v>226.06666666666661</v>
      </c>
      <c r="H47" s="38">
        <v>220.93333333333331</v>
      </c>
      <c r="I47" s="38">
        <v>218.06666666666661</v>
      </c>
      <c r="J47" s="38">
        <v>234.06666666666661</v>
      </c>
      <c r="K47" s="38">
        <v>236.93333333333334</v>
      </c>
      <c r="L47" s="38">
        <v>242.06666666666661</v>
      </c>
      <c r="M47" s="28">
        <v>231.8</v>
      </c>
      <c r="N47" s="28">
        <v>223.8</v>
      </c>
      <c r="O47" s="39">
        <v>33375300</v>
      </c>
      <c r="P47" s="40">
        <v>-7.9305394134135503E-3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17858.849999999999</v>
      </c>
      <c r="F48" s="37">
        <v>17724.266666666666</v>
      </c>
      <c r="G48" s="38">
        <v>17548.583333333332</v>
      </c>
      <c r="H48" s="38">
        <v>17238.316666666666</v>
      </c>
      <c r="I48" s="38">
        <v>17062.633333333331</v>
      </c>
      <c r="J48" s="38">
        <v>18034.533333333333</v>
      </c>
      <c r="K48" s="38">
        <v>18210.216666666667</v>
      </c>
      <c r="L48" s="38">
        <v>18520.483333333334</v>
      </c>
      <c r="M48" s="28">
        <v>17899.95</v>
      </c>
      <c r="N48" s="28">
        <v>17414</v>
      </c>
      <c r="O48" s="39">
        <v>149050</v>
      </c>
      <c r="P48" s="40">
        <v>7.2302158273381295E-2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321.75</v>
      </c>
      <c r="F49" s="37">
        <v>320.13333333333338</v>
      </c>
      <c r="G49" s="38">
        <v>318.06666666666678</v>
      </c>
      <c r="H49" s="38">
        <v>314.38333333333338</v>
      </c>
      <c r="I49" s="38">
        <v>312.31666666666678</v>
      </c>
      <c r="J49" s="38">
        <v>323.81666666666678</v>
      </c>
      <c r="K49" s="38">
        <v>325.88333333333338</v>
      </c>
      <c r="L49" s="38">
        <v>329.56666666666678</v>
      </c>
      <c r="M49" s="28">
        <v>322.2</v>
      </c>
      <c r="N49" s="28">
        <v>316.45</v>
      </c>
      <c r="O49" s="39">
        <v>14810400</v>
      </c>
      <c r="P49" s="40">
        <v>0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4419.95</v>
      </c>
      <c r="F50" s="37">
        <v>4437.3</v>
      </c>
      <c r="G50" s="38">
        <v>4382.6500000000005</v>
      </c>
      <c r="H50" s="38">
        <v>4345.3500000000004</v>
      </c>
      <c r="I50" s="38">
        <v>4290.7000000000007</v>
      </c>
      <c r="J50" s="38">
        <v>4474.6000000000004</v>
      </c>
      <c r="K50" s="38">
        <v>4529.25</v>
      </c>
      <c r="L50" s="38">
        <v>4566.55</v>
      </c>
      <c r="M50" s="28">
        <v>4491.95</v>
      </c>
      <c r="N50" s="28">
        <v>4400</v>
      </c>
      <c r="O50" s="39">
        <v>1446800</v>
      </c>
      <c r="P50" s="40">
        <v>2.6681805279591256E-2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279</v>
      </c>
      <c r="F51" s="37">
        <v>279.65000000000003</v>
      </c>
      <c r="G51" s="38">
        <v>272.40000000000009</v>
      </c>
      <c r="H51" s="38">
        <v>265.80000000000007</v>
      </c>
      <c r="I51" s="38">
        <v>258.55000000000013</v>
      </c>
      <c r="J51" s="38">
        <v>286.25000000000006</v>
      </c>
      <c r="K51" s="38">
        <v>293.49999999999994</v>
      </c>
      <c r="L51" s="38">
        <v>300.10000000000002</v>
      </c>
      <c r="M51" s="28">
        <v>286.89999999999998</v>
      </c>
      <c r="N51" s="28">
        <v>273.05</v>
      </c>
      <c r="O51" s="39">
        <v>8064000</v>
      </c>
      <c r="P51" s="40">
        <v>-1.2490815576781777E-2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277.95</v>
      </c>
      <c r="F52" s="37">
        <v>275.63333333333333</v>
      </c>
      <c r="G52" s="38">
        <v>272.31666666666666</v>
      </c>
      <c r="H52" s="38">
        <v>266.68333333333334</v>
      </c>
      <c r="I52" s="38">
        <v>263.36666666666667</v>
      </c>
      <c r="J52" s="38">
        <v>281.26666666666665</v>
      </c>
      <c r="K52" s="38">
        <v>284.58333333333326</v>
      </c>
      <c r="L52" s="38">
        <v>290.21666666666664</v>
      </c>
      <c r="M52" s="28">
        <v>278.95</v>
      </c>
      <c r="N52" s="28">
        <v>270</v>
      </c>
      <c r="O52" s="39">
        <v>40510800</v>
      </c>
      <c r="P52" s="40">
        <v>1.0675206832132373E-3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574.75</v>
      </c>
      <c r="F53" s="37">
        <v>572.43333333333339</v>
      </c>
      <c r="G53" s="38">
        <v>567.41666666666674</v>
      </c>
      <c r="H53" s="38">
        <v>560.08333333333337</v>
      </c>
      <c r="I53" s="38">
        <v>555.06666666666672</v>
      </c>
      <c r="J53" s="38">
        <v>579.76666666666677</v>
      </c>
      <c r="K53" s="38">
        <v>584.78333333333342</v>
      </c>
      <c r="L53" s="38">
        <v>592.11666666666679</v>
      </c>
      <c r="M53" s="28">
        <v>577.45000000000005</v>
      </c>
      <c r="N53" s="28">
        <v>565.1</v>
      </c>
      <c r="O53" s="39">
        <v>2981550</v>
      </c>
      <c r="P53" s="40">
        <v>5.1220350635957375E-2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272.7</v>
      </c>
      <c r="F54" s="37">
        <v>275.01666666666665</v>
      </c>
      <c r="G54" s="38">
        <v>267.08333333333331</v>
      </c>
      <c r="H54" s="38">
        <v>261.46666666666664</v>
      </c>
      <c r="I54" s="38">
        <v>253.5333333333333</v>
      </c>
      <c r="J54" s="38">
        <v>280.63333333333333</v>
      </c>
      <c r="K54" s="38">
        <v>288.56666666666672</v>
      </c>
      <c r="L54" s="38">
        <v>294.18333333333334</v>
      </c>
      <c r="M54" s="28">
        <v>282.95</v>
      </c>
      <c r="N54" s="28">
        <v>269.39999999999998</v>
      </c>
      <c r="O54" s="39">
        <v>4897500</v>
      </c>
      <c r="P54" s="40">
        <v>9.2735703245749607E-3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766.6</v>
      </c>
      <c r="F55" s="37">
        <v>766.71666666666658</v>
      </c>
      <c r="G55" s="38">
        <v>754.93333333333317</v>
      </c>
      <c r="H55" s="38">
        <v>743.26666666666654</v>
      </c>
      <c r="I55" s="38">
        <v>731.48333333333312</v>
      </c>
      <c r="J55" s="38">
        <v>778.38333333333321</v>
      </c>
      <c r="K55" s="38">
        <v>790.16666666666674</v>
      </c>
      <c r="L55" s="38">
        <v>801.83333333333326</v>
      </c>
      <c r="M55" s="28">
        <v>778.5</v>
      </c>
      <c r="N55" s="28">
        <v>755.05</v>
      </c>
      <c r="O55" s="39">
        <v>10893750</v>
      </c>
      <c r="P55" s="40">
        <v>1.407959041191529E-2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956.15</v>
      </c>
      <c r="F56" s="37">
        <v>961.31666666666661</v>
      </c>
      <c r="G56" s="38">
        <v>949.33333333333326</v>
      </c>
      <c r="H56" s="38">
        <v>942.51666666666665</v>
      </c>
      <c r="I56" s="38">
        <v>930.5333333333333</v>
      </c>
      <c r="J56" s="38">
        <v>968.13333333333321</v>
      </c>
      <c r="K56" s="38">
        <v>980.11666666666656</v>
      </c>
      <c r="L56" s="38">
        <v>986.93333333333317</v>
      </c>
      <c r="M56" s="28">
        <v>973.3</v>
      </c>
      <c r="N56" s="28">
        <v>954.5</v>
      </c>
      <c r="O56" s="39">
        <v>9344400</v>
      </c>
      <c r="P56" s="40">
        <v>7.569386038687973E-3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217.8</v>
      </c>
      <c r="F57" s="37">
        <v>217.4</v>
      </c>
      <c r="G57" s="38">
        <v>216.15</v>
      </c>
      <c r="H57" s="38">
        <v>214.5</v>
      </c>
      <c r="I57" s="38">
        <v>213.25</v>
      </c>
      <c r="J57" s="38">
        <v>219.05</v>
      </c>
      <c r="K57" s="38">
        <v>220.3</v>
      </c>
      <c r="L57" s="38">
        <v>221.95000000000002</v>
      </c>
      <c r="M57" s="28">
        <v>218.65</v>
      </c>
      <c r="N57" s="28">
        <v>215.75</v>
      </c>
      <c r="O57" s="39">
        <v>38514000</v>
      </c>
      <c r="P57" s="40">
        <v>-1.8201284796573874E-2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4289.25</v>
      </c>
      <c r="F58" s="37">
        <v>4282.5999999999995</v>
      </c>
      <c r="G58" s="38">
        <v>4176.6499999999987</v>
      </c>
      <c r="H58" s="38">
        <v>4064.0499999999993</v>
      </c>
      <c r="I58" s="38">
        <v>3958.0999999999985</v>
      </c>
      <c r="J58" s="38">
        <v>4395.1999999999989</v>
      </c>
      <c r="K58" s="38">
        <v>4501.1499999999996</v>
      </c>
      <c r="L58" s="38">
        <v>4613.7499999999991</v>
      </c>
      <c r="M58" s="28">
        <v>4388.55</v>
      </c>
      <c r="N58" s="28">
        <v>4170</v>
      </c>
      <c r="O58" s="39">
        <v>953250</v>
      </c>
      <c r="P58" s="40">
        <v>-4.6985121378230231E-3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1464.05</v>
      </c>
      <c r="F59" s="37">
        <v>1461.6499999999999</v>
      </c>
      <c r="G59" s="38">
        <v>1452.4999999999998</v>
      </c>
      <c r="H59" s="38">
        <v>1440.9499999999998</v>
      </c>
      <c r="I59" s="38">
        <v>1431.7999999999997</v>
      </c>
      <c r="J59" s="38">
        <v>1473.1999999999998</v>
      </c>
      <c r="K59" s="38">
        <v>1482.35</v>
      </c>
      <c r="L59" s="38">
        <v>1493.8999999999999</v>
      </c>
      <c r="M59" s="28">
        <v>1470.8</v>
      </c>
      <c r="N59" s="28">
        <v>1450.1</v>
      </c>
      <c r="O59" s="39">
        <v>1914500</v>
      </c>
      <c r="P59" s="40">
        <v>-2.3709648002918113E-3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594.35</v>
      </c>
      <c r="F60" s="37">
        <v>592.9666666666667</v>
      </c>
      <c r="G60" s="38">
        <v>588.33333333333337</v>
      </c>
      <c r="H60" s="38">
        <v>582.31666666666672</v>
      </c>
      <c r="I60" s="38">
        <v>577.68333333333339</v>
      </c>
      <c r="J60" s="38">
        <v>598.98333333333335</v>
      </c>
      <c r="K60" s="38">
        <v>603.61666666666656</v>
      </c>
      <c r="L60" s="38">
        <v>609.63333333333333</v>
      </c>
      <c r="M60" s="28">
        <v>597.6</v>
      </c>
      <c r="N60" s="28">
        <v>586.95000000000005</v>
      </c>
      <c r="O60" s="39">
        <v>9686000</v>
      </c>
      <c r="P60" s="40">
        <v>-6.1906727197688811E-4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896.15</v>
      </c>
      <c r="F61" s="37">
        <v>892.58333333333337</v>
      </c>
      <c r="G61" s="38">
        <v>885.26666666666677</v>
      </c>
      <c r="H61" s="38">
        <v>874.38333333333344</v>
      </c>
      <c r="I61" s="38">
        <v>867.06666666666683</v>
      </c>
      <c r="J61" s="38">
        <v>903.4666666666667</v>
      </c>
      <c r="K61" s="38">
        <v>910.7833333333333</v>
      </c>
      <c r="L61" s="38">
        <v>921.66666666666663</v>
      </c>
      <c r="M61" s="28">
        <v>899.9</v>
      </c>
      <c r="N61" s="28">
        <v>881.7</v>
      </c>
      <c r="O61" s="39">
        <v>1710100</v>
      </c>
      <c r="P61" s="40">
        <v>-4.941634241245136E-2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302.89999999999998</v>
      </c>
      <c r="F62" s="37">
        <v>300.96666666666664</v>
      </c>
      <c r="G62" s="38">
        <v>296.93333333333328</v>
      </c>
      <c r="H62" s="38">
        <v>290.96666666666664</v>
      </c>
      <c r="I62" s="38">
        <v>286.93333333333328</v>
      </c>
      <c r="J62" s="38">
        <v>306.93333333333328</v>
      </c>
      <c r="K62" s="38">
        <v>310.9666666666667</v>
      </c>
      <c r="L62" s="38">
        <v>316.93333333333328</v>
      </c>
      <c r="M62" s="28">
        <v>305</v>
      </c>
      <c r="N62" s="28">
        <v>295</v>
      </c>
      <c r="O62" s="39">
        <v>5970000</v>
      </c>
      <c r="P62" s="40">
        <v>1.2207527975584944E-2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135.9</v>
      </c>
      <c r="F63" s="37">
        <v>135.66666666666666</v>
      </c>
      <c r="G63" s="38">
        <v>134.38333333333333</v>
      </c>
      <c r="H63" s="38">
        <v>132.86666666666667</v>
      </c>
      <c r="I63" s="38">
        <v>131.58333333333334</v>
      </c>
      <c r="J63" s="38">
        <v>137.18333333333331</v>
      </c>
      <c r="K63" s="38">
        <v>138.46666666666667</v>
      </c>
      <c r="L63" s="38">
        <v>139.98333333333329</v>
      </c>
      <c r="M63" s="28">
        <v>136.94999999999999</v>
      </c>
      <c r="N63" s="28">
        <v>134.15</v>
      </c>
      <c r="O63" s="39">
        <v>12850000</v>
      </c>
      <c r="P63" s="40">
        <v>-7.776049766718507E-4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1576.6</v>
      </c>
      <c r="F64" s="37">
        <v>1574.7666666666667</v>
      </c>
      <c r="G64" s="38">
        <v>1556.8833333333332</v>
      </c>
      <c r="H64" s="38">
        <v>1537.1666666666665</v>
      </c>
      <c r="I64" s="38">
        <v>1519.2833333333331</v>
      </c>
      <c r="J64" s="38">
        <v>1594.4833333333333</v>
      </c>
      <c r="K64" s="38">
        <v>1612.366666666667</v>
      </c>
      <c r="L64" s="38">
        <v>1632.0833333333335</v>
      </c>
      <c r="M64" s="28">
        <v>1592.65</v>
      </c>
      <c r="N64" s="28">
        <v>1555.05</v>
      </c>
      <c r="O64" s="39">
        <v>2820600</v>
      </c>
      <c r="P64" s="40">
        <v>5.1314945477870426E-3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529.79999999999995</v>
      </c>
      <c r="F65" s="37">
        <v>530.43333333333328</v>
      </c>
      <c r="G65" s="38">
        <v>524.86666666666656</v>
      </c>
      <c r="H65" s="38">
        <v>519.93333333333328</v>
      </c>
      <c r="I65" s="38">
        <v>514.36666666666656</v>
      </c>
      <c r="J65" s="38">
        <v>535.36666666666656</v>
      </c>
      <c r="K65" s="38">
        <v>540.93333333333339</v>
      </c>
      <c r="L65" s="38">
        <v>545.86666666666656</v>
      </c>
      <c r="M65" s="28">
        <v>536</v>
      </c>
      <c r="N65" s="28">
        <v>525.5</v>
      </c>
      <c r="O65" s="39">
        <v>10126250</v>
      </c>
      <c r="P65" s="40">
        <v>1.136079900124844E-2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1852.15</v>
      </c>
      <c r="F66" s="37">
        <v>1856.3833333333332</v>
      </c>
      <c r="G66" s="38">
        <v>1824.1166666666663</v>
      </c>
      <c r="H66" s="38">
        <v>1796.083333333333</v>
      </c>
      <c r="I66" s="38">
        <v>1763.8166666666662</v>
      </c>
      <c r="J66" s="38">
        <v>1884.4166666666665</v>
      </c>
      <c r="K66" s="38">
        <v>1916.6833333333334</v>
      </c>
      <c r="L66" s="38">
        <v>1944.7166666666667</v>
      </c>
      <c r="M66" s="28">
        <v>1888.65</v>
      </c>
      <c r="N66" s="28">
        <v>1828.35</v>
      </c>
      <c r="O66" s="39">
        <v>1786000</v>
      </c>
      <c r="P66" s="40">
        <v>5.3066037735849059E-2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1808.25</v>
      </c>
      <c r="F67" s="37">
        <v>1797.75</v>
      </c>
      <c r="G67" s="38">
        <v>1774.9</v>
      </c>
      <c r="H67" s="38">
        <v>1741.5500000000002</v>
      </c>
      <c r="I67" s="38">
        <v>1718.7000000000003</v>
      </c>
      <c r="J67" s="38">
        <v>1831.1</v>
      </c>
      <c r="K67" s="38">
        <v>1853.9499999999998</v>
      </c>
      <c r="L67" s="38">
        <v>1887.2999999999997</v>
      </c>
      <c r="M67" s="28">
        <v>1820.6</v>
      </c>
      <c r="N67" s="28">
        <v>1764.4</v>
      </c>
      <c r="O67" s="39">
        <v>1424000</v>
      </c>
      <c r="P67" s="40">
        <v>-2.2145922746781115E-2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183</v>
      </c>
      <c r="F68" s="37">
        <v>182.78333333333333</v>
      </c>
      <c r="G68" s="38">
        <v>180.71666666666667</v>
      </c>
      <c r="H68" s="38">
        <v>178.43333333333334</v>
      </c>
      <c r="I68" s="38">
        <v>176.36666666666667</v>
      </c>
      <c r="J68" s="38">
        <v>185.06666666666666</v>
      </c>
      <c r="K68" s="38">
        <v>187.13333333333333</v>
      </c>
      <c r="L68" s="38">
        <v>189.41666666666666</v>
      </c>
      <c r="M68" s="28">
        <v>184.85</v>
      </c>
      <c r="N68" s="28">
        <v>180.5</v>
      </c>
      <c r="O68" s="39">
        <v>18947600</v>
      </c>
      <c r="P68" s="40">
        <v>7.7438570364854803E-3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2876.9</v>
      </c>
      <c r="F69" s="37">
        <v>2887.0500000000006</v>
      </c>
      <c r="G69" s="38">
        <v>2851.1500000000015</v>
      </c>
      <c r="H69" s="38">
        <v>2825.400000000001</v>
      </c>
      <c r="I69" s="38">
        <v>2789.5000000000018</v>
      </c>
      <c r="J69" s="38">
        <v>2912.8000000000011</v>
      </c>
      <c r="K69" s="38">
        <v>2948.7</v>
      </c>
      <c r="L69" s="38">
        <v>2974.4500000000007</v>
      </c>
      <c r="M69" s="28">
        <v>2922.95</v>
      </c>
      <c r="N69" s="28">
        <v>2861.3</v>
      </c>
      <c r="O69" s="39">
        <v>3036150</v>
      </c>
      <c r="P69" s="40">
        <v>9.0732339598185354E-3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2796.05</v>
      </c>
      <c r="F70" s="37">
        <v>2773.8833333333332</v>
      </c>
      <c r="G70" s="38">
        <v>2737.7666666666664</v>
      </c>
      <c r="H70" s="38">
        <v>2679.4833333333331</v>
      </c>
      <c r="I70" s="38">
        <v>2643.3666666666663</v>
      </c>
      <c r="J70" s="38">
        <v>2832.1666666666665</v>
      </c>
      <c r="K70" s="38">
        <v>2868.2833333333333</v>
      </c>
      <c r="L70" s="38">
        <v>2926.5666666666666</v>
      </c>
      <c r="M70" s="28">
        <v>2810</v>
      </c>
      <c r="N70" s="28">
        <v>2715.6</v>
      </c>
      <c r="O70" s="39">
        <v>918375</v>
      </c>
      <c r="P70" s="40">
        <v>-1.1968800430338891E-2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352.35</v>
      </c>
      <c r="F71" s="37">
        <v>349.90000000000003</v>
      </c>
      <c r="G71" s="38">
        <v>346.25000000000006</v>
      </c>
      <c r="H71" s="38">
        <v>340.15000000000003</v>
      </c>
      <c r="I71" s="38">
        <v>336.50000000000006</v>
      </c>
      <c r="J71" s="38">
        <v>356.00000000000006</v>
      </c>
      <c r="K71" s="38">
        <v>359.65000000000003</v>
      </c>
      <c r="L71" s="38">
        <v>365.75000000000006</v>
      </c>
      <c r="M71" s="28">
        <v>353.55</v>
      </c>
      <c r="N71" s="28">
        <v>343.8</v>
      </c>
      <c r="O71" s="39">
        <v>45713250</v>
      </c>
      <c r="P71" s="40">
        <v>8.0777207728413934E-3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4439.1499999999996</v>
      </c>
      <c r="F72" s="37">
        <v>4436.2333333333336</v>
      </c>
      <c r="G72" s="38">
        <v>4374.3666666666668</v>
      </c>
      <c r="H72" s="38">
        <v>4309.583333333333</v>
      </c>
      <c r="I72" s="38">
        <v>4247.7166666666662</v>
      </c>
      <c r="J72" s="38">
        <v>4501.0166666666673</v>
      </c>
      <c r="K72" s="38">
        <v>4562.8833333333341</v>
      </c>
      <c r="L72" s="38">
        <v>4627.6666666666679</v>
      </c>
      <c r="M72" s="28">
        <v>4498.1000000000004</v>
      </c>
      <c r="N72" s="28">
        <v>4371.45</v>
      </c>
      <c r="O72" s="39">
        <v>2075000</v>
      </c>
      <c r="P72" s="40">
        <v>6.8538848789955727E-3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3141.9</v>
      </c>
      <c r="F73" s="37">
        <v>3174.8666666666668</v>
      </c>
      <c r="G73" s="38">
        <v>3080.4333333333334</v>
      </c>
      <c r="H73" s="38">
        <v>3018.9666666666667</v>
      </c>
      <c r="I73" s="38">
        <v>2924.5333333333333</v>
      </c>
      <c r="J73" s="38">
        <v>3236.3333333333335</v>
      </c>
      <c r="K73" s="38">
        <v>3330.7666666666669</v>
      </c>
      <c r="L73" s="38">
        <v>3392.2333333333336</v>
      </c>
      <c r="M73" s="28">
        <v>3269.3</v>
      </c>
      <c r="N73" s="28">
        <v>3113.4</v>
      </c>
      <c r="O73" s="39">
        <v>3126375</v>
      </c>
      <c r="P73" s="40">
        <v>3.5652173913043476E-2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1968.65</v>
      </c>
      <c r="F74" s="37">
        <v>1973.05</v>
      </c>
      <c r="G74" s="38">
        <v>1937.5</v>
      </c>
      <c r="H74" s="38">
        <v>1906.3500000000001</v>
      </c>
      <c r="I74" s="38">
        <v>1870.8000000000002</v>
      </c>
      <c r="J74" s="38">
        <v>2004.1999999999998</v>
      </c>
      <c r="K74" s="38">
        <v>2039.7499999999995</v>
      </c>
      <c r="L74" s="38">
        <v>2070.8999999999996</v>
      </c>
      <c r="M74" s="28">
        <v>2008.6</v>
      </c>
      <c r="N74" s="28">
        <v>1941.9</v>
      </c>
      <c r="O74" s="39">
        <v>1232000</v>
      </c>
      <c r="P74" s="40">
        <v>0.15285640761708699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174.15</v>
      </c>
      <c r="F75" s="37">
        <v>174.01666666666665</v>
      </c>
      <c r="G75" s="38">
        <v>172.6333333333333</v>
      </c>
      <c r="H75" s="38">
        <v>171.11666666666665</v>
      </c>
      <c r="I75" s="38">
        <v>169.73333333333329</v>
      </c>
      <c r="J75" s="38">
        <v>175.5333333333333</v>
      </c>
      <c r="K75" s="38">
        <v>176.91666666666663</v>
      </c>
      <c r="L75" s="38">
        <v>178.43333333333331</v>
      </c>
      <c r="M75" s="28">
        <v>175.4</v>
      </c>
      <c r="N75" s="28">
        <v>172.5</v>
      </c>
      <c r="O75" s="39">
        <v>19544400</v>
      </c>
      <c r="P75" s="40">
        <v>-1.2370383845734037E-2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129.35</v>
      </c>
      <c r="F76" s="37">
        <v>128.53333333333333</v>
      </c>
      <c r="G76" s="38">
        <v>127.46666666666667</v>
      </c>
      <c r="H76" s="38">
        <v>125.58333333333334</v>
      </c>
      <c r="I76" s="38">
        <v>124.51666666666668</v>
      </c>
      <c r="J76" s="38">
        <v>130.41666666666666</v>
      </c>
      <c r="K76" s="38">
        <v>131.48333333333332</v>
      </c>
      <c r="L76" s="38">
        <v>133.36666666666665</v>
      </c>
      <c r="M76" s="28">
        <v>129.6</v>
      </c>
      <c r="N76" s="28">
        <v>126.65</v>
      </c>
      <c r="O76" s="39">
        <v>67440000</v>
      </c>
      <c r="P76" s="40">
        <v>1.4850014850014851E-3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113.95</v>
      </c>
      <c r="F77" s="37">
        <v>114.06666666666666</v>
      </c>
      <c r="G77" s="38">
        <v>111.68333333333332</v>
      </c>
      <c r="H77" s="38">
        <v>109.41666666666666</v>
      </c>
      <c r="I77" s="38">
        <v>107.03333333333332</v>
      </c>
      <c r="J77" s="38">
        <v>116.33333333333333</v>
      </c>
      <c r="K77" s="38">
        <v>118.71666666666665</v>
      </c>
      <c r="L77" s="38">
        <v>120.98333333333333</v>
      </c>
      <c r="M77" s="28">
        <v>116.45</v>
      </c>
      <c r="N77" s="28">
        <v>111.8</v>
      </c>
      <c r="O77" s="39">
        <v>16172000</v>
      </c>
      <c r="P77" s="40">
        <v>-1.2698412698412698E-2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104.85</v>
      </c>
      <c r="F78" s="37">
        <v>105.18333333333334</v>
      </c>
      <c r="G78" s="38">
        <v>103.46666666666667</v>
      </c>
      <c r="H78" s="38">
        <v>102.08333333333333</v>
      </c>
      <c r="I78" s="38">
        <v>100.36666666666666</v>
      </c>
      <c r="J78" s="38">
        <v>106.56666666666668</v>
      </c>
      <c r="K78" s="38">
        <v>108.28333333333335</v>
      </c>
      <c r="L78" s="38">
        <v>109.66666666666669</v>
      </c>
      <c r="M78" s="28">
        <v>106.9</v>
      </c>
      <c r="N78" s="28">
        <v>103.8</v>
      </c>
      <c r="O78" s="39">
        <v>68542650</v>
      </c>
      <c r="P78" s="40">
        <v>4.1718815185648725E-2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435.4</v>
      </c>
      <c r="F79" s="37">
        <v>436.91666666666669</v>
      </c>
      <c r="G79" s="38">
        <v>430.48333333333335</v>
      </c>
      <c r="H79" s="38">
        <v>425.56666666666666</v>
      </c>
      <c r="I79" s="38">
        <v>419.13333333333333</v>
      </c>
      <c r="J79" s="38">
        <v>441.83333333333337</v>
      </c>
      <c r="K79" s="38">
        <v>448.26666666666665</v>
      </c>
      <c r="L79" s="38">
        <v>453.18333333333339</v>
      </c>
      <c r="M79" s="28">
        <v>443.35</v>
      </c>
      <c r="N79" s="28">
        <v>432</v>
      </c>
      <c r="O79" s="39">
        <v>4493550</v>
      </c>
      <c r="P79" s="40">
        <v>1.9398642095053346E-3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37.75</v>
      </c>
      <c r="F80" s="37">
        <v>37.533333333333331</v>
      </c>
      <c r="G80" s="38">
        <v>37.266666666666666</v>
      </c>
      <c r="H80" s="38">
        <v>36.783333333333331</v>
      </c>
      <c r="I80" s="38">
        <v>36.516666666666666</v>
      </c>
      <c r="J80" s="38">
        <v>38.016666666666666</v>
      </c>
      <c r="K80" s="38">
        <v>38.283333333333331</v>
      </c>
      <c r="L80" s="38">
        <v>38.766666666666666</v>
      </c>
      <c r="M80" s="28">
        <v>37.799999999999997</v>
      </c>
      <c r="N80" s="28">
        <v>37.049999999999997</v>
      </c>
      <c r="O80" s="39">
        <v>123930000</v>
      </c>
      <c r="P80" s="40">
        <v>-5.596678100740206E-3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533.79999999999995</v>
      </c>
      <c r="F81" s="37">
        <v>541.16666666666663</v>
      </c>
      <c r="G81" s="38">
        <v>519.13333333333321</v>
      </c>
      <c r="H81" s="38">
        <v>504.46666666666658</v>
      </c>
      <c r="I81" s="38">
        <v>482.43333333333317</v>
      </c>
      <c r="J81" s="38">
        <v>555.83333333333326</v>
      </c>
      <c r="K81" s="38">
        <v>577.86666666666679</v>
      </c>
      <c r="L81" s="38">
        <v>592.5333333333333</v>
      </c>
      <c r="M81" s="28">
        <v>563.20000000000005</v>
      </c>
      <c r="N81" s="28">
        <v>526.5</v>
      </c>
      <c r="O81" s="39">
        <v>8899800</v>
      </c>
      <c r="P81" s="40">
        <v>8.3227848101265822E-2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919.45</v>
      </c>
      <c r="F82" s="37">
        <v>919.51666666666677</v>
      </c>
      <c r="G82" s="38">
        <v>905.38333333333355</v>
      </c>
      <c r="H82" s="38">
        <v>891.31666666666683</v>
      </c>
      <c r="I82" s="38">
        <v>877.18333333333362</v>
      </c>
      <c r="J82" s="38">
        <v>933.58333333333348</v>
      </c>
      <c r="K82" s="38">
        <v>947.7166666666667</v>
      </c>
      <c r="L82" s="38">
        <v>961.78333333333342</v>
      </c>
      <c r="M82" s="28">
        <v>933.65</v>
      </c>
      <c r="N82" s="28">
        <v>905.45</v>
      </c>
      <c r="O82" s="39">
        <v>5343000</v>
      </c>
      <c r="P82" s="40">
        <v>-3.5434539350988436E-3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1100.45</v>
      </c>
      <c r="F83" s="37">
        <v>1090.7666666666667</v>
      </c>
      <c r="G83" s="38">
        <v>1078.5333333333333</v>
      </c>
      <c r="H83" s="38">
        <v>1056.6166666666666</v>
      </c>
      <c r="I83" s="38">
        <v>1044.3833333333332</v>
      </c>
      <c r="J83" s="38">
        <v>1112.6833333333334</v>
      </c>
      <c r="K83" s="38">
        <v>1124.9166666666665</v>
      </c>
      <c r="L83" s="38">
        <v>1146.8333333333335</v>
      </c>
      <c r="M83" s="28">
        <v>1103</v>
      </c>
      <c r="N83" s="28">
        <v>1068.8499999999999</v>
      </c>
      <c r="O83" s="39">
        <v>4635050</v>
      </c>
      <c r="P83" s="40">
        <v>-3.1078610603290677E-3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282.85000000000002</v>
      </c>
      <c r="F84" s="37">
        <v>284.59999999999997</v>
      </c>
      <c r="G84" s="38">
        <v>280.24999999999994</v>
      </c>
      <c r="H84" s="38">
        <v>277.64999999999998</v>
      </c>
      <c r="I84" s="38">
        <v>273.29999999999995</v>
      </c>
      <c r="J84" s="38">
        <v>287.19999999999993</v>
      </c>
      <c r="K84" s="38">
        <v>291.54999999999995</v>
      </c>
      <c r="L84" s="38">
        <v>294.14999999999992</v>
      </c>
      <c r="M84" s="28">
        <v>288.95</v>
      </c>
      <c r="N84" s="28">
        <v>282</v>
      </c>
      <c r="O84" s="39">
        <v>6774000</v>
      </c>
      <c r="P84" s="40">
        <v>-2.0624631703005302E-3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1583.75</v>
      </c>
      <c r="F85" s="37">
        <v>1580.7833333333335</v>
      </c>
      <c r="G85" s="38">
        <v>1565.9666666666672</v>
      </c>
      <c r="H85" s="38">
        <v>1548.1833333333336</v>
      </c>
      <c r="I85" s="38">
        <v>1533.3666666666672</v>
      </c>
      <c r="J85" s="38">
        <v>1598.5666666666671</v>
      </c>
      <c r="K85" s="38">
        <v>1613.3833333333332</v>
      </c>
      <c r="L85" s="38">
        <v>1631.166666666667</v>
      </c>
      <c r="M85" s="28">
        <v>1595.6</v>
      </c>
      <c r="N85" s="28">
        <v>1563</v>
      </c>
      <c r="O85" s="39">
        <v>9082000</v>
      </c>
      <c r="P85" s="40">
        <v>1.1961469249497194E-2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507.05</v>
      </c>
      <c r="F86" s="37">
        <v>508.13333333333327</v>
      </c>
      <c r="G86" s="38">
        <v>501.96666666666658</v>
      </c>
      <c r="H86" s="38">
        <v>496.88333333333333</v>
      </c>
      <c r="I86" s="38">
        <v>490.71666666666664</v>
      </c>
      <c r="J86" s="38">
        <v>513.21666666666647</v>
      </c>
      <c r="K86" s="38">
        <v>519.38333333333321</v>
      </c>
      <c r="L86" s="38">
        <v>524.46666666666647</v>
      </c>
      <c r="M86" s="28">
        <v>514.29999999999995</v>
      </c>
      <c r="N86" s="28">
        <v>503.05</v>
      </c>
      <c r="O86" s="39">
        <v>3521250</v>
      </c>
      <c r="P86" s="40">
        <v>8.5929108485499461E-3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2577.4</v>
      </c>
      <c r="F87" s="37">
        <v>2561.7833333333333</v>
      </c>
      <c r="G87" s="38">
        <v>2539.6166666666668</v>
      </c>
      <c r="H87" s="38">
        <v>2501.8333333333335</v>
      </c>
      <c r="I87" s="38">
        <v>2479.666666666667</v>
      </c>
      <c r="J87" s="38">
        <v>2599.5666666666666</v>
      </c>
      <c r="K87" s="38">
        <v>2621.7333333333336</v>
      </c>
      <c r="L87" s="38">
        <v>2659.5166666666664</v>
      </c>
      <c r="M87" s="28">
        <v>2583.9499999999998</v>
      </c>
      <c r="N87" s="28">
        <v>2524</v>
      </c>
      <c r="O87" s="39">
        <v>3070800</v>
      </c>
      <c r="P87" s="40">
        <v>-1.0440835266821345E-2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1177.45</v>
      </c>
      <c r="F88" s="37">
        <v>1175.9000000000001</v>
      </c>
      <c r="G88" s="38">
        <v>1162.2000000000003</v>
      </c>
      <c r="H88" s="38">
        <v>1146.9500000000003</v>
      </c>
      <c r="I88" s="38">
        <v>1133.2500000000005</v>
      </c>
      <c r="J88" s="38">
        <v>1191.1500000000001</v>
      </c>
      <c r="K88" s="38">
        <v>1204.8499999999999</v>
      </c>
      <c r="L88" s="38">
        <v>1220.0999999999999</v>
      </c>
      <c r="M88" s="28">
        <v>1189.5999999999999</v>
      </c>
      <c r="N88" s="28">
        <v>1160.6500000000001</v>
      </c>
      <c r="O88" s="39">
        <v>4772000</v>
      </c>
      <c r="P88" s="40">
        <v>1.596763891845859E-2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1089.8499999999999</v>
      </c>
      <c r="F89" s="37">
        <v>1088</v>
      </c>
      <c r="G89" s="38">
        <v>1081.3499999999999</v>
      </c>
      <c r="H89" s="38">
        <v>1072.8499999999999</v>
      </c>
      <c r="I89" s="38">
        <v>1066.1999999999998</v>
      </c>
      <c r="J89" s="38">
        <v>1096.5</v>
      </c>
      <c r="K89" s="38">
        <v>1103.1500000000001</v>
      </c>
      <c r="L89" s="38">
        <v>1111.6500000000001</v>
      </c>
      <c r="M89" s="28">
        <v>1094.6500000000001</v>
      </c>
      <c r="N89" s="28">
        <v>1079.5</v>
      </c>
      <c r="O89" s="39">
        <v>13245400</v>
      </c>
      <c r="P89" s="40">
        <v>9.9813183880437684E-3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2606.8000000000002</v>
      </c>
      <c r="F90" s="37">
        <v>2598.9833333333336</v>
      </c>
      <c r="G90" s="38">
        <v>2583.8166666666671</v>
      </c>
      <c r="H90" s="38">
        <v>2560.8333333333335</v>
      </c>
      <c r="I90" s="38">
        <v>2545.666666666667</v>
      </c>
      <c r="J90" s="38">
        <v>2621.9666666666672</v>
      </c>
      <c r="K90" s="38">
        <v>2637.1333333333332</v>
      </c>
      <c r="L90" s="38">
        <v>2660.1166666666672</v>
      </c>
      <c r="M90" s="28">
        <v>2614.15</v>
      </c>
      <c r="N90" s="28">
        <v>2576</v>
      </c>
      <c r="O90" s="39">
        <v>23339700</v>
      </c>
      <c r="P90" s="40">
        <v>-4.7969913270396805E-3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1811.1</v>
      </c>
      <c r="F91" s="37">
        <v>1814.0666666666666</v>
      </c>
      <c r="G91" s="38">
        <v>1789.0833333333333</v>
      </c>
      <c r="H91" s="38">
        <v>1767.0666666666666</v>
      </c>
      <c r="I91" s="38">
        <v>1742.0833333333333</v>
      </c>
      <c r="J91" s="38">
        <v>1836.0833333333333</v>
      </c>
      <c r="K91" s="38">
        <v>1861.0666666666668</v>
      </c>
      <c r="L91" s="38">
        <v>1883.0833333333333</v>
      </c>
      <c r="M91" s="28">
        <v>1839.05</v>
      </c>
      <c r="N91" s="28">
        <v>1792.05</v>
      </c>
      <c r="O91" s="39">
        <v>2601000</v>
      </c>
      <c r="P91" s="40">
        <v>3.1406138472519628E-2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1603.35</v>
      </c>
      <c r="F92" s="37">
        <v>1599.8166666666666</v>
      </c>
      <c r="G92" s="38">
        <v>1591.6333333333332</v>
      </c>
      <c r="H92" s="38">
        <v>1579.9166666666665</v>
      </c>
      <c r="I92" s="38">
        <v>1571.7333333333331</v>
      </c>
      <c r="J92" s="38">
        <v>1611.5333333333333</v>
      </c>
      <c r="K92" s="38">
        <v>1619.7166666666667</v>
      </c>
      <c r="L92" s="38">
        <v>1631.4333333333334</v>
      </c>
      <c r="M92" s="28">
        <v>1608</v>
      </c>
      <c r="N92" s="28">
        <v>1588.1</v>
      </c>
      <c r="O92" s="39">
        <v>65515450</v>
      </c>
      <c r="P92" s="40">
        <v>2.4067388688327317E-3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492</v>
      </c>
      <c r="F93" s="37">
        <v>488.90000000000003</v>
      </c>
      <c r="G93" s="38">
        <v>484.40000000000009</v>
      </c>
      <c r="H93" s="38">
        <v>476.80000000000007</v>
      </c>
      <c r="I93" s="38">
        <v>472.30000000000013</v>
      </c>
      <c r="J93" s="38">
        <v>496.50000000000006</v>
      </c>
      <c r="K93" s="38">
        <v>500.99999999999994</v>
      </c>
      <c r="L93" s="38">
        <v>508.6</v>
      </c>
      <c r="M93" s="28">
        <v>493.4</v>
      </c>
      <c r="N93" s="28">
        <v>481.3</v>
      </c>
      <c r="O93" s="39">
        <v>23315600</v>
      </c>
      <c r="P93" s="40">
        <v>1.1335726431135461E-3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2451.5500000000002</v>
      </c>
      <c r="F94" s="37">
        <v>2458.7666666666669</v>
      </c>
      <c r="G94" s="38">
        <v>2430.3333333333339</v>
      </c>
      <c r="H94" s="38">
        <v>2409.1166666666672</v>
      </c>
      <c r="I94" s="38">
        <v>2380.6833333333343</v>
      </c>
      <c r="J94" s="38">
        <v>2479.9833333333336</v>
      </c>
      <c r="K94" s="38">
        <v>2508.416666666667</v>
      </c>
      <c r="L94" s="38">
        <v>2529.6333333333332</v>
      </c>
      <c r="M94" s="28">
        <v>2487.1999999999998</v>
      </c>
      <c r="N94" s="28">
        <v>2437.5500000000002</v>
      </c>
      <c r="O94" s="39">
        <v>2856600</v>
      </c>
      <c r="P94" s="40">
        <v>1.1794708320051004E-2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414.55</v>
      </c>
      <c r="F95" s="37">
        <v>411.43333333333339</v>
      </c>
      <c r="G95" s="38">
        <v>407.21666666666681</v>
      </c>
      <c r="H95" s="38">
        <v>399.88333333333344</v>
      </c>
      <c r="I95" s="38">
        <v>395.66666666666686</v>
      </c>
      <c r="J95" s="38">
        <v>418.76666666666677</v>
      </c>
      <c r="K95" s="38">
        <v>422.98333333333335</v>
      </c>
      <c r="L95" s="38">
        <v>430.31666666666672</v>
      </c>
      <c r="M95" s="28">
        <v>415.65</v>
      </c>
      <c r="N95" s="28">
        <v>404.1</v>
      </c>
      <c r="O95" s="39">
        <v>25722200</v>
      </c>
      <c r="P95" s="40">
        <v>9.0619507908611605E-3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97.6</v>
      </c>
      <c r="F96" s="37">
        <v>97.866666666666674</v>
      </c>
      <c r="G96" s="38">
        <v>95.583333333333343</v>
      </c>
      <c r="H96" s="38">
        <v>93.566666666666663</v>
      </c>
      <c r="I96" s="38">
        <v>91.283333333333331</v>
      </c>
      <c r="J96" s="38">
        <v>99.883333333333354</v>
      </c>
      <c r="K96" s="38">
        <v>102.16666666666669</v>
      </c>
      <c r="L96" s="38">
        <v>104.18333333333337</v>
      </c>
      <c r="M96" s="28">
        <v>100.15</v>
      </c>
      <c r="N96" s="28">
        <v>95.85</v>
      </c>
      <c r="O96" s="39">
        <v>21177600</v>
      </c>
      <c r="P96" s="40">
        <v>2.3428438877290653E-2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215.75</v>
      </c>
      <c r="F97" s="37">
        <v>215.85</v>
      </c>
      <c r="G97" s="38">
        <v>212.89999999999998</v>
      </c>
      <c r="H97" s="38">
        <v>210.04999999999998</v>
      </c>
      <c r="I97" s="38">
        <v>207.09999999999997</v>
      </c>
      <c r="J97" s="38">
        <v>218.7</v>
      </c>
      <c r="K97" s="38">
        <v>221.64999999999998</v>
      </c>
      <c r="L97" s="38">
        <v>224.5</v>
      </c>
      <c r="M97" s="28">
        <v>218.8</v>
      </c>
      <c r="N97" s="28">
        <v>213</v>
      </c>
      <c r="O97" s="39">
        <v>23724900</v>
      </c>
      <c r="P97" s="40">
        <v>7.3811560552364652E-2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2485.8000000000002</v>
      </c>
      <c r="F98" s="37">
        <v>2478.7999999999997</v>
      </c>
      <c r="G98" s="38">
        <v>2457.9999999999995</v>
      </c>
      <c r="H98" s="38">
        <v>2430.1999999999998</v>
      </c>
      <c r="I98" s="38">
        <v>2409.3999999999996</v>
      </c>
      <c r="J98" s="38">
        <v>2506.5999999999995</v>
      </c>
      <c r="K98" s="38">
        <v>2527.3999999999996</v>
      </c>
      <c r="L98" s="38">
        <v>2555.1999999999994</v>
      </c>
      <c r="M98" s="28">
        <v>2499.6</v>
      </c>
      <c r="N98" s="28">
        <v>2451</v>
      </c>
      <c r="O98" s="39">
        <v>9461400</v>
      </c>
      <c r="P98" s="40">
        <v>1.7026765559496938E-2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35234</v>
      </c>
      <c r="F99" s="37">
        <v>35535.433333333334</v>
      </c>
      <c r="G99" s="38">
        <v>34713.566666666666</v>
      </c>
      <c r="H99" s="38">
        <v>34193.133333333331</v>
      </c>
      <c r="I99" s="38">
        <v>33371.266666666663</v>
      </c>
      <c r="J99" s="38">
        <v>36055.866666666669</v>
      </c>
      <c r="K99" s="38">
        <v>36877.733333333337</v>
      </c>
      <c r="L99" s="38">
        <v>37398.166666666672</v>
      </c>
      <c r="M99" s="28">
        <v>36357.300000000003</v>
      </c>
      <c r="N99" s="28">
        <v>35015</v>
      </c>
      <c r="O99" s="39">
        <v>23850</v>
      </c>
      <c r="P99" s="40">
        <v>5.647840531561462E-2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100.55</v>
      </c>
      <c r="F100" s="37">
        <v>100.96666666666665</v>
      </c>
      <c r="G100" s="38">
        <v>98.733333333333306</v>
      </c>
      <c r="H100" s="38">
        <v>96.916666666666657</v>
      </c>
      <c r="I100" s="38">
        <v>94.683333333333309</v>
      </c>
      <c r="J100" s="38">
        <v>102.7833333333333</v>
      </c>
      <c r="K100" s="38">
        <v>105.01666666666665</v>
      </c>
      <c r="L100" s="38">
        <v>106.8333333333333</v>
      </c>
      <c r="M100" s="28">
        <v>103.2</v>
      </c>
      <c r="N100" s="28">
        <v>99.15</v>
      </c>
      <c r="O100" s="39">
        <v>44908000</v>
      </c>
      <c r="P100" s="40">
        <v>2.5296803652968037E-2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860.8</v>
      </c>
      <c r="F101" s="37">
        <v>854.93333333333339</v>
      </c>
      <c r="G101" s="38">
        <v>847.86666666666679</v>
      </c>
      <c r="H101" s="38">
        <v>834.93333333333339</v>
      </c>
      <c r="I101" s="38">
        <v>827.86666666666679</v>
      </c>
      <c r="J101" s="38">
        <v>867.86666666666679</v>
      </c>
      <c r="K101" s="38">
        <v>874.93333333333339</v>
      </c>
      <c r="L101" s="38">
        <v>887.86666666666679</v>
      </c>
      <c r="M101" s="28">
        <v>862</v>
      </c>
      <c r="N101" s="28">
        <v>842</v>
      </c>
      <c r="O101" s="39">
        <v>77072800</v>
      </c>
      <c r="P101" s="40">
        <v>2.7894992344747752E-2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1103.1500000000001</v>
      </c>
      <c r="F102" s="37">
        <v>1098.3</v>
      </c>
      <c r="G102" s="38">
        <v>1089.8499999999999</v>
      </c>
      <c r="H102" s="38">
        <v>1076.55</v>
      </c>
      <c r="I102" s="38">
        <v>1068.0999999999999</v>
      </c>
      <c r="J102" s="38">
        <v>1111.5999999999999</v>
      </c>
      <c r="K102" s="38">
        <v>1120.0500000000002</v>
      </c>
      <c r="L102" s="38">
        <v>1133.3499999999999</v>
      </c>
      <c r="M102" s="28">
        <v>1106.75</v>
      </c>
      <c r="N102" s="28">
        <v>1085</v>
      </c>
      <c r="O102" s="39">
        <v>3352825</v>
      </c>
      <c r="P102" s="40">
        <v>-8.795074758135445E-3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406.95</v>
      </c>
      <c r="F103" s="37">
        <v>402.4666666666667</v>
      </c>
      <c r="G103" s="38">
        <v>396.98333333333341</v>
      </c>
      <c r="H103" s="38">
        <v>387.01666666666671</v>
      </c>
      <c r="I103" s="38">
        <v>381.53333333333342</v>
      </c>
      <c r="J103" s="38">
        <v>412.43333333333339</v>
      </c>
      <c r="K103" s="38">
        <v>417.91666666666674</v>
      </c>
      <c r="L103" s="38">
        <v>427.88333333333338</v>
      </c>
      <c r="M103" s="28">
        <v>407.95</v>
      </c>
      <c r="N103" s="28">
        <v>392.5</v>
      </c>
      <c r="O103" s="39">
        <v>14070000</v>
      </c>
      <c r="P103" s="40">
        <v>2.5809273840769902E-2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6.7</v>
      </c>
      <c r="F104" s="37">
        <v>6.7</v>
      </c>
      <c r="G104" s="38">
        <v>6.5500000000000007</v>
      </c>
      <c r="H104" s="38">
        <v>6.4</v>
      </c>
      <c r="I104" s="38">
        <v>6.2500000000000009</v>
      </c>
      <c r="J104" s="38">
        <v>6.8500000000000005</v>
      </c>
      <c r="K104" s="38">
        <v>7.0000000000000009</v>
      </c>
      <c r="L104" s="38">
        <v>7.15</v>
      </c>
      <c r="M104" s="28">
        <v>6.85</v>
      </c>
      <c r="N104" s="28">
        <v>6.55</v>
      </c>
      <c r="O104" s="39">
        <v>460600000</v>
      </c>
      <c r="P104" s="40">
        <v>7.656967840735069E-3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75</v>
      </c>
      <c r="F105" s="37">
        <v>74.95</v>
      </c>
      <c r="G105" s="38">
        <v>74.350000000000009</v>
      </c>
      <c r="H105" s="38">
        <v>73.7</v>
      </c>
      <c r="I105" s="38">
        <v>73.100000000000009</v>
      </c>
      <c r="J105" s="38">
        <v>75.600000000000009</v>
      </c>
      <c r="K105" s="38">
        <v>76.2</v>
      </c>
      <c r="L105" s="38">
        <v>76.850000000000009</v>
      </c>
      <c r="M105" s="28">
        <v>75.55</v>
      </c>
      <c r="N105" s="28">
        <v>74.3</v>
      </c>
      <c r="O105" s="39">
        <v>176200000</v>
      </c>
      <c r="P105" s="40">
        <v>4.2174854667730534E-3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54.5</v>
      </c>
      <c r="F106" s="37">
        <v>54.366666666666667</v>
      </c>
      <c r="G106" s="38">
        <v>53.883333333333333</v>
      </c>
      <c r="H106" s="38">
        <v>53.266666666666666</v>
      </c>
      <c r="I106" s="38">
        <v>52.783333333333331</v>
      </c>
      <c r="J106" s="38">
        <v>54.983333333333334</v>
      </c>
      <c r="K106" s="38">
        <v>55.466666666666669</v>
      </c>
      <c r="L106" s="38">
        <v>56.083333333333336</v>
      </c>
      <c r="M106" s="28">
        <v>54.85</v>
      </c>
      <c r="N106" s="28">
        <v>53.75</v>
      </c>
      <c r="O106" s="39">
        <v>188595000</v>
      </c>
      <c r="P106" s="40">
        <v>-5.457997152349312E-3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143.75</v>
      </c>
      <c r="F107" s="37">
        <v>143.68333333333334</v>
      </c>
      <c r="G107" s="38">
        <v>141.56666666666666</v>
      </c>
      <c r="H107" s="38">
        <v>139.38333333333333</v>
      </c>
      <c r="I107" s="38">
        <v>137.26666666666665</v>
      </c>
      <c r="J107" s="38">
        <v>145.86666666666667</v>
      </c>
      <c r="K107" s="38">
        <v>147.98333333333335</v>
      </c>
      <c r="L107" s="38">
        <v>150.16666666666669</v>
      </c>
      <c r="M107" s="28">
        <v>145.80000000000001</v>
      </c>
      <c r="N107" s="28">
        <v>141.5</v>
      </c>
      <c r="O107" s="39">
        <v>39836250</v>
      </c>
      <c r="P107" s="40">
        <v>3.5899858290033065E-3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438.15</v>
      </c>
      <c r="F108" s="37">
        <v>438.3</v>
      </c>
      <c r="G108" s="38">
        <v>433.85</v>
      </c>
      <c r="H108" s="38">
        <v>429.55</v>
      </c>
      <c r="I108" s="38">
        <v>425.1</v>
      </c>
      <c r="J108" s="38">
        <v>442.6</v>
      </c>
      <c r="K108" s="38">
        <v>447.04999999999995</v>
      </c>
      <c r="L108" s="38">
        <v>451.35</v>
      </c>
      <c r="M108" s="28">
        <v>442.75</v>
      </c>
      <c r="N108" s="28">
        <v>434</v>
      </c>
      <c r="O108" s="39">
        <v>7907625</v>
      </c>
      <c r="P108" s="40">
        <v>7.3147975368538912E-2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316.10000000000002</v>
      </c>
      <c r="F109" s="37">
        <v>314.03333333333336</v>
      </c>
      <c r="G109" s="38">
        <v>311.06666666666672</v>
      </c>
      <c r="H109" s="38">
        <v>306.03333333333336</v>
      </c>
      <c r="I109" s="38">
        <v>303.06666666666672</v>
      </c>
      <c r="J109" s="38">
        <v>319.06666666666672</v>
      </c>
      <c r="K109" s="38">
        <v>322.0333333333333</v>
      </c>
      <c r="L109" s="38">
        <v>327.06666666666672</v>
      </c>
      <c r="M109" s="28">
        <v>317</v>
      </c>
      <c r="N109" s="28">
        <v>309</v>
      </c>
      <c r="O109" s="39">
        <v>24772000</v>
      </c>
      <c r="P109" s="40">
        <v>-2.4965772730933399E-3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186.05</v>
      </c>
      <c r="F110" s="37">
        <v>186.4</v>
      </c>
      <c r="G110" s="38">
        <v>182.95000000000002</v>
      </c>
      <c r="H110" s="38">
        <v>179.85000000000002</v>
      </c>
      <c r="I110" s="38">
        <v>176.40000000000003</v>
      </c>
      <c r="J110" s="38">
        <v>189.5</v>
      </c>
      <c r="K110" s="38">
        <v>192.95</v>
      </c>
      <c r="L110" s="38">
        <v>196.04999999999998</v>
      </c>
      <c r="M110" s="28">
        <v>189.85</v>
      </c>
      <c r="N110" s="28">
        <v>183.3</v>
      </c>
      <c r="O110" s="39">
        <v>15056800</v>
      </c>
      <c r="P110" s="40">
        <v>2.2651171951940122E-2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4647</v>
      </c>
      <c r="F111" s="37">
        <v>4640.833333333333</v>
      </c>
      <c r="G111" s="38">
        <v>4581.6666666666661</v>
      </c>
      <c r="H111" s="38">
        <v>4516.333333333333</v>
      </c>
      <c r="I111" s="38">
        <v>4457.1666666666661</v>
      </c>
      <c r="J111" s="38">
        <v>4706.1666666666661</v>
      </c>
      <c r="K111" s="38">
        <v>4765.3333333333321</v>
      </c>
      <c r="L111" s="38">
        <v>4830.6666666666661</v>
      </c>
      <c r="M111" s="28">
        <v>4700</v>
      </c>
      <c r="N111" s="28">
        <v>4575.5</v>
      </c>
      <c r="O111" s="39">
        <v>267900</v>
      </c>
      <c r="P111" s="40">
        <v>-5.5959709009513155E-4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1850.65</v>
      </c>
      <c r="F112" s="37">
        <v>1845.8999999999999</v>
      </c>
      <c r="G112" s="38">
        <v>1832.9499999999998</v>
      </c>
      <c r="H112" s="38">
        <v>1815.25</v>
      </c>
      <c r="I112" s="38">
        <v>1802.3</v>
      </c>
      <c r="J112" s="38">
        <v>1863.5999999999997</v>
      </c>
      <c r="K112" s="38">
        <v>1876.55</v>
      </c>
      <c r="L112" s="38">
        <v>1894.2499999999995</v>
      </c>
      <c r="M112" s="28">
        <v>1858.85</v>
      </c>
      <c r="N112" s="28">
        <v>1828.2</v>
      </c>
      <c r="O112" s="39">
        <v>3460200</v>
      </c>
      <c r="P112" s="40">
        <v>5.3168308201865253E-3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1090.05</v>
      </c>
      <c r="F113" s="37">
        <v>1086.4833333333333</v>
      </c>
      <c r="G113" s="38">
        <v>1075.9666666666667</v>
      </c>
      <c r="H113" s="38">
        <v>1061.8833333333334</v>
      </c>
      <c r="I113" s="38">
        <v>1051.3666666666668</v>
      </c>
      <c r="J113" s="38">
        <v>1100.5666666666666</v>
      </c>
      <c r="K113" s="38">
        <v>1111.0833333333335</v>
      </c>
      <c r="L113" s="38">
        <v>1125.1666666666665</v>
      </c>
      <c r="M113" s="28">
        <v>1097</v>
      </c>
      <c r="N113" s="28">
        <v>1072.4000000000001</v>
      </c>
      <c r="O113" s="39">
        <v>25582050</v>
      </c>
      <c r="P113" s="40">
        <v>-1.7208983791946898E-3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159.19999999999999</v>
      </c>
      <c r="F114" s="37">
        <v>158.56666666666666</v>
      </c>
      <c r="G114" s="38">
        <v>156.63333333333333</v>
      </c>
      <c r="H114" s="38">
        <v>154.06666666666666</v>
      </c>
      <c r="I114" s="38">
        <v>152.13333333333333</v>
      </c>
      <c r="J114" s="38">
        <v>161.13333333333333</v>
      </c>
      <c r="K114" s="38">
        <v>163.06666666666666</v>
      </c>
      <c r="L114" s="38">
        <v>165.63333333333333</v>
      </c>
      <c r="M114" s="28">
        <v>160.5</v>
      </c>
      <c r="N114" s="28">
        <v>156</v>
      </c>
      <c r="O114" s="39">
        <v>30282000</v>
      </c>
      <c r="P114" s="40">
        <v>1.4635519279482128E-2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1519.3</v>
      </c>
      <c r="F115" s="37">
        <v>1526.1499999999999</v>
      </c>
      <c r="G115" s="38">
        <v>1502.1499999999996</v>
      </c>
      <c r="H115" s="38">
        <v>1484.9999999999998</v>
      </c>
      <c r="I115" s="38">
        <v>1460.9999999999995</v>
      </c>
      <c r="J115" s="38">
        <v>1543.2999999999997</v>
      </c>
      <c r="K115" s="38">
        <v>1567.3000000000002</v>
      </c>
      <c r="L115" s="38">
        <v>1584.4499999999998</v>
      </c>
      <c r="M115" s="28">
        <v>1550.15</v>
      </c>
      <c r="N115" s="28">
        <v>1509</v>
      </c>
      <c r="O115" s="39">
        <v>34480000</v>
      </c>
      <c r="P115" s="40">
        <v>1.3223626212165737E-2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453.25</v>
      </c>
      <c r="F116" s="37">
        <v>456.01666666666665</v>
      </c>
      <c r="G116" s="38">
        <v>446.23333333333329</v>
      </c>
      <c r="H116" s="38">
        <v>439.21666666666664</v>
      </c>
      <c r="I116" s="38">
        <v>429.43333333333328</v>
      </c>
      <c r="J116" s="38">
        <v>463.0333333333333</v>
      </c>
      <c r="K116" s="38">
        <v>472.81666666666661</v>
      </c>
      <c r="L116" s="38">
        <v>479.83333333333331</v>
      </c>
      <c r="M116" s="28">
        <v>465.8</v>
      </c>
      <c r="N116" s="28">
        <v>449</v>
      </c>
      <c r="O116" s="39">
        <v>4083000</v>
      </c>
      <c r="P116" s="40">
        <v>2.4497795198432141E-4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77.2</v>
      </c>
      <c r="F117" s="37">
        <v>77.2</v>
      </c>
      <c r="G117" s="38">
        <v>76.600000000000009</v>
      </c>
      <c r="H117" s="38">
        <v>76</v>
      </c>
      <c r="I117" s="38">
        <v>75.400000000000006</v>
      </c>
      <c r="J117" s="38">
        <v>77.800000000000011</v>
      </c>
      <c r="K117" s="38">
        <v>78.400000000000006</v>
      </c>
      <c r="L117" s="38">
        <v>79.000000000000014</v>
      </c>
      <c r="M117" s="28">
        <v>77.8</v>
      </c>
      <c r="N117" s="28">
        <v>76.599999999999994</v>
      </c>
      <c r="O117" s="39">
        <v>69264000</v>
      </c>
      <c r="P117" s="40">
        <v>-7.82122905027933E-3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814.05</v>
      </c>
      <c r="F118" s="37">
        <v>812.05000000000007</v>
      </c>
      <c r="G118" s="38">
        <v>806.50000000000011</v>
      </c>
      <c r="H118" s="38">
        <v>798.95</v>
      </c>
      <c r="I118" s="38">
        <v>793.40000000000009</v>
      </c>
      <c r="J118" s="38">
        <v>819.60000000000014</v>
      </c>
      <c r="K118" s="38">
        <v>825.15000000000009</v>
      </c>
      <c r="L118" s="38">
        <v>832.70000000000016</v>
      </c>
      <c r="M118" s="28">
        <v>817.6</v>
      </c>
      <c r="N118" s="28">
        <v>804.5</v>
      </c>
      <c r="O118" s="39">
        <v>1732900</v>
      </c>
      <c r="P118" s="40">
        <v>6.7975830815709968E-3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602.95000000000005</v>
      </c>
      <c r="F119" s="37">
        <v>602.9</v>
      </c>
      <c r="G119" s="38">
        <v>596.79999999999995</v>
      </c>
      <c r="H119" s="38">
        <v>590.65</v>
      </c>
      <c r="I119" s="38">
        <v>584.54999999999995</v>
      </c>
      <c r="J119" s="38">
        <v>609.04999999999995</v>
      </c>
      <c r="K119" s="38">
        <v>615.15000000000009</v>
      </c>
      <c r="L119" s="38">
        <v>621.29999999999995</v>
      </c>
      <c r="M119" s="28">
        <v>609</v>
      </c>
      <c r="N119" s="28">
        <v>596.75</v>
      </c>
      <c r="O119" s="39">
        <v>13666625</v>
      </c>
      <c r="P119" s="40">
        <v>1.3628398987604647E-2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382.95</v>
      </c>
      <c r="F120" s="37">
        <v>382.86666666666662</v>
      </c>
      <c r="G120" s="38">
        <v>378.38333333333321</v>
      </c>
      <c r="H120" s="38">
        <v>373.81666666666661</v>
      </c>
      <c r="I120" s="38">
        <v>369.3333333333332</v>
      </c>
      <c r="J120" s="38">
        <v>387.43333333333322</v>
      </c>
      <c r="K120" s="38">
        <v>391.91666666666669</v>
      </c>
      <c r="L120" s="38">
        <v>396.48333333333323</v>
      </c>
      <c r="M120" s="28">
        <v>387.35</v>
      </c>
      <c r="N120" s="28">
        <v>378.3</v>
      </c>
      <c r="O120" s="39">
        <v>60444800</v>
      </c>
      <c r="P120" s="40">
        <v>-1.3654995953108274E-2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557</v>
      </c>
      <c r="F121" s="37">
        <v>555.35</v>
      </c>
      <c r="G121" s="38">
        <v>549.15000000000009</v>
      </c>
      <c r="H121" s="38">
        <v>541.30000000000007</v>
      </c>
      <c r="I121" s="38">
        <v>535.10000000000014</v>
      </c>
      <c r="J121" s="38">
        <v>563.20000000000005</v>
      </c>
      <c r="K121" s="38">
        <v>569.40000000000009</v>
      </c>
      <c r="L121" s="38">
        <v>577.25</v>
      </c>
      <c r="M121" s="28">
        <v>561.54999999999995</v>
      </c>
      <c r="N121" s="28">
        <v>547.5</v>
      </c>
      <c r="O121" s="39">
        <v>21708750</v>
      </c>
      <c r="P121" s="40">
        <v>6.6965657062112188E-2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2771.3</v>
      </c>
      <c r="F122" s="37">
        <v>2764.0333333333333</v>
      </c>
      <c r="G122" s="38">
        <v>2732.2666666666664</v>
      </c>
      <c r="H122" s="38">
        <v>2693.2333333333331</v>
      </c>
      <c r="I122" s="38">
        <v>2661.4666666666662</v>
      </c>
      <c r="J122" s="38">
        <v>2803.0666666666666</v>
      </c>
      <c r="K122" s="38">
        <v>2834.8333333333339</v>
      </c>
      <c r="L122" s="38">
        <v>2873.8666666666668</v>
      </c>
      <c r="M122" s="28">
        <v>2795.8</v>
      </c>
      <c r="N122" s="28">
        <v>2725</v>
      </c>
      <c r="O122" s="39">
        <v>496500</v>
      </c>
      <c r="P122" s="40">
        <v>7.6103500761035003E-3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684.95</v>
      </c>
      <c r="F123" s="37">
        <v>680.86666666666667</v>
      </c>
      <c r="G123" s="38">
        <v>674.93333333333339</v>
      </c>
      <c r="H123" s="38">
        <v>664.91666666666674</v>
      </c>
      <c r="I123" s="38">
        <v>658.98333333333346</v>
      </c>
      <c r="J123" s="38">
        <v>690.88333333333333</v>
      </c>
      <c r="K123" s="38">
        <v>696.81666666666649</v>
      </c>
      <c r="L123" s="38">
        <v>706.83333333333326</v>
      </c>
      <c r="M123" s="28">
        <v>686.8</v>
      </c>
      <c r="N123" s="28">
        <v>670.85</v>
      </c>
      <c r="O123" s="39">
        <v>23954400</v>
      </c>
      <c r="P123" s="40">
        <v>9.271372504408168E-3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436.25</v>
      </c>
      <c r="F124" s="37">
        <v>438.66666666666669</v>
      </c>
      <c r="G124" s="38">
        <v>431.38333333333338</v>
      </c>
      <c r="H124" s="38">
        <v>426.51666666666671</v>
      </c>
      <c r="I124" s="38">
        <v>419.23333333333341</v>
      </c>
      <c r="J124" s="38">
        <v>443.53333333333336</v>
      </c>
      <c r="K124" s="38">
        <v>450.81666666666666</v>
      </c>
      <c r="L124" s="38">
        <v>455.68333333333334</v>
      </c>
      <c r="M124" s="28">
        <v>445.95</v>
      </c>
      <c r="N124" s="28">
        <v>433.8</v>
      </c>
      <c r="O124" s="39">
        <v>15191250</v>
      </c>
      <c r="P124" s="40">
        <v>1.8521622527656722E-2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1737.1</v>
      </c>
      <c r="F125" s="37">
        <v>1724.7833333333335</v>
      </c>
      <c r="G125" s="38">
        <v>1710.5666666666671</v>
      </c>
      <c r="H125" s="38">
        <v>1684.0333333333335</v>
      </c>
      <c r="I125" s="38">
        <v>1669.8166666666671</v>
      </c>
      <c r="J125" s="38">
        <v>1751.3166666666671</v>
      </c>
      <c r="K125" s="38">
        <v>1765.5333333333338</v>
      </c>
      <c r="L125" s="38">
        <v>1792.0666666666671</v>
      </c>
      <c r="M125" s="28">
        <v>1739</v>
      </c>
      <c r="N125" s="28">
        <v>1698.25</v>
      </c>
      <c r="O125" s="39">
        <v>41578000</v>
      </c>
      <c r="P125" s="40">
        <v>-1.045286216121017E-2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87.7</v>
      </c>
      <c r="F126" s="37">
        <v>88.083333333333329</v>
      </c>
      <c r="G126" s="38">
        <v>86.566666666666663</v>
      </c>
      <c r="H126" s="38">
        <v>85.433333333333337</v>
      </c>
      <c r="I126" s="38">
        <v>83.916666666666671</v>
      </c>
      <c r="J126" s="38">
        <v>89.216666666666654</v>
      </c>
      <c r="K126" s="38">
        <v>90.733333333333334</v>
      </c>
      <c r="L126" s="38">
        <v>91.866666666666646</v>
      </c>
      <c r="M126" s="28">
        <v>89.6</v>
      </c>
      <c r="N126" s="28">
        <v>86.95</v>
      </c>
      <c r="O126" s="39">
        <v>65707412</v>
      </c>
      <c r="P126" s="40">
        <v>1.2096219931271478E-2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1899.5</v>
      </c>
      <c r="F127" s="37">
        <v>1902.3500000000001</v>
      </c>
      <c r="G127" s="38">
        <v>1875.4500000000003</v>
      </c>
      <c r="H127" s="38">
        <v>1851.4</v>
      </c>
      <c r="I127" s="38">
        <v>1824.5000000000002</v>
      </c>
      <c r="J127" s="38">
        <v>1926.4000000000003</v>
      </c>
      <c r="K127" s="38">
        <v>1953.3000000000004</v>
      </c>
      <c r="L127" s="38">
        <v>1977.3500000000004</v>
      </c>
      <c r="M127" s="28">
        <v>1929.25</v>
      </c>
      <c r="N127" s="28">
        <v>1878.3</v>
      </c>
      <c r="O127" s="39">
        <v>761500</v>
      </c>
      <c r="P127" s="40">
        <v>-1.1038961038961039E-2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317.55</v>
      </c>
      <c r="F128" s="37">
        <v>316.2</v>
      </c>
      <c r="G128" s="38">
        <v>312.84999999999997</v>
      </c>
      <c r="H128" s="38">
        <v>308.14999999999998</v>
      </c>
      <c r="I128" s="38">
        <v>304.79999999999995</v>
      </c>
      <c r="J128" s="38">
        <v>320.89999999999998</v>
      </c>
      <c r="K128" s="38">
        <v>324.25</v>
      </c>
      <c r="L128" s="38">
        <v>328.95</v>
      </c>
      <c r="M128" s="28">
        <v>319.55</v>
      </c>
      <c r="N128" s="28">
        <v>311.5</v>
      </c>
      <c r="O128" s="39">
        <v>9681100</v>
      </c>
      <c r="P128" s="40">
        <v>6.8642031804141404E-3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353.05</v>
      </c>
      <c r="F129" s="37">
        <v>350.85000000000008</v>
      </c>
      <c r="G129" s="38">
        <v>347.80000000000018</v>
      </c>
      <c r="H129" s="38">
        <v>342.55000000000013</v>
      </c>
      <c r="I129" s="38">
        <v>339.50000000000023</v>
      </c>
      <c r="J129" s="38">
        <v>356.10000000000014</v>
      </c>
      <c r="K129" s="38">
        <v>359.15</v>
      </c>
      <c r="L129" s="38">
        <v>364.40000000000009</v>
      </c>
      <c r="M129" s="28">
        <v>353.9</v>
      </c>
      <c r="N129" s="28">
        <v>345.6</v>
      </c>
      <c r="O129" s="39">
        <v>11600000</v>
      </c>
      <c r="P129" s="40">
        <v>1.5939744263443686E-2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2127.5500000000002</v>
      </c>
      <c r="F130" s="37">
        <v>2128.0333333333333</v>
      </c>
      <c r="G130" s="38">
        <v>2094.7666666666664</v>
      </c>
      <c r="H130" s="38">
        <v>2061.9833333333331</v>
      </c>
      <c r="I130" s="38">
        <v>2028.7166666666662</v>
      </c>
      <c r="J130" s="38">
        <v>2160.8166666666666</v>
      </c>
      <c r="K130" s="38">
        <v>2194.0833333333339</v>
      </c>
      <c r="L130" s="38">
        <v>2226.8666666666668</v>
      </c>
      <c r="M130" s="28">
        <v>2161.3000000000002</v>
      </c>
      <c r="N130" s="28">
        <v>2095.25</v>
      </c>
      <c r="O130" s="39">
        <v>7999500</v>
      </c>
      <c r="P130" s="40">
        <v>3.6132334675749935E-3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45014</v>
      </c>
      <c r="E131" s="37">
        <v>4803.45</v>
      </c>
      <c r="F131" s="37">
        <v>4785.4000000000005</v>
      </c>
      <c r="G131" s="38">
        <v>4715.8000000000011</v>
      </c>
      <c r="H131" s="38">
        <v>4628.1500000000005</v>
      </c>
      <c r="I131" s="38">
        <v>4558.5500000000011</v>
      </c>
      <c r="J131" s="38">
        <v>4873.0500000000011</v>
      </c>
      <c r="K131" s="38">
        <v>4942.6500000000015</v>
      </c>
      <c r="L131" s="38">
        <v>5030.3000000000011</v>
      </c>
      <c r="M131" s="28">
        <v>4855</v>
      </c>
      <c r="N131" s="28">
        <v>4697.75</v>
      </c>
      <c r="O131" s="39">
        <v>1170300</v>
      </c>
      <c r="P131" s="40">
        <v>-1.2530059486140995E-2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3622.15</v>
      </c>
      <c r="F132" s="37">
        <v>3614.7166666666667</v>
      </c>
      <c r="G132" s="38">
        <v>3557.4333333333334</v>
      </c>
      <c r="H132" s="38">
        <v>3492.7166666666667</v>
      </c>
      <c r="I132" s="38">
        <v>3435.4333333333334</v>
      </c>
      <c r="J132" s="38">
        <v>3679.4333333333334</v>
      </c>
      <c r="K132" s="38">
        <v>3736.7166666666672</v>
      </c>
      <c r="L132" s="38">
        <v>3801.4333333333334</v>
      </c>
      <c r="M132" s="28">
        <v>3672</v>
      </c>
      <c r="N132" s="28">
        <v>3550</v>
      </c>
      <c r="O132" s="39">
        <v>1028400</v>
      </c>
      <c r="P132" s="40">
        <v>5.802469135802469E-2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659.2</v>
      </c>
      <c r="F133" s="37">
        <v>657.66666666666663</v>
      </c>
      <c r="G133" s="38">
        <v>650.88333333333321</v>
      </c>
      <c r="H133" s="38">
        <v>642.56666666666661</v>
      </c>
      <c r="I133" s="38">
        <v>635.78333333333319</v>
      </c>
      <c r="J133" s="38">
        <v>665.98333333333323</v>
      </c>
      <c r="K133" s="38">
        <v>672.76666666666677</v>
      </c>
      <c r="L133" s="38">
        <v>681.08333333333326</v>
      </c>
      <c r="M133" s="28">
        <v>664.45</v>
      </c>
      <c r="N133" s="28">
        <v>649.35</v>
      </c>
      <c r="O133" s="39">
        <v>7682300</v>
      </c>
      <c r="P133" s="40">
        <v>8.9305648582272829E-3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1266</v>
      </c>
      <c r="F134" s="37">
        <v>1271.5333333333333</v>
      </c>
      <c r="G134" s="38">
        <v>1250.0666666666666</v>
      </c>
      <c r="H134" s="38">
        <v>1234.1333333333332</v>
      </c>
      <c r="I134" s="38">
        <v>1212.6666666666665</v>
      </c>
      <c r="J134" s="38">
        <v>1287.4666666666667</v>
      </c>
      <c r="K134" s="38">
        <v>1308.9333333333334</v>
      </c>
      <c r="L134" s="38">
        <v>1324.8666666666668</v>
      </c>
      <c r="M134" s="28">
        <v>1293</v>
      </c>
      <c r="N134" s="28">
        <v>1255.5999999999999</v>
      </c>
      <c r="O134" s="39">
        <v>12823300</v>
      </c>
      <c r="P134" s="40">
        <v>6.7597274126181576E-3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253.15</v>
      </c>
      <c r="F135" s="37">
        <v>253.70000000000002</v>
      </c>
      <c r="G135" s="38">
        <v>248.3</v>
      </c>
      <c r="H135" s="38">
        <v>243.45</v>
      </c>
      <c r="I135" s="38">
        <v>238.04999999999998</v>
      </c>
      <c r="J135" s="38">
        <v>258.55000000000007</v>
      </c>
      <c r="K135" s="38">
        <v>263.95000000000005</v>
      </c>
      <c r="L135" s="38">
        <v>268.80000000000007</v>
      </c>
      <c r="M135" s="28">
        <v>259.10000000000002</v>
      </c>
      <c r="N135" s="28">
        <v>248.85</v>
      </c>
      <c r="O135" s="39">
        <v>22900000</v>
      </c>
      <c r="P135" s="40">
        <v>1.237842617152962E-2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102.6</v>
      </c>
      <c r="F136" s="37">
        <v>102.81666666666666</v>
      </c>
      <c r="G136" s="38">
        <v>101.28333333333333</v>
      </c>
      <c r="H136" s="38">
        <v>99.966666666666669</v>
      </c>
      <c r="I136" s="38">
        <v>98.433333333333337</v>
      </c>
      <c r="J136" s="38">
        <v>104.13333333333333</v>
      </c>
      <c r="K136" s="38">
        <v>105.66666666666666</v>
      </c>
      <c r="L136" s="38">
        <v>106.98333333333332</v>
      </c>
      <c r="M136" s="28">
        <v>104.35</v>
      </c>
      <c r="N136" s="28">
        <v>101.5</v>
      </c>
      <c r="O136" s="39">
        <v>41424000</v>
      </c>
      <c r="P136" s="40">
        <v>-1.9178860633612731E-2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488.8</v>
      </c>
      <c r="F137" s="37">
        <v>488.93333333333339</v>
      </c>
      <c r="G137" s="38">
        <v>483.26666666666677</v>
      </c>
      <c r="H137" s="38">
        <v>477.73333333333335</v>
      </c>
      <c r="I137" s="38">
        <v>472.06666666666672</v>
      </c>
      <c r="J137" s="38">
        <v>494.46666666666681</v>
      </c>
      <c r="K137" s="38">
        <v>500.13333333333344</v>
      </c>
      <c r="L137" s="38">
        <v>505.66666666666686</v>
      </c>
      <c r="M137" s="28">
        <v>494.6</v>
      </c>
      <c r="N137" s="28">
        <v>483.4</v>
      </c>
      <c r="O137" s="39">
        <v>8001600</v>
      </c>
      <c r="P137" s="40">
        <v>2.964793082149475E-2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8684.2000000000007</v>
      </c>
      <c r="F138" s="37">
        <v>8649.5166666666664</v>
      </c>
      <c r="G138" s="38">
        <v>8600.9833333333336</v>
      </c>
      <c r="H138" s="38">
        <v>8517.7666666666664</v>
      </c>
      <c r="I138" s="38">
        <v>8469.2333333333336</v>
      </c>
      <c r="J138" s="38">
        <v>8732.7333333333336</v>
      </c>
      <c r="K138" s="38">
        <v>8781.2666666666664</v>
      </c>
      <c r="L138" s="38">
        <v>8864.4833333333336</v>
      </c>
      <c r="M138" s="28">
        <v>8698.0499999999993</v>
      </c>
      <c r="N138" s="28">
        <v>8566.2999999999993</v>
      </c>
      <c r="O138" s="39">
        <v>2237000</v>
      </c>
      <c r="P138" s="40">
        <v>2.015687705217074E-2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744.05</v>
      </c>
      <c r="F139" s="37">
        <v>743.30000000000007</v>
      </c>
      <c r="G139" s="38">
        <v>736.10000000000014</v>
      </c>
      <c r="H139" s="38">
        <v>728.15000000000009</v>
      </c>
      <c r="I139" s="38">
        <v>720.95000000000016</v>
      </c>
      <c r="J139" s="38">
        <v>751.25000000000011</v>
      </c>
      <c r="K139" s="38">
        <v>758.45000000000016</v>
      </c>
      <c r="L139" s="38">
        <v>766.40000000000009</v>
      </c>
      <c r="M139" s="28">
        <v>750.5</v>
      </c>
      <c r="N139" s="28">
        <v>735.35</v>
      </c>
      <c r="O139" s="39">
        <v>13475625</v>
      </c>
      <c r="P139" s="40">
        <v>-7.5489067894131184E-3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1388.9</v>
      </c>
      <c r="F140" s="37">
        <v>1382.2166666666665</v>
      </c>
      <c r="G140" s="38">
        <v>1371.4333333333329</v>
      </c>
      <c r="H140" s="38">
        <v>1353.9666666666665</v>
      </c>
      <c r="I140" s="38">
        <v>1343.1833333333329</v>
      </c>
      <c r="J140" s="38">
        <v>1399.6833333333329</v>
      </c>
      <c r="K140" s="38">
        <v>1410.4666666666662</v>
      </c>
      <c r="L140" s="38">
        <v>1427.9333333333329</v>
      </c>
      <c r="M140" s="28">
        <v>1393</v>
      </c>
      <c r="N140" s="28">
        <v>1364.75</v>
      </c>
      <c r="O140" s="39">
        <v>991200</v>
      </c>
      <c r="P140" s="40">
        <v>-3.4294621979734999E-2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1313.35</v>
      </c>
      <c r="F141" s="37">
        <v>1322.1833333333334</v>
      </c>
      <c r="G141" s="38">
        <v>1293.1666666666667</v>
      </c>
      <c r="H141" s="38">
        <v>1272.9833333333333</v>
      </c>
      <c r="I141" s="38">
        <v>1243.9666666666667</v>
      </c>
      <c r="J141" s="38">
        <v>1342.3666666666668</v>
      </c>
      <c r="K141" s="38">
        <v>1371.3833333333332</v>
      </c>
      <c r="L141" s="38">
        <v>1391.5666666666668</v>
      </c>
      <c r="M141" s="28">
        <v>1351.2</v>
      </c>
      <c r="N141" s="28">
        <v>1302</v>
      </c>
      <c r="O141" s="39">
        <v>987200</v>
      </c>
      <c r="P141" s="40">
        <v>-2.7580772261623327E-2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701.45</v>
      </c>
      <c r="F142" s="37">
        <v>695.18333333333339</v>
      </c>
      <c r="G142" s="38">
        <v>686.81666666666683</v>
      </c>
      <c r="H142" s="38">
        <v>672.18333333333339</v>
      </c>
      <c r="I142" s="38">
        <v>663.81666666666683</v>
      </c>
      <c r="J142" s="38">
        <v>709.81666666666683</v>
      </c>
      <c r="K142" s="38">
        <v>718.18333333333339</v>
      </c>
      <c r="L142" s="38">
        <v>732.81666666666683</v>
      </c>
      <c r="M142" s="28">
        <v>703.55</v>
      </c>
      <c r="N142" s="28">
        <v>680.55</v>
      </c>
      <c r="O142" s="39">
        <v>2657850</v>
      </c>
      <c r="P142" s="40">
        <v>2.0718921617573639E-2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880.05</v>
      </c>
      <c r="F143" s="37">
        <v>882.69999999999993</v>
      </c>
      <c r="G143" s="38">
        <v>870.59999999999991</v>
      </c>
      <c r="H143" s="38">
        <v>861.15</v>
      </c>
      <c r="I143" s="38">
        <v>849.05</v>
      </c>
      <c r="J143" s="38">
        <v>892.14999999999986</v>
      </c>
      <c r="K143" s="38">
        <v>904.25</v>
      </c>
      <c r="L143" s="38">
        <v>913.69999999999982</v>
      </c>
      <c r="M143" s="28">
        <v>894.8</v>
      </c>
      <c r="N143" s="28">
        <v>873.25</v>
      </c>
      <c r="O143" s="39">
        <v>2096800</v>
      </c>
      <c r="P143" s="40">
        <v>1.001926782273603E-2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78.95</v>
      </c>
      <c r="F144" s="37">
        <v>79.933333333333337</v>
      </c>
      <c r="G144" s="38">
        <v>76.916666666666671</v>
      </c>
      <c r="H144" s="38">
        <v>74.88333333333334</v>
      </c>
      <c r="I144" s="38">
        <v>71.866666666666674</v>
      </c>
      <c r="J144" s="38">
        <v>81.966666666666669</v>
      </c>
      <c r="K144" s="38">
        <v>84.98333333333332</v>
      </c>
      <c r="L144" s="38">
        <v>87.016666666666666</v>
      </c>
      <c r="M144" s="28">
        <v>82.95</v>
      </c>
      <c r="N144" s="28">
        <v>77.900000000000006</v>
      </c>
      <c r="O144" s="39">
        <v>63072000</v>
      </c>
      <c r="P144" s="40">
        <v>-1.4553891584053997E-2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2045.25</v>
      </c>
      <c r="F145" s="37">
        <v>2074.0833333333335</v>
      </c>
      <c r="G145" s="38">
        <v>1998.2166666666672</v>
      </c>
      <c r="H145" s="38">
        <v>1951.1833333333336</v>
      </c>
      <c r="I145" s="38">
        <v>1875.3166666666673</v>
      </c>
      <c r="J145" s="38">
        <v>2121.1166666666668</v>
      </c>
      <c r="K145" s="38">
        <v>2196.9833333333327</v>
      </c>
      <c r="L145" s="38">
        <v>2244.0166666666669</v>
      </c>
      <c r="M145" s="28">
        <v>2149.9499999999998</v>
      </c>
      <c r="N145" s="28">
        <v>2027.05</v>
      </c>
      <c r="O145" s="39">
        <v>1910425</v>
      </c>
      <c r="P145" s="40">
        <v>0.18752136752136753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85046.2</v>
      </c>
      <c r="F146" s="37">
        <v>85352.150000000009</v>
      </c>
      <c r="G146" s="38">
        <v>84194.10000000002</v>
      </c>
      <c r="H146" s="38">
        <v>83342.000000000015</v>
      </c>
      <c r="I146" s="38">
        <v>82183.950000000026</v>
      </c>
      <c r="J146" s="38">
        <v>86204.250000000015</v>
      </c>
      <c r="K146" s="38">
        <v>87362.3</v>
      </c>
      <c r="L146" s="38">
        <v>88214.400000000009</v>
      </c>
      <c r="M146" s="28">
        <v>86510.2</v>
      </c>
      <c r="N146" s="28">
        <v>84500.05</v>
      </c>
      <c r="O146" s="39">
        <v>60240</v>
      </c>
      <c r="P146" s="40">
        <v>2.1709633649932156E-2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956.7</v>
      </c>
      <c r="F147" s="37">
        <v>957.13333333333333</v>
      </c>
      <c r="G147" s="38">
        <v>944.9666666666667</v>
      </c>
      <c r="H147" s="38">
        <v>933.23333333333335</v>
      </c>
      <c r="I147" s="38">
        <v>921.06666666666672</v>
      </c>
      <c r="J147" s="38">
        <v>968.86666666666667</v>
      </c>
      <c r="K147" s="38">
        <v>981.03333333333342</v>
      </c>
      <c r="L147" s="38">
        <v>992.76666666666665</v>
      </c>
      <c r="M147" s="28">
        <v>969.3</v>
      </c>
      <c r="N147" s="28">
        <v>945.4</v>
      </c>
      <c r="O147" s="39">
        <v>6630250</v>
      </c>
      <c r="P147" s="40">
        <v>6.9328433010357503E-3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78.099999999999994</v>
      </c>
      <c r="F148" s="37">
        <v>77.733333333333334</v>
      </c>
      <c r="G148" s="38">
        <v>76.716666666666669</v>
      </c>
      <c r="H148" s="38">
        <v>75.333333333333329</v>
      </c>
      <c r="I148" s="38">
        <v>74.316666666666663</v>
      </c>
      <c r="J148" s="38">
        <v>79.116666666666674</v>
      </c>
      <c r="K148" s="38">
        <v>80.133333333333354</v>
      </c>
      <c r="L148" s="38">
        <v>81.51666666666668</v>
      </c>
      <c r="M148" s="28">
        <v>78.75</v>
      </c>
      <c r="N148" s="28">
        <v>76.349999999999994</v>
      </c>
      <c r="O148" s="39">
        <v>52080000</v>
      </c>
      <c r="P148" s="40">
        <v>-5.757052389176742E-4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3536.8</v>
      </c>
      <c r="F149" s="37">
        <v>3534.7333333333336</v>
      </c>
      <c r="G149" s="38">
        <v>3500.3166666666671</v>
      </c>
      <c r="H149" s="38">
        <v>3463.8333333333335</v>
      </c>
      <c r="I149" s="38">
        <v>3429.416666666667</v>
      </c>
      <c r="J149" s="38">
        <v>3571.2166666666672</v>
      </c>
      <c r="K149" s="38">
        <v>3605.6333333333332</v>
      </c>
      <c r="L149" s="38">
        <v>3642.1166666666672</v>
      </c>
      <c r="M149" s="28">
        <v>3569.15</v>
      </c>
      <c r="N149" s="28">
        <v>3498.25</v>
      </c>
      <c r="O149" s="39">
        <v>1612500</v>
      </c>
      <c r="P149" s="40">
        <v>9.4686595195242196E-3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4091.7</v>
      </c>
      <c r="F150" s="37">
        <v>4107.6333333333332</v>
      </c>
      <c r="G150" s="38">
        <v>4009.0666666666666</v>
      </c>
      <c r="H150" s="38">
        <v>3926.4333333333334</v>
      </c>
      <c r="I150" s="38">
        <v>3827.8666666666668</v>
      </c>
      <c r="J150" s="38">
        <v>4190.2666666666664</v>
      </c>
      <c r="K150" s="38">
        <v>4288.8333333333321</v>
      </c>
      <c r="L150" s="38">
        <v>4371.4666666666662</v>
      </c>
      <c r="M150" s="28">
        <v>4206.2</v>
      </c>
      <c r="N150" s="28">
        <v>4025</v>
      </c>
      <c r="O150" s="39">
        <v>381750</v>
      </c>
      <c r="P150" s="40">
        <v>-1.1773940345368916E-3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18751.45</v>
      </c>
      <c r="F151" s="37">
        <v>18775.633333333335</v>
      </c>
      <c r="G151" s="38">
        <v>18591.316666666669</v>
      </c>
      <c r="H151" s="38">
        <v>18431.183333333334</v>
      </c>
      <c r="I151" s="38">
        <v>18246.866666666669</v>
      </c>
      <c r="J151" s="38">
        <v>18935.76666666667</v>
      </c>
      <c r="K151" s="38">
        <v>19120.083333333336</v>
      </c>
      <c r="L151" s="38">
        <v>19280.216666666671</v>
      </c>
      <c r="M151" s="28">
        <v>18959.95</v>
      </c>
      <c r="N151" s="28">
        <v>18615.5</v>
      </c>
      <c r="O151" s="39">
        <v>274280</v>
      </c>
      <c r="P151" s="40">
        <v>1.5701377573692787E-2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112.85</v>
      </c>
      <c r="F152" s="37">
        <v>112.26666666666667</v>
      </c>
      <c r="G152" s="38">
        <v>111.28333333333333</v>
      </c>
      <c r="H152" s="38">
        <v>109.71666666666667</v>
      </c>
      <c r="I152" s="38">
        <v>108.73333333333333</v>
      </c>
      <c r="J152" s="38">
        <v>113.83333333333333</v>
      </c>
      <c r="K152" s="38">
        <v>114.81666666666665</v>
      </c>
      <c r="L152" s="38">
        <v>116.38333333333333</v>
      </c>
      <c r="M152" s="28">
        <v>113.25</v>
      </c>
      <c r="N152" s="28">
        <v>110.7</v>
      </c>
      <c r="O152" s="39">
        <v>46804500</v>
      </c>
      <c r="P152" s="40">
        <v>2.2211302211302211E-2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173.1</v>
      </c>
      <c r="F153" s="37">
        <v>172.9</v>
      </c>
      <c r="G153" s="38">
        <v>171.55</v>
      </c>
      <c r="H153" s="38">
        <v>170</v>
      </c>
      <c r="I153" s="38">
        <v>168.65</v>
      </c>
      <c r="J153" s="38">
        <v>174.45000000000002</v>
      </c>
      <c r="K153" s="38">
        <v>175.79999999999998</v>
      </c>
      <c r="L153" s="38">
        <v>177.35000000000002</v>
      </c>
      <c r="M153" s="28">
        <v>174.25</v>
      </c>
      <c r="N153" s="28">
        <v>171.35</v>
      </c>
      <c r="O153" s="39">
        <v>72099300</v>
      </c>
      <c r="P153" s="40">
        <v>-1.7324425108763208E-2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859.25</v>
      </c>
      <c r="F154" s="37">
        <v>855.41666666666663</v>
      </c>
      <c r="G154" s="38">
        <v>845.83333333333326</v>
      </c>
      <c r="H154" s="38">
        <v>832.41666666666663</v>
      </c>
      <c r="I154" s="38">
        <v>822.83333333333326</v>
      </c>
      <c r="J154" s="38">
        <v>868.83333333333326</v>
      </c>
      <c r="K154" s="38">
        <v>878.41666666666652</v>
      </c>
      <c r="L154" s="38">
        <v>891.83333333333326</v>
      </c>
      <c r="M154" s="28">
        <v>865</v>
      </c>
      <c r="N154" s="28">
        <v>842</v>
      </c>
      <c r="O154" s="39">
        <v>6029100</v>
      </c>
      <c r="P154" s="40">
        <v>8.1338600976063212E-4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3172.25</v>
      </c>
      <c r="F155" s="37">
        <v>3171.0333333333333</v>
      </c>
      <c r="G155" s="38">
        <v>3149.2166666666667</v>
      </c>
      <c r="H155" s="38">
        <v>3126.1833333333334</v>
      </c>
      <c r="I155" s="38">
        <v>3104.3666666666668</v>
      </c>
      <c r="J155" s="38">
        <v>3194.0666666666666</v>
      </c>
      <c r="K155" s="38">
        <v>3215.8833333333332</v>
      </c>
      <c r="L155" s="38">
        <v>3238.9166666666665</v>
      </c>
      <c r="M155" s="28">
        <v>3192.85</v>
      </c>
      <c r="N155" s="28">
        <v>3148</v>
      </c>
      <c r="O155" s="39">
        <v>326400</v>
      </c>
      <c r="P155" s="40">
        <v>-1.1508176862507571E-2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155.85</v>
      </c>
      <c r="F156" s="37">
        <v>155.46666666666667</v>
      </c>
      <c r="G156" s="38">
        <v>153.88333333333333</v>
      </c>
      <c r="H156" s="38">
        <v>151.91666666666666</v>
      </c>
      <c r="I156" s="38">
        <v>150.33333333333331</v>
      </c>
      <c r="J156" s="38">
        <v>157.43333333333334</v>
      </c>
      <c r="K156" s="38">
        <v>159.01666666666665</v>
      </c>
      <c r="L156" s="38">
        <v>160.98333333333335</v>
      </c>
      <c r="M156" s="28">
        <v>157.05000000000001</v>
      </c>
      <c r="N156" s="28">
        <v>153.5</v>
      </c>
      <c r="O156" s="39">
        <v>33845350</v>
      </c>
      <c r="P156" s="40">
        <v>2.1852842031849354E-2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38061.300000000003</v>
      </c>
      <c r="F157" s="37">
        <v>38001.483333333337</v>
      </c>
      <c r="G157" s="38">
        <v>37769.816666666673</v>
      </c>
      <c r="H157" s="38">
        <v>37478.333333333336</v>
      </c>
      <c r="I157" s="38">
        <v>37246.666666666672</v>
      </c>
      <c r="J157" s="38">
        <v>38292.966666666674</v>
      </c>
      <c r="K157" s="38">
        <v>38524.633333333331</v>
      </c>
      <c r="L157" s="38">
        <v>38816.116666666676</v>
      </c>
      <c r="M157" s="28">
        <v>38233.15</v>
      </c>
      <c r="N157" s="28">
        <v>37710</v>
      </c>
      <c r="O157" s="39">
        <v>125235</v>
      </c>
      <c r="P157" s="40">
        <v>-5.9530896535301822E-3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789.2</v>
      </c>
      <c r="F158" s="37">
        <v>790.16666666666663</v>
      </c>
      <c r="G158" s="38">
        <v>775.63333333333321</v>
      </c>
      <c r="H158" s="38">
        <v>762.06666666666661</v>
      </c>
      <c r="I158" s="38">
        <v>747.53333333333319</v>
      </c>
      <c r="J158" s="38">
        <v>803.73333333333323</v>
      </c>
      <c r="K158" s="38">
        <v>818.26666666666677</v>
      </c>
      <c r="L158" s="38">
        <v>831.83333333333326</v>
      </c>
      <c r="M158" s="28">
        <v>804.7</v>
      </c>
      <c r="N158" s="28">
        <v>776.6</v>
      </c>
      <c r="O158" s="39">
        <v>6096200</v>
      </c>
      <c r="P158" s="40">
        <v>4.0067561227362297E-2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4844.2</v>
      </c>
      <c r="F159" s="37">
        <v>4828.1166666666668</v>
      </c>
      <c r="G159" s="38">
        <v>4764.4833333333336</v>
      </c>
      <c r="H159" s="38">
        <v>4684.7666666666664</v>
      </c>
      <c r="I159" s="38">
        <v>4621.1333333333332</v>
      </c>
      <c r="J159" s="38">
        <v>4907.8333333333339</v>
      </c>
      <c r="K159" s="38">
        <v>4971.4666666666672</v>
      </c>
      <c r="L159" s="38">
        <v>5051.1833333333343</v>
      </c>
      <c r="M159" s="28">
        <v>4891.75</v>
      </c>
      <c r="N159" s="28">
        <v>4748.3999999999996</v>
      </c>
      <c r="O159" s="39">
        <v>851900</v>
      </c>
      <c r="P159" s="40">
        <v>-2.5425425425425426E-2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224.9</v>
      </c>
      <c r="F160" s="37">
        <v>223.61666666666667</v>
      </c>
      <c r="G160" s="38">
        <v>221.83333333333334</v>
      </c>
      <c r="H160" s="38">
        <v>218.76666666666668</v>
      </c>
      <c r="I160" s="38">
        <v>216.98333333333335</v>
      </c>
      <c r="J160" s="38">
        <v>226.68333333333334</v>
      </c>
      <c r="K160" s="38">
        <v>228.46666666666664</v>
      </c>
      <c r="L160" s="38">
        <v>231.53333333333333</v>
      </c>
      <c r="M160" s="28">
        <v>225.4</v>
      </c>
      <c r="N160" s="28">
        <v>220.55</v>
      </c>
      <c r="O160" s="39">
        <v>11658000</v>
      </c>
      <c r="P160" s="40">
        <v>-1.5953405925550772E-2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144.1</v>
      </c>
      <c r="F161" s="37">
        <v>143.51666666666665</v>
      </c>
      <c r="G161" s="38">
        <v>141.23333333333329</v>
      </c>
      <c r="H161" s="38">
        <v>138.36666666666665</v>
      </c>
      <c r="I161" s="38">
        <v>136.08333333333329</v>
      </c>
      <c r="J161" s="38">
        <v>146.3833333333333</v>
      </c>
      <c r="K161" s="38">
        <v>148.66666666666666</v>
      </c>
      <c r="L161" s="38">
        <v>151.5333333333333</v>
      </c>
      <c r="M161" s="28">
        <v>145.80000000000001</v>
      </c>
      <c r="N161" s="28">
        <v>140.65</v>
      </c>
      <c r="O161" s="39">
        <v>46785200</v>
      </c>
      <c r="P161" s="40">
        <v>9.2283001203691314E-3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2291.6999999999998</v>
      </c>
      <c r="F162" s="37">
        <v>2288.9166666666665</v>
      </c>
      <c r="G162" s="38">
        <v>2274.333333333333</v>
      </c>
      <c r="H162" s="38">
        <v>2256.9666666666667</v>
      </c>
      <c r="I162" s="38">
        <v>2242.3833333333332</v>
      </c>
      <c r="J162" s="38">
        <v>2306.2833333333328</v>
      </c>
      <c r="K162" s="38">
        <v>2320.8666666666659</v>
      </c>
      <c r="L162" s="38">
        <v>2338.2333333333327</v>
      </c>
      <c r="M162" s="28">
        <v>2303.5</v>
      </c>
      <c r="N162" s="28">
        <v>2271.5500000000002</v>
      </c>
      <c r="O162" s="39">
        <v>2941250</v>
      </c>
      <c r="P162" s="40">
        <v>6.3296552903943206E-3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3050.65</v>
      </c>
      <c r="F163" s="37">
        <v>3075.7333333333336</v>
      </c>
      <c r="G163" s="38">
        <v>3010.6166666666672</v>
      </c>
      <c r="H163" s="38">
        <v>2970.5833333333335</v>
      </c>
      <c r="I163" s="38">
        <v>2905.4666666666672</v>
      </c>
      <c r="J163" s="38">
        <v>3115.7666666666673</v>
      </c>
      <c r="K163" s="38">
        <v>3180.8833333333341</v>
      </c>
      <c r="L163" s="38">
        <v>3220.9166666666674</v>
      </c>
      <c r="M163" s="28">
        <v>3140.85</v>
      </c>
      <c r="N163" s="28">
        <v>3035.7</v>
      </c>
      <c r="O163" s="39">
        <v>2025000</v>
      </c>
      <c r="P163" s="40">
        <v>1.3640345388562132E-2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48.4</v>
      </c>
      <c r="F164" s="37">
        <v>48.183333333333337</v>
      </c>
      <c r="G164" s="38">
        <v>47.716666666666676</v>
      </c>
      <c r="H164" s="38">
        <v>47.033333333333339</v>
      </c>
      <c r="I164" s="38">
        <v>46.566666666666677</v>
      </c>
      <c r="J164" s="38">
        <v>48.866666666666674</v>
      </c>
      <c r="K164" s="38">
        <v>49.333333333333343</v>
      </c>
      <c r="L164" s="38">
        <v>50.016666666666673</v>
      </c>
      <c r="M164" s="28">
        <v>48.65</v>
      </c>
      <c r="N164" s="28">
        <v>47.5</v>
      </c>
      <c r="O164" s="39">
        <v>199968000</v>
      </c>
      <c r="P164" s="40">
        <v>-1.3653223897087839E-2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2997.1</v>
      </c>
      <c r="F165" s="37">
        <v>3002.8333333333335</v>
      </c>
      <c r="G165" s="38">
        <v>2956.0666666666671</v>
      </c>
      <c r="H165" s="38">
        <v>2915.0333333333338</v>
      </c>
      <c r="I165" s="38">
        <v>2868.2666666666673</v>
      </c>
      <c r="J165" s="38">
        <v>3043.8666666666668</v>
      </c>
      <c r="K165" s="38">
        <v>3090.6333333333332</v>
      </c>
      <c r="L165" s="38">
        <v>3131.6666666666665</v>
      </c>
      <c r="M165" s="28">
        <v>3049.6</v>
      </c>
      <c r="N165" s="28">
        <v>2961.8</v>
      </c>
      <c r="O165" s="39">
        <v>803400</v>
      </c>
      <c r="P165" s="40">
        <v>-2.6181818181818181E-2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220.15</v>
      </c>
      <c r="F166" s="37">
        <v>218.9666666666667</v>
      </c>
      <c r="G166" s="38">
        <v>217.13333333333338</v>
      </c>
      <c r="H166" s="38">
        <v>214.11666666666667</v>
      </c>
      <c r="I166" s="38">
        <v>212.28333333333336</v>
      </c>
      <c r="J166" s="38">
        <v>221.98333333333341</v>
      </c>
      <c r="K166" s="38">
        <v>223.81666666666672</v>
      </c>
      <c r="L166" s="38">
        <v>226.83333333333343</v>
      </c>
      <c r="M166" s="28">
        <v>220.8</v>
      </c>
      <c r="N166" s="28">
        <v>215.95</v>
      </c>
      <c r="O166" s="39">
        <v>31406400</v>
      </c>
      <c r="P166" s="40">
        <v>4.4905008635578586E-3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1515.9</v>
      </c>
      <c r="F167" s="37">
        <v>1540.4833333333336</v>
      </c>
      <c r="G167" s="38">
        <v>1482.0166666666671</v>
      </c>
      <c r="H167" s="38">
        <v>1448.1333333333334</v>
      </c>
      <c r="I167" s="38">
        <v>1389.666666666667</v>
      </c>
      <c r="J167" s="38">
        <v>1574.3666666666672</v>
      </c>
      <c r="K167" s="38">
        <v>1632.8333333333335</v>
      </c>
      <c r="L167" s="38">
        <v>1666.7166666666674</v>
      </c>
      <c r="M167" s="28">
        <v>1598.95</v>
      </c>
      <c r="N167" s="28">
        <v>1506.6</v>
      </c>
      <c r="O167" s="39">
        <v>2466827</v>
      </c>
      <c r="P167" s="40">
        <v>6.971408400988352E-2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152.69999999999999</v>
      </c>
      <c r="F168" s="37">
        <v>152.85</v>
      </c>
      <c r="G168" s="38">
        <v>150.04999999999998</v>
      </c>
      <c r="H168" s="38">
        <v>147.39999999999998</v>
      </c>
      <c r="I168" s="38">
        <v>144.59999999999997</v>
      </c>
      <c r="J168" s="38">
        <v>155.5</v>
      </c>
      <c r="K168" s="38">
        <v>158.30000000000001</v>
      </c>
      <c r="L168" s="38">
        <v>160.95000000000002</v>
      </c>
      <c r="M168" s="28">
        <v>155.65</v>
      </c>
      <c r="N168" s="28">
        <v>150.19999999999999</v>
      </c>
      <c r="O168" s="39">
        <v>10430000</v>
      </c>
      <c r="P168" s="40">
        <v>2.3351648351648352E-2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710.4</v>
      </c>
      <c r="F169" s="37">
        <v>714.55000000000007</v>
      </c>
      <c r="G169" s="38">
        <v>700.10000000000014</v>
      </c>
      <c r="H169" s="38">
        <v>689.80000000000007</v>
      </c>
      <c r="I169" s="38">
        <v>675.35000000000014</v>
      </c>
      <c r="J169" s="38">
        <v>724.85000000000014</v>
      </c>
      <c r="K169" s="38">
        <v>739.30000000000018</v>
      </c>
      <c r="L169" s="38">
        <v>749.60000000000014</v>
      </c>
      <c r="M169" s="28">
        <v>729</v>
      </c>
      <c r="N169" s="28">
        <v>704.25</v>
      </c>
      <c r="O169" s="39">
        <v>2600150</v>
      </c>
      <c r="P169" s="40">
        <v>1.1908699966920278E-2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153.5</v>
      </c>
      <c r="F170" s="37">
        <v>153.44999999999999</v>
      </c>
      <c r="G170" s="38">
        <v>151.74999999999997</v>
      </c>
      <c r="H170" s="38">
        <v>149.99999999999997</v>
      </c>
      <c r="I170" s="38">
        <v>148.29999999999995</v>
      </c>
      <c r="J170" s="38">
        <v>155.19999999999999</v>
      </c>
      <c r="K170" s="38">
        <v>156.90000000000003</v>
      </c>
      <c r="L170" s="38">
        <v>158.65</v>
      </c>
      <c r="M170" s="28">
        <v>155.15</v>
      </c>
      <c r="N170" s="28">
        <v>151.69999999999999</v>
      </c>
      <c r="O170" s="39">
        <v>24235000</v>
      </c>
      <c r="P170" s="40">
        <v>2.6471833968657349E-2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112.75</v>
      </c>
      <c r="F171" s="37">
        <v>112.58333333333333</v>
      </c>
      <c r="G171" s="38">
        <v>111.46666666666665</v>
      </c>
      <c r="H171" s="38">
        <v>110.18333333333332</v>
      </c>
      <c r="I171" s="38">
        <v>109.06666666666665</v>
      </c>
      <c r="J171" s="38">
        <v>113.86666666666666</v>
      </c>
      <c r="K171" s="38">
        <v>114.98333333333333</v>
      </c>
      <c r="L171" s="38">
        <v>116.26666666666667</v>
      </c>
      <c r="M171" s="28">
        <v>113.7</v>
      </c>
      <c r="N171" s="28">
        <v>111.3</v>
      </c>
      <c r="O171" s="39">
        <v>44840000</v>
      </c>
      <c r="P171" s="40">
        <v>-1.4252627828255835E-3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2376.65</v>
      </c>
      <c r="F172" s="37">
        <v>2379.5499999999997</v>
      </c>
      <c r="G172" s="38">
        <v>2360.0999999999995</v>
      </c>
      <c r="H172" s="38">
        <v>2343.5499999999997</v>
      </c>
      <c r="I172" s="38">
        <v>2324.0999999999995</v>
      </c>
      <c r="J172" s="38">
        <v>2396.0999999999995</v>
      </c>
      <c r="K172" s="38">
        <v>2415.5499999999993</v>
      </c>
      <c r="L172" s="38">
        <v>2432.0999999999995</v>
      </c>
      <c r="M172" s="28">
        <v>2399</v>
      </c>
      <c r="N172" s="28">
        <v>2363</v>
      </c>
      <c r="O172" s="39">
        <v>37039000</v>
      </c>
      <c r="P172" s="40">
        <v>2.1906469857911438E-2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83.3</v>
      </c>
      <c r="F173" s="37">
        <v>82.75</v>
      </c>
      <c r="G173" s="38">
        <v>81.95</v>
      </c>
      <c r="H173" s="38">
        <v>80.600000000000009</v>
      </c>
      <c r="I173" s="38">
        <v>79.800000000000011</v>
      </c>
      <c r="J173" s="38">
        <v>84.1</v>
      </c>
      <c r="K173" s="38">
        <v>84.9</v>
      </c>
      <c r="L173" s="38">
        <v>86.249999999999986</v>
      </c>
      <c r="M173" s="28">
        <v>83.55</v>
      </c>
      <c r="N173" s="28">
        <v>81.400000000000006</v>
      </c>
      <c r="O173" s="39">
        <v>106976000</v>
      </c>
      <c r="P173" s="40">
        <v>-1.0068107787977496E-2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750.3</v>
      </c>
      <c r="F174" s="37">
        <v>749.26666666666677</v>
      </c>
      <c r="G174" s="38">
        <v>744.03333333333353</v>
      </c>
      <c r="H174" s="38">
        <v>737.76666666666677</v>
      </c>
      <c r="I174" s="38">
        <v>732.53333333333353</v>
      </c>
      <c r="J174" s="38">
        <v>755.53333333333353</v>
      </c>
      <c r="K174" s="38">
        <v>760.76666666666688</v>
      </c>
      <c r="L174" s="38">
        <v>767.03333333333353</v>
      </c>
      <c r="M174" s="28">
        <v>754.5</v>
      </c>
      <c r="N174" s="28">
        <v>743</v>
      </c>
      <c r="O174" s="39">
        <v>7703200</v>
      </c>
      <c r="P174" s="40">
        <v>-1.1193263503799547E-2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1135.3499999999999</v>
      </c>
      <c r="F175" s="37">
        <v>1123.6666666666665</v>
      </c>
      <c r="G175" s="38">
        <v>1108.2833333333331</v>
      </c>
      <c r="H175" s="38">
        <v>1081.2166666666665</v>
      </c>
      <c r="I175" s="38">
        <v>1065.833333333333</v>
      </c>
      <c r="J175" s="38">
        <v>1150.7333333333331</v>
      </c>
      <c r="K175" s="38">
        <v>1166.1166666666663</v>
      </c>
      <c r="L175" s="38">
        <v>1193.1833333333332</v>
      </c>
      <c r="M175" s="28">
        <v>1139.05</v>
      </c>
      <c r="N175" s="28">
        <v>1096.5999999999999</v>
      </c>
      <c r="O175" s="39">
        <v>5766000</v>
      </c>
      <c r="P175" s="40">
        <v>-3.3077600301848822E-2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530.75</v>
      </c>
      <c r="F176" s="37">
        <v>527.48333333333323</v>
      </c>
      <c r="G176" s="38">
        <v>523.36666666666645</v>
      </c>
      <c r="H176" s="38">
        <v>515.98333333333323</v>
      </c>
      <c r="I176" s="38">
        <v>511.86666666666645</v>
      </c>
      <c r="J176" s="38">
        <v>534.86666666666645</v>
      </c>
      <c r="K176" s="38">
        <v>538.98333333333323</v>
      </c>
      <c r="L176" s="38">
        <v>546.36666666666645</v>
      </c>
      <c r="M176" s="28">
        <v>531.6</v>
      </c>
      <c r="N176" s="28">
        <v>520.1</v>
      </c>
      <c r="O176" s="39">
        <v>87388500</v>
      </c>
      <c r="P176" s="40">
        <v>-2.2270331957171149E-2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25154.05</v>
      </c>
      <c r="F177" s="37">
        <v>25040.633333333331</v>
      </c>
      <c r="G177" s="38">
        <v>24881.316666666662</v>
      </c>
      <c r="H177" s="38">
        <v>24608.583333333332</v>
      </c>
      <c r="I177" s="38">
        <v>24449.266666666663</v>
      </c>
      <c r="J177" s="38">
        <v>25313.366666666661</v>
      </c>
      <c r="K177" s="38">
        <v>25472.683333333327</v>
      </c>
      <c r="L177" s="38">
        <v>25745.416666666661</v>
      </c>
      <c r="M177" s="28">
        <v>25199.95</v>
      </c>
      <c r="N177" s="28">
        <v>24767.9</v>
      </c>
      <c r="O177" s="39">
        <v>358325</v>
      </c>
      <c r="P177" s="40">
        <v>1.5804394046775336E-2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3223.75</v>
      </c>
      <c r="F178" s="37">
        <v>3225.4</v>
      </c>
      <c r="G178" s="38">
        <v>3180.2000000000003</v>
      </c>
      <c r="H178" s="38">
        <v>3136.65</v>
      </c>
      <c r="I178" s="38">
        <v>3091.4500000000003</v>
      </c>
      <c r="J178" s="38">
        <v>3268.9500000000003</v>
      </c>
      <c r="K178" s="38">
        <v>3314.15</v>
      </c>
      <c r="L178" s="38">
        <v>3357.7000000000003</v>
      </c>
      <c r="M178" s="28">
        <v>3270.6</v>
      </c>
      <c r="N178" s="28">
        <v>3181.85</v>
      </c>
      <c r="O178" s="39">
        <v>2033075</v>
      </c>
      <c r="P178" s="40">
        <v>-5.916364125319349E-3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2200.4</v>
      </c>
      <c r="F179" s="37">
        <v>2205.25</v>
      </c>
      <c r="G179" s="38">
        <v>2165.5</v>
      </c>
      <c r="H179" s="38">
        <v>2130.6</v>
      </c>
      <c r="I179" s="38">
        <v>2090.85</v>
      </c>
      <c r="J179" s="38">
        <v>2240.15</v>
      </c>
      <c r="K179" s="38">
        <v>2279.9</v>
      </c>
      <c r="L179" s="38">
        <v>2314.8000000000002</v>
      </c>
      <c r="M179" s="28">
        <v>2245</v>
      </c>
      <c r="N179" s="28">
        <v>2170.35</v>
      </c>
      <c r="O179" s="39">
        <v>4021875</v>
      </c>
      <c r="P179" s="40">
        <v>1.4184397163120567E-2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45014</v>
      </c>
      <c r="E180" s="37">
        <v>1209.25</v>
      </c>
      <c r="F180" s="37">
        <v>1211.9166666666667</v>
      </c>
      <c r="G180" s="38">
        <v>1193.7333333333336</v>
      </c>
      <c r="H180" s="38">
        <v>1178.2166666666669</v>
      </c>
      <c r="I180" s="38">
        <v>1160.0333333333338</v>
      </c>
      <c r="J180" s="38">
        <v>1227.4333333333334</v>
      </c>
      <c r="K180" s="38">
        <v>1245.6166666666663</v>
      </c>
      <c r="L180" s="38">
        <v>1261.1333333333332</v>
      </c>
      <c r="M180" s="28">
        <v>1230.0999999999999</v>
      </c>
      <c r="N180" s="28">
        <v>1196.4000000000001</v>
      </c>
      <c r="O180" s="39">
        <v>4390800</v>
      </c>
      <c r="P180" s="40">
        <v>-7.7288135593220342E-3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971.45</v>
      </c>
      <c r="F181" s="37">
        <v>971.63333333333321</v>
      </c>
      <c r="G181" s="38">
        <v>965.11666666666645</v>
      </c>
      <c r="H181" s="38">
        <v>958.78333333333319</v>
      </c>
      <c r="I181" s="38">
        <v>952.26666666666642</v>
      </c>
      <c r="J181" s="38">
        <v>977.96666666666647</v>
      </c>
      <c r="K181" s="38">
        <v>984.48333333333335</v>
      </c>
      <c r="L181" s="38">
        <v>990.81666666666649</v>
      </c>
      <c r="M181" s="28">
        <v>978.15</v>
      </c>
      <c r="N181" s="28">
        <v>965.3</v>
      </c>
      <c r="O181" s="39">
        <v>16138500</v>
      </c>
      <c r="P181" s="40">
        <v>8.6824397655741261E-4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427</v>
      </c>
      <c r="F182" s="37">
        <v>428.75</v>
      </c>
      <c r="G182" s="38">
        <v>422.05</v>
      </c>
      <c r="H182" s="38">
        <v>417.1</v>
      </c>
      <c r="I182" s="38">
        <v>410.40000000000003</v>
      </c>
      <c r="J182" s="38">
        <v>433.7</v>
      </c>
      <c r="K182" s="38">
        <v>440.40000000000003</v>
      </c>
      <c r="L182" s="38">
        <v>445.34999999999997</v>
      </c>
      <c r="M182" s="28">
        <v>435.45</v>
      </c>
      <c r="N182" s="28">
        <v>423.8</v>
      </c>
      <c r="O182" s="39">
        <v>8289000</v>
      </c>
      <c r="P182" s="40">
        <v>3.4501543490103505E-3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574.1</v>
      </c>
      <c r="F183" s="37">
        <v>571.81666666666672</v>
      </c>
      <c r="G183" s="38">
        <v>567.48333333333346</v>
      </c>
      <c r="H183" s="38">
        <v>560.86666666666679</v>
      </c>
      <c r="I183" s="38">
        <v>556.53333333333353</v>
      </c>
      <c r="J183" s="38">
        <v>578.43333333333339</v>
      </c>
      <c r="K183" s="38">
        <v>582.76666666666665</v>
      </c>
      <c r="L183" s="38">
        <v>589.38333333333333</v>
      </c>
      <c r="M183" s="28">
        <v>576.15</v>
      </c>
      <c r="N183" s="28">
        <v>565.20000000000005</v>
      </c>
      <c r="O183" s="39">
        <v>2445000</v>
      </c>
      <c r="P183" s="40">
        <v>-6.5014221861032099E-3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979.3</v>
      </c>
      <c r="F184" s="37">
        <v>977.65</v>
      </c>
      <c r="G184" s="38">
        <v>966.5</v>
      </c>
      <c r="H184" s="38">
        <v>953.7</v>
      </c>
      <c r="I184" s="38">
        <v>942.55000000000007</v>
      </c>
      <c r="J184" s="38">
        <v>990.44999999999993</v>
      </c>
      <c r="K184" s="38">
        <v>1001.5999999999998</v>
      </c>
      <c r="L184" s="38">
        <v>1014.3999999999999</v>
      </c>
      <c r="M184" s="28">
        <v>988.8</v>
      </c>
      <c r="N184" s="28">
        <v>964.85</v>
      </c>
      <c r="O184" s="39">
        <v>5481500</v>
      </c>
      <c r="P184" s="40">
        <v>-1.2253356158212452E-2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1191.8</v>
      </c>
      <c r="F185" s="37">
        <v>1193.1166666666666</v>
      </c>
      <c r="G185" s="38">
        <v>1179.0333333333331</v>
      </c>
      <c r="H185" s="38">
        <v>1166.2666666666664</v>
      </c>
      <c r="I185" s="38">
        <v>1152.1833333333329</v>
      </c>
      <c r="J185" s="38">
        <v>1205.8833333333332</v>
      </c>
      <c r="K185" s="38">
        <v>1219.9666666666667</v>
      </c>
      <c r="L185" s="38">
        <v>1232.7333333333333</v>
      </c>
      <c r="M185" s="28">
        <v>1207.2</v>
      </c>
      <c r="N185" s="28">
        <v>1180.3499999999999</v>
      </c>
      <c r="O185" s="39">
        <v>2269000</v>
      </c>
      <c r="P185" s="40">
        <v>4.2044700154901526E-3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713.35</v>
      </c>
      <c r="F186" s="37">
        <v>713.4</v>
      </c>
      <c r="G186" s="38">
        <v>704</v>
      </c>
      <c r="H186" s="38">
        <v>694.65</v>
      </c>
      <c r="I186" s="38">
        <v>685.25</v>
      </c>
      <c r="J186" s="38">
        <v>722.75</v>
      </c>
      <c r="K186" s="38">
        <v>732.14999999999986</v>
      </c>
      <c r="L186" s="38">
        <v>741.5</v>
      </c>
      <c r="M186" s="28">
        <v>722.8</v>
      </c>
      <c r="N186" s="28">
        <v>704.05</v>
      </c>
      <c r="O186" s="39">
        <v>11007000</v>
      </c>
      <c r="P186" s="40">
        <v>-1.0618312505104959E-3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420.3</v>
      </c>
      <c r="F187" s="37">
        <v>422.60000000000008</v>
      </c>
      <c r="G187" s="38">
        <v>412.35000000000014</v>
      </c>
      <c r="H187" s="38">
        <v>404.40000000000003</v>
      </c>
      <c r="I187" s="38">
        <v>394.15000000000009</v>
      </c>
      <c r="J187" s="38">
        <v>430.55000000000018</v>
      </c>
      <c r="K187" s="38">
        <v>440.80000000000007</v>
      </c>
      <c r="L187" s="38">
        <v>448.75000000000023</v>
      </c>
      <c r="M187" s="28">
        <v>432.85</v>
      </c>
      <c r="N187" s="28">
        <v>414.65</v>
      </c>
      <c r="O187" s="39">
        <v>62020275</v>
      </c>
      <c r="P187" s="40">
        <v>-3.3681172291296628E-2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201.15</v>
      </c>
      <c r="F188" s="37">
        <v>200.85</v>
      </c>
      <c r="G188" s="38">
        <v>198.5</v>
      </c>
      <c r="H188" s="38">
        <v>195.85</v>
      </c>
      <c r="I188" s="38">
        <v>193.5</v>
      </c>
      <c r="J188" s="38">
        <v>203.5</v>
      </c>
      <c r="K188" s="38">
        <v>205.84999999999997</v>
      </c>
      <c r="L188" s="38">
        <v>208.5</v>
      </c>
      <c r="M188" s="28">
        <v>203.2</v>
      </c>
      <c r="N188" s="28">
        <v>198.2</v>
      </c>
      <c r="O188" s="39">
        <v>102650625</v>
      </c>
      <c r="P188" s="40">
        <v>-9.1975166704989656E-4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106.85</v>
      </c>
      <c r="F189" s="37">
        <v>107.66666666666667</v>
      </c>
      <c r="G189" s="38">
        <v>104.73333333333335</v>
      </c>
      <c r="H189" s="38">
        <v>102.61666666666667</v>
      </c>
      <c r="I189" s="38">
        <v>99.683333333333351</v>
      </c>
      <c r="J189" s="38">
        <v>109.78333333333335</v>
      </c>
      <c r="K189" s="38">
        <v>112.71666666666665</v>
      </c>
      <c r="L189" s="38">
        <v>114.83333333333334</v>
      </c>
      <c r="M189" s="28">
        <v>110.6</v>
      </c>
      <c r="N189" s="28">
        <v>105.55</v>
      </c>
      <c r="O189" s="39">
        <v>176588500</v>
      </c>
      <c r="P189" s="40">
        <v>-6.2252933669499179E-4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3353.85</v>
      </c>
      <c r="F190" s="37">
        <v>3364.2666666666664</v>
      </c>
      <c r="G190" s="38">
        <v>3326.5333333333328</v>
      </c>
      <c r="H190" s="38">
        <v>3299.2166666666662</v>
      </c>
      <c r="I190" s="38">
        <v>3261.4833333333327</v>
      </c>
      <c r="J190" s="38">
        <v>3391.583333333333</v>
      </c>
      <c r="K190" s="38">
        <v>3429.3166666666666</v>
      </c>
      <c r="L190" s="38">
        <v>3456.6333333333332</v>
      </c>
      <c r="M190" s="28">
        <v>3402</v>
      </c>
      <c r="N190" s="28">
        <v>3336.95</v>
      </c>
      <c r="O190" s="39">
        <v>10209500</v>
      </c>
      <c r="P190" s="40">
        <v>2.9795947186330579E-2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1118.2</v>
      </c>
      <c r="F191" s="37">
        <v>1114.55</v>
      </c>
      <c r="G191" s="38">
        <v>1106.3999999999999</v>
      </c>
      <c r="H191" s="38">
        <v>1094.5999999999999</v>
      </c>
      <c r="I191" s="38">
        <v>1086.4499999999998</v>
      </c>
      <c r="J191" s="38">
        <v>1126.3499999999999</v>
      </c>
      <c r="K191" s="38">
        <v>1134.5</v>
      </c>
      <c r="L191" s="38">
        <v>1146.3</v>
      </c>
      <c r="M191" s="28">
        <v>1122.7</v>
      </c>
      <c r="N191" s="28">
        <v>1102.75</v>
      </c>
      <c r="O191" s="39">
        <v>10289400</v>
      </c>
      <c r="P191" s="40">
        <v>-3.6248173541643253E-2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2414.4499999999998</v>
      </c>
      <c r="F192" s="37">
        <v>2410.0166666666664</v>
      </c>
      <c r="G192" s="38">
        <v>2393.0333333333328</v>
      </c>
      <c r="H192" s="38">
        <v>2371.6166666666663</v>
      </c>
      <c r="I192" s="38">
        <v>2354.6333333333328</v>
      </c>
      <c r="J192" s="38">
        <v>2431.4333333333329</v>
      </c>
      <c r="K192" s="38">
        <v>2448.4166666666665</v>
      </c>
      <c r="L192" s="38">
        <v>2469.833333333333</v>
      </c>
      <c r="M192" s="28">
        <v>2427</v>
      </c>
      <c r="N192" s="28">
        <v>2388.6</v>
      </c>
      <c r="O192" s="39">
        <v>6865875</v>
      </c>
      <c r="P192" s="40">
        <v>2.0910003345600534E-2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1487.85</v>
      </c>
      <c r="F193" s="37">
        <v>1486.4833333333333</v>
      </c>
      <c r="G193" s="38">
        <v>1476.6166666666668</v>
      </c>
      <c r="H193" s="38">
        <v>1465.3833333333334</v>
      </c>
      <c r="I193" s="38">
        <v>1455.5166666666669</v>
      </c>
      <c r="J193" s="38">
        <v>1497.7166666666667</v>
      </c>
      <c r="K193" s="38">
        <v>1507.583333333333</v>
      </c>
      <c r="L193" s="38">
        <v>1518.8166666666666</v>
      </c>
      <c r="M193" s="28">
        <v>1496.35</v>
      </c>
      <c r="N193" s="28">
        <v>1475.25</v>
      </c>
      <c r="O193" s="39">
        <v>1872500</v>
      </c>
      <c r="P193" s="40">
        <v>2.2944550669216062E-2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505.65</v>
      </c>
      <c r="F194" s="37">
        <v>502.56666666666666</v>
      </c>
      <c r="G194" s="38">
        <v>498.63333333333333</v>
      </c>
      <c r="H194" s="38">
        <v>491.61666666666667</v>
      </c>
      <c r="I194" s="38">
        <v>487.68333333333334</v>
      </c>
      <c r="J194" s="38">
        <v>509.58333333333331</v>
      </c>
      <c r="K194" s="38">
        <v>513.51666666666665</v>
      </c>
      <c r="L194" s="38">
        <v>520.5333333333333</v>
      </c>
      <c r="M194" s="28">
        <v>506.5</v>
      </c>
      <c r="N194" s="28">
        <v>495.55</v>
      </c>
      <c r="O194" s="39">
        <v>3114000</v>
      </c>
      <c r="P194" s="40">
        <v>-4.7938638542665392E-3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1292.8499999999999</v>
      </c>
      <c r="F195" s="37">
        <v>1293.25</v>
      </c>
      <c r="G195" s="38">
        <v>1276.8499999999999</v>
      </c>
      <c r="H195" s="38">
        <v>1260.8499999999999</v>
      </c>
      <c r="I195" s="38">
        <v>1244.4499999999998</v>
      </c>
      <c r="J195" s="38">
        <v>1309.25</v>
      </c>
      <c r="K195" s="38">
        <v>1325.65</v>
      </c>
      <c r="L195" s="38">
        <v>1341.65</v>
      </c>
      <c r="M195" s="28">
        <v>1309.6500000000001</v>
      </c>
      <c r="N195" s="28">
        <v>1277.25</v>
      </c>
      <c r="O195" s="39">
        <v>3829600</v>
      </c>
      <c r="P195" s="40">
        <v>-1.7950559031695557E-2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1085.8499999999999</v>
      </c>
      <c r="F196" s="37">
        <v>1084.6166666666666</v>
      </c>
      <c r="G196" s="38">
        <v>1063.2333333333331</v>
      </c>
      <c r="H196" s="38">
        <v>1040.6166666666666</v>
      </c>
      <c r="I196" s="38">
        <v>1019.2333333333331</v>
      </c>
      <c r="J196" s="38">
        <v>1107.2333333333331</v>
      </c>
      <c r="K196" s="38">
        <v>1128.6166666666668</v>
      </c>
      <c r="L196" s="38">
        <v>1151.2333333333331</v>
      </c>
      <c r="M196" s="28">
        <v>1106</v>
      </c>
      <c r="N196" s="28">
        <v>1062</v>
      </c>
      <c r="O196" s="39">
        <v>5817700</v>
      </c>
      <c r="P196" s="40">
        <v>-7.6144953312583377E-2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1437.4</v>
      </c>
      <c r="F197" s="37">
        <v>1434.9166666666667</v>
      </c>
      <c r="G197" s="38">
        <v>1425.8333333333335</v>
      </c>
      <c r="H197" s="38">
        <v>1414.2666666666667</v>
      </c>
      <c r="I197" s="38">
        <v>1405.1833333333334</v>
      </c>
      <c r="J197" s="38">
        <v>1446.4833333333336</v>
      </c>
      <c r="K197" s="38">
        <v>1455.5666666666671</v>
      </c>
      <c r="L197" s="38">
        <v>1467.1333333333337</v>
      </c>
      <c r="M197" s="28">
        <v>1444</v>
      </c>
      <c r="N197" s="28">
        <v>1423.35</v>
      </c>
      <c r="O197" s="39">
        <v>1166000</v>
      </c>
      <c r="P197" s="40">
        <v>8.6505190311418692E-3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7219</v>
      </c>
      <c r="F198" s="37">
        <v>7213.416666666667</v>
      </c>
      <c r="G198" s="38">
        <v>7166.9833333333336</v>
      </c>
      <c r="H198" s="38">
        <v>7114.9666666666662</v>
      </c>
      <c r="I198" s="38">
        <v>7068.5333333333328</v>
      </c>
      <c r="J198" s="38">
        <v>7265.4333333333343</v>
      </c>
      <c r="K198" s="38">
        <v>7311.8666666666668</v>
      </c>
      <c r="L198" s="38">
        <v>7363.883333333335</v>
      </c>
      <c r="M198" s="28">
        <v>7259.85</v>
      </c>
      <c r="N198" s="28">
        <v>7161.4</v>
      </c>
      <c r="O198" s="39">
        <v>2023300</v>
      </c>
      <c r="P198" s="40">
        <v>-5.4072653984171461E-3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710.65</v>
      </c>
      <c r="F199" s="37">
        <v>718.76666666666677</v>
      </c>
      <c r="G199" s="38">
        <v>698.53333333333353</v>
      </c>
      <c r="H199" s="38">
        <v>686.41666666666674</v>
      </c>
      <c r="I199" s="38">
        <v>666.18333333333351</v>
      </c>
      <c r="J199" s="38">
        <v>730.88333333333355</v>
      </c>
      <c r="K199" s="38">
        <v>751.1166666666669</v>
      </c>
      <c r="L199" s="38">
        <v>763.23333333333358</v>
      </c>
      <c r="M199" s="28">
        <v>739</v>
      </c>
      <c r="N199" s="28">
        <v>706.65</v>
      </c>
      <c r="O199" s="39">
        <v>14810900</v>
      </c>
      <c r="P199" s="40">
        <v>6.7459945657265999E-2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289.25</v>
      </c>
      <c r="F200" s="37">
        <v>288.58333333333331</v>
      </c>
      <c r="G200" s="38">
        <v>282.41666666666663</v>
      </c>
      <c r="H200" s="38">
        <v>275.58333333333331</v>
      </c>
      <c r="I200" s="38">
        <v>269.41666666666663</v>
      </c>
      <c r="J200" s="38">
        <v>295.41666666666663</v>
      </c>
      <c r="K200" s="38">
        <v>301.58333333333326</v>
      </c>
      <c r="L200" s="38">
        <v>308.41666666666663</v>
      </c>
      <c r="M200" s="28">
        <v>294.75</v>
      </c>
      <c r="N200" s="28">
        <v>281.75</v>
      </c>
      <c r="O200" s="39">
        <v>32792000</v>
      </c>
      <c r="P200" s="40">
        <v>2.2513252260679763E-2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886.4</v>
      </c>
      <c r="F201" s="37">
        <v>882.08333333333337</v>
      </c>
      <c r="G201" s="38">
        <v>872.16666666666674</v>
      </c>
      <c r="H201" s="38">
        <v>857.93333333333339</v>
      </c>
      <c r="I201" s="38">
        <v>848.01666666666677</v>
      </c>
      <c r="J201" s="38">
        <v>896.31666666666672</v>
      </c>
      <c r="K201" s="38">
        <v>906.23333333333346</v>
      </c>
      <c r="L201" s="38">
        <v>920.4666666666667</v>
      </c>
      <c r="M201" s="28">
        <v>892</v>
      </c>
      <c r="N201" s="28">
        <v>867.85</v>
      </c>
      <c r="O201" s="39">
        <v>4414200</v>
      </c>
      <c r="P201" s="40">
        <v>-1.7757009345794394E-2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1318.25</v>
      </c>
      <c r="F202" s="37">
        <v>1312.8</v>
      </c>
      <c r="G202" s="38">
        <v>1300.4499999999998</v>
      </c>
      <c r="H202" s="38">
        <v>1282.6499999999999</v>
      </c>
      <c r="I202" s="38">
        <v>1270.2999999999997</v>
      </c>
      <c r="J202" s="38">
        <v>1330.6</v>
      </c>
      <c r="K202" s="38">
        <v>1342.9499999999998</v>
      </c>
      <c r="L202" s="38">
        <v>1360.75</v>
      </c>
      <c r="M202" s="28">
        <v>1325.15</v>
      </c>
      <c r="N202" s="28">
        <v>1295</v>
      </c>
      <c r="O202" s="39">
        <v>894250</v>
      </c>
      <c r="P202" s="40">
        <v>-2.5553012967200611E-2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392.9</v>
      </c>
      <c r="F203" s="37">
        <v>391.7833333333333</v>
      </c>
      <c r="G203" s="38">
        <v>388.06666666666661</v>
      </c>
      <c r="H203" s="38">
        <v>383.23333333333329</v>
      </c>
      <c r="I203" s="38">
        <v>379.51666666666659</v>
      </c>
      <c r="J203" s="38">
        <v>396.61666666666662</v>
      </c>
      <c r="K203" s="38">
        <v>400.33333333333331</v>
      </c>
      <c r="L203" s="38">
        <v>405.16666666666663</v>
      </c>
      <c r="M203" s="28">
        <v>395.5</v>
      </c>
      <c r="N203" s="28">
        <v>386.95</v>
      </c>
      <c r="O203" s="39">
        <v>36873000</v>
      </c>
      <c r="P203" s="40">
        <v>-3.5670855289825698E-3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183.55</v>
      </c>
      <c r="F204" s="37">
        <v>185.88333333333333</v>
      </c>
      <c r="G204" s="38">
        <v>174.81666666666666</v>
      </c>
      <c r="H204" s="38">
        <v>166.08333333333334</v>
      </c>
      <c r="I204" s="38">
        <v>155.01666666666668</v>
      </c>
      <c r="J204" s="38">
        <v>194.61666666666665</v>
      </c>
      <c r="K204" s="38">
        <v>205.68333333333331</v>
      </c>
      <c r="L204" s="38">
        <v>214.41666666666663</v>
      </c>
      <c r="M204" s="28">
        <v>196.95</v>
      </c>
      <c r="N204" s="28">
        <v>177.15</v>
      </c>
      <c r="O204" s="39">
        <v>66729000</v>
      </c>
      <c r="P204" s="40">
        <v>-8.9222831872901476E-2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458.85</v>
      </c>
      <c r="F205" s="37">
        <v>461</v>
      </c>
      <c r="G205" s="38">
        <v>452.35</v>
      </c>
      <c r="H205" s="38">
        <v>445.85</v>
      </c>
      <c r="I205" s="38">
        <v>437.20000000000005</v>
      </c>
      <c r="J205" s="38">
        <v>467.5</v>
      </c>
      <c r="K205" s="38">
        <v>476.15</v>
      </c>
      <c r="L205" s="38">
        <v>482.65</v>
      </c>
      <c r="M205" s="28">
        <v>469.65</v>
      </c>
      <c r="N205" s="28">
        <v>454.5</v>
      </c>
      <c r="O205" s="39">
        <v>7032600</v>
      </c>
      <c r="P205" s="40">
        <v>-6.5534561109782355E-2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7" sqref="B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4" t="s">
        <v>16</v>
      </c>
      <c r="B8" s="386"/>
      <c r="C8" s="390" t="s">
        <v>20</v>
      </c>
      <c r="D8" s="390" t="s">
        <v>21</v>
      </c>
      <c r="E8" s="381" t="s">
        <v>22</v>
      </c>
      <c r="F8" s="382"/>
      <c r="G8" s="383"/>
      <c r="H8" s="381" t="s">
        <v>23</v>
      </c>
      <c r="I8" s="382"/>
      <c r="J8" s="383"/>
      <c r="K8" s="23"/>
      <c r="L8" s="50"/>
      <c r="M8" s="50"/>
      <c r="N8" s="1"/>
      <c r="O8" s="1"/>
    </row>
    <row r="9" spans="1:15" ht="36" customHeight="1">
      <c r="A9" s="388"/>
      <c r="B9" s="389"/>
      <c r="C9" s="389"/>
      <c r="D9" s="3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17392.7</v>
      </c>
      <c r="D10" s="259">
        <v>17381.100000000002</v>
      </c>
      <c r="E10" s="259">
        <v>17310.600000000006</v>
      </c>
      <c r="F10" s="259">
        <v>17228.500000000004</v>
      </c>
      <c r="G10" s="259">
        <v>17158.000000000007</v>
      </c>
      <c r="H10" s="259">
        <v>17463.200000000004</v>
      </c>
      <c r="I10" s="259">
        <v>17533.699999999997</v>
      </c>
      <c r="J10" s="259">
        <v>17615.800000000003</v>
      </c>
      <c r="K10" s="259">
        <v>17451.599999999999</v>
      </c>
      <c r="L10" s="259">
        <v>17299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40307.1</v>
      </c>
      <c r="D11" s="259">
        <v>40141.316666666658</v>
      </c>
      <c r="E11" s="259">
        <v>39911.18333333332</v>
      </c>
      <c r="F11" s="259">
        <v>39515.266666666663</v>
      </c>
      <c r="G11" s="259">
        <v>39285.133333333324</v>
      </c>
      <c r="H11" s="259">
        <v>40537.233333333315</v>
      </c>
      <c r="I11" s="259">
        <v>40767.366666666661</v>
      </c>
      <c r="J11" s="259">
        <v>41163.283333333311</v>
      </c>
      <c r="K11" s="259">
        <v>40371.449999999997</v>
      </c>
      <c r="L11" s="259">
        <v>39745.4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2895.45</v>
      </c>
      <c r="D12" s="232">
        <v>2885.4500000000003</v>
      </c>
      <c r="E12" s="232">
        <v>2870.2500000000005</v>
      </c>
      <c r="F12" s="232">
        <v>2845.05</v>
      </c>
      <c r="G12" s="232">
        <v>2829.8500000000004</v>
      </c>
      <c r="H12" s="232">
        <v>2910.6500000000005</v>
      </c>
      <c r="I12" s="232">
        <v>2925.8500000000004</v>
      </c>
      <c r="J12" s="232">
        <v>2951.0500000000006</v>
      </c>
      <c r="K12" s="232">
        <v>2900.65</v>
      </c>
      <c r="L12" s="232">
        <v>2860.25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5031.55</v>
      </c>
      <c r="D13" s="232">
        <v>5022.9333333333334</v>
      </c>
      <c r="E13" s="232">
        <v>4998.7666666666664</v>
      </c>
      <c r="F13" s="232">
        <v>4965.9833333333327</v>
      </c>
      <c r="G13" s="232">
        <v>4941.8166666666657</v>
      </c>
      <c r="H13" s="232">
        <v>5055.7166666666672</v>
      </c>
      <c r="I13" s="232">
        <v>5079.8833333333332</v>
      </c>
      <c r="J13" s="232">
        <v>5112.6666666666679</v>
      </c>
      <c r="K13" s="232">
        <v>5047.1000000000004</v>
      </c>
      <c r="L13" s="232">
        <v>4990.1499999999996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29919.200000000001</v>
      </c>
      <c r="D14" s="232">
        <v>29977.266666666663</v>
      </c>
      <c r="E14" s="232">
        <v>29609.033333333326</v>
      </c>
      <c r="F14" s="232">
        <v>29298.866666666661</v>
      </c>
      <c r="G14" s="232">
        <v>28930.633333333324</v>
      </c>
      <c r="H14" s="232">
        <v>30287.433333333327</v>
      </c>
      <c r="I14" s="232">
        <v>30655.666666666664</v>
      </c>
      <c r="J14" s="232">
        <v>30965.833333333328</v>
      </c>
      <c r="K14" s="232">
        <v>30345.5</v>
      </c>
      <c r="L14" s="232">
        <v>29667.1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4397.2</v>
      </c>
      <c r="D15" s="232">
        <v>4383.4000000000005</v>
      </c>
      <c r="E15" s="232">
        <v>4362.3500000000013</v>
      </c>
      <c r="F15" s="232">
        <v>4327.5000000000009</v>
      </c>
      <c r="G15" s="232">
        <v>4306.4500000000016</v>
      </c>
      <c r="H15" s="232">
        <v>4418.2500000000009</v>
      </c>
      <c r="I15" s="232">
        <v>4439.3</v>
      </c>
      <c r="J15" s="232">
        <v>4474.1500000000005</v>
      </c>
      <c r="K15" s="232">
        <v>4404.45</v>
      </c>
      <c r="L15" s="232">
        <v>4348.55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8418</v>
      </c>
      <c r="D16" s="232">
        <v>8408.3000000000011</v>
      </c>
      <c r="E16" s="232">
        <v>8347.9000000000015</v>
      </c>
      <c r="F16" s="232">
        <v>8277.8000000000011</v>
      </c>
      <c r="G16" s="232">
        <v>8217.4000000000015</v>
      </c>
      <c r="H16" s="232">
        <v>8478.4000000000015</v>
      </c>
      <c r="I16" s="232">
        <v>8538.7999999999993</v>
      </c>
      <c r="J16" s="232">
        <v>8608.9000000000015</v>
      </c>
      <c r="K16" s="232">
        <v>8468.7000000000007</v>
      </c>
      <c r="L16" s="232">
        <v>8338.2000000000007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3108.05</v>
      </c>
      <c r="D17" s="232">
        <v>3113.3833333333332</v>
      </c>
      <c r="E17" s="232">
        <v>3047.7666666666664</v>
      </c>
      <c r="F17" s="232">
        <v>2987.4833333333331</v>
      </c>
      <c r="G17" s="232">
        <v>2921.8666666666663</v>
      </c>
      <c r="H17" s="232">
        <v>3173.6666666666665</v>
      </c>
      <c r="I17" s="232">
        <v>3239.2833333333333</v>
      </c>
      <c r="J17" s="232">
        <v>3299.5666666666666</v>
      </c>
      <c r="K17" s="231">
        <v>3179</v>
      </c>
      <c r="L17" s="231">
        <v>3053.1</v>
      </c>
      <c r="M17" s="231">
        <v>2.2000099999999998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1694.8</v>
      </c>
      <c r="D18" s="232">
        <v>1693.6000000000001</v>
      </c>
      <c r="E18" s="232">
        <v>1660.2000000000003</v>
      </c>
      <c r="F18" s="232">
        <v>1625.6000000000001</v>
      </c>
      <c r="G18" s="232">
        <v>1592.2000000000003</v>
      </c>
      <c r="H18" s="232">
        <v>1728.2000000000003</v>
      </c>
      <c r="I18" s="232">
        <v>1761.6000000000004</v>
      </c>
      <c r="J18" s="232">
        <v>1796.2000000000003</v>
      </c>
      <c r="K18" s="231">
        <v>1727</v>
      </c>
      <c r="L18" s="231">
        <v>1659</v>
      </c>
      <c r="M18" s="231">
        <v>8.71143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597.20000000000005</v>
      </c>
      <c r="D19" s="232">
        <v>594.6</v>
      </c>
      <c r="E19" s="232">
        <v>588.80000000000007</v>
      </c>
      <c r="F19" s="232">
        <v>580.40000000000009</v>
      </c>
      <c r="G19" s="232">
        <v>574.60000000000014</v>
      </c>
      <c r="H19" s="232">
        <v>603</v>
      </c>
      <c r="I19" s="232">
        <v>608.79999999999995</v>
      </c>
      <c r="J19" s="232">
        <v>617.19999999999993</v>
      </c>
      <c r="K19" s="231">
        <v>600.4</v>
      </c>
      <c r="L19" s="231">
        <v>586.20000000000005</v>
      </c>
      <c r="M19" s="231">
        <v>11.696949999999999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20582.349999999999</v>
      </c>
      <c r="D20" s="232">
        <v>20431.45</v>
      </c>
      <c r="E20" s="232">
        <v>20202.900000000001</v>
      </c>
      <c r="F20" s="232">
        <v>19823.45</v>
      </c>
      <c r="G20" s="232">
        <v>19594.900000000001</v>
      </c>
      <c r="H20" s="232">
        <v>20810.900000000001</v>
      </c>
      <c r="I20" s="232">
        <v>21039.449999999997</v>
      </c>
      <c r="J20" s="232">
        <v>21418.9</v>
      </c>
      <c r="K20" s="231">
        <v>20660</v>
      </c>
      <c r="L20" s="231">
        <v>20052</v>
      </c>
      <c r="M20" s="231">
        <v>0.17630000000000001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1193.5</v>
      </c>
      <c r="D21" s="232">
        <v>1212.7833333333335</v>
      </c>
      <c r="E21" s="232">
        <v>1111.7666666666671</v>
      </c>
      <c r="F21" s="232">
        <v>1030.0333333333335</v>
      </c>
      <c r="G21" s="232">
        <v>929.01666666666711</v>
      </c>
      <c r="H21" s="232">
        <v>1294.5166666666671</v>
      </c>
      <c r="I21" s="232">
        <v>1395.5333333333335</v>
      </c>
      <c r="J21" s="232">
        <v>1477.2666666666671</v>
      </c>
      <c r="K21" s="231">
        <v>1313.8</v>
      </c>
      <c r="L21" s="231">
        <v>1131.05</v>
      </c>
      <c r="M21" s="231">
        <v>102.71008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462.2</v>
      </c>
      <c r="D22" s="232">
        <v>466.23333333333335</v>
      </c>
      <c r="E22" s="232">
        <v>458.16666666666669</v>
      </c>
      <c r="F22" s="232">
        <v>454.13333333333333</v>
      </c>
      <c r="G22" s="232">
        <v>446.06666666666666</v>
      </c>
      <c r="H22" s="232">
        <v>470.26666666666671</v>
      </c>
      <c r="I22" s="232">
        <v>478.33333333333331</v>
      </c>
      <c r="J22" s="232">
        <v>482.36666666666673</v>
      </c>
      <c r="K22" s="231">
        <v>474.3</v>
      </c>
      <c r="L22" s="231">
        <v>462.2</v>
      </c>
      <c r="M22" s="231">
        <v>10.641590000000001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562</v>
      </c>
      <c r="D23" s="232">
        <v>562.35</v>
      </c>
      <c r="E23" s="232">
        <v>552.75</v>
      </c>
      <c r="F23" s="232">
        <v>543.5</v>
      </c>
      <c r="G23" s="232">
        <v>533.9</v>
      </c>
      <c r="H23" s="232">
        <v>571.6</v>
      </c>
      <c r="I23" s="232">
        <v>581.20000000000016</v>
      </c>
      <c r="J23" s="232">
        <v>590.45000000000005</v>
      </c>
      <c r="K23" s="231">
        <v>571.95000000000005</v>
      </c>
      <c r="L23" s="231">
        <v>553.1</v>
      </c>
      <c r="M23" s="231">
        <v>84.84384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714.25</v>
      </c>
      <c r="D24" s="232">
        <v>714.25</v>
      </c>
      <c r="E24" s="232">
        <v>714.25</v>
      </c>
      <c r="F24" s="232">
        <v>714.25</v>
      </c>
      <c r="G24" s="232">
        <v>714.25</v>
      </c>
      <c r="H24" s="232">
        <v>714.25</v>
      </c>
      <c r="I24" s="232">
        <v>714.25</v>
      </c>
      <c r="J24" s="232">
        <v>714.25</v>
      </c>
      <c r="K24" s="231">
        <v>714.25</v>
      </c>
      <c r="L24" s="231">
        <v>714.25</v>
      </c>
      <c r="M24" s="231">
        <v>1.74885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676.7</v>
      </c>
      <c r="D25" s="232">
        <v>676.7</v>
      </c>
      <c r="E25" s="232">
        <v>676.7</v>
      </c>
      <c r="F25" s="232">
        <v>676.7</v>
      </c>
      <c r="G25" s="232">
        <v>676.7</v>
      </c>
      <c r="H25" s="232">
        <v>676.7</v>
      </c>
      <c r="I25" s="232">
        <v>676.7</v>
      </c>
      <c r="J25" s="232">
        <v>676.7</v>
      </c>
      <c r="K25" s="231">
        <v>676.7</v>
      </c>
      <c r="L25" s="231">
        <v>676.7</v>
      </c>
      <c r="M25" s="231">
        <v>0.73016000000000003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344.45</v>
      </c>
      <c r="D26" s="232">
        <v>350.33333333333331</v>
      </c>
      <c r="E26" s="232">
        <v>338.56666666666661</v>
      </c>
      <c r="F26" s="232">
        <v>332.68333333333328</v>
      </c>
      <c r="G26" s="232">
        <v>320.91666666666657</v>
      </c>
      <c r="H26" s="232">
        <v>356.21666666666664</v>
      </c>
      <c r="I26" s="232">
        <v>367.98333333333341</v>
      </c>
      <c r="J26" s="232">
        <v>373.86666666666667</v>
      </c>
      <c r="K26" s="231">
        <v>362.1</v>
      </c>
      <c r="L26" s="231">
        <v>344.45</v>
      </c>
      <c r="M26" s="231">
        <v>27.313870000000001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141.75</v>
      </c>
      <c r="D27" s="232">
        <v>141.46666666666667</v>
      </c>
      <c r="E27" s="232">
        <v>140.38333333333333</v>
      </c>
      <c r="F27" s="232">
        <v>139.01666666666665</v>
      </c>
      <c r="G27" s="232">
        <v>137.93333333333331</v>
      </c>
      <c r="H27" s="232">
        <v>142.83333333333334</v>
      </c>
      <c r="I27" s="232">
        <v>143.91666666666666</v>
      </c>
      <c r="J27" s="232">
        <v>145.28333333333336</v>
      </c>
      <c r="K27" s="231">
        <v>142.55000000000001</v>
      </c>
      <c r="L27" s="231">
        <v>140.1</v>
      </c>
      <c r="M27" s="231">
        <v>17.04804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230.95</v>
      </c>
      <c r="D28" s="232">
        <v>229.53333333333333</v>
      </c>
      <c r="E28" s="232">
        <v>227.01666666666665</v>
      </c>
      <c r="F28" s="232">
        <v>223.08333333333331</v>
      </c>
      <c r="G28" s="232">
        <v>220.56666666666663</v>
      </c>
      <c r="H28" s="232">
        <v>233.46666666666667</v>
      </c>
      <c r="I28" s="232">
        <v>235.98333333333338</v>
      </c>
      <c r="J28" s="232">
        <v>239.91666666666669</v>
      </c>
      <c r="K28" s="231">
        <v>232.05</v>
      </c>
      <c r="L28" s="231">
        <v>225.6</v>
      </c>
      <c r="M28" s="231">
        <v>19.775400000000001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3272.6</v>
      </c>
      <c r="D29" s="232">
        <v>3274.3000000000006</v>
      </c>
      <c r="E29" s="232">
        <v>3251.6000000000013</v>
      </c>
      <c r="F29" s="232">
        <v>3230.6000000000008</v>
      </c>
      <c r="G29" s="232">
        <v>3207.9000000000015</v>
      </c>
      <c r="H29" s="232">
        <v>3295.3000000000011</v>
      </c>
      <c r="I29" s="232">
        <v>3318.0000000000009</v>
      </c>
      <c r="J29" s="232">
        <v>3339.0000000000009</v>
      </c>
      <c r="K29" s="231">
        <v>3297</v>
      </c>
      <c r="L29" s="231">
        <v>3253.3</v>
      </c>
      <c r="M29" s="231">
        <v>0.53732999999999997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329.9</v>
      </c>
      <c r="D30" s="232">
        <v>333.45</v>
      </c>
      <c r="E30" s="232">
        <v>322.45</v>
      </c>
      <c r="F30" s="232">
        <v>315</v>
      </c>
      <c r="G30" s="232">
        <v>304</v>
      </c>
      <c r="H30" s="232">
        <v>340.9</v>
      </c>
      <c r="I30" s="232">
        <v>351.9</v>
      </c>
      <c r="J30" s="232">
        <v>359.34999999999997</v>
      </c>
      <c r="K30" s="231">
        <v>344.45</v>
      </c>
      <c r="L30" s="231">
        <v>326</v>
      </c>
      <c r="M30" s="231">
        <v>87.391639999999995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4439.75</v>
      </c>
      <c r="D31" s="232">
        <v>4449.8499999999995</v>
      </c>
      <c r="E31" s="232">
        <v>4404.9499999999989</v>
      </c>
      <c r="F31" s="232">
        <v>4370.1499999999996</v>
      </c>
      <c r="G31" s="232">
        <v>4325.2499999999991</v>
      </c>
      <c r="H31" s="232">
        <v>4484.6499999999987</v>
      </c>
      <c r="I31" s="232">
        <v>4529.5499999999984</v>
      </c>
      <c r="J31" s="232">
        <v>4564.3499999999985</v>
      </c>
      <c r="K31" s="231">
        <v>4494.75</v>
      </c>
      <c r="L31" s="231">
        <v>4415.05</v>
      </c>
      <c r="M31" s="231">
        <v>2.1570299999999998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141.25</v>
      </c>
      <c r="D32" s="232">
        <v>140.36666666666667</v>
      </c>
      <c r="E32" s="232">
        <v>138.48333333333335</v>
      </c>
      <c r="F32" s="232">
        <v>135.71666666666667</v>
      </c>
      <c r="G32" s="232">
        <v>133.83333333333334</v>
      </c>
      <c r="H32" s="232">
        <v>143.13333333333335</v>
      </c>
      <c r="I32" s="232">
        <v>145.01666666666668</v>
      </c>
      <c r="J32" s="232">
        <v>147.78333333333336</v>
      </c>
      <c r="K32" s="231">
        <v>142.25</v>
      </c>
      <c r="L32" s="231">
        <v>137.6</v>
      </c>
      <c r="M32" s="231">
        <v>131.86652000000001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2749.9</v>
      </c>
      <c r="D33" s="232">
        <v>2744.5333333333333</v>
      </c>
      <c r="E33" s="232">
        <v>2730.4166666666665</v>
      </c>
      <c r="F33" s="232">
        <v>2710.9333333333334</v>
      </c>
      <c r="G33" s="232">
        <v>2696.8166666666666</v>
      </c>
      <c r="H33" s="232">
        <v>2764.0166666666664</v>
      </c>
      <c r="I33" s="232">
        <v>2778.1333333333332</v>
      </c>
      <c r="J33" s="232">
        <v>2797.6166666666663</v>
      </c>
      <c r="K33" s="231">
        <v>2758.65</v>
      </c>
      <c r="L33" s="231">
        <v>2725.05</v>
      </c>
      <c r="M33" s="231">
        <v>5.6131700000000002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1873.25</v>
      </c>
      <c r="D34" s="232">
        <v>1859.6833333333334</v>
      </c>
      <c r="E34" s="232">
        <v>1841.5666666666668</v>
      </c>
      <c r="F34" s="232">
        <v>1809.8833333333334</v>
      </c>
      <c r="G34" s="232">
        <v>1791.7666666666669</v>
      </c>
      <c r="H34" s="232">
        <v>1891.3666666666668</v>
      </c>
      <c r="I34" s="232">
        <v>1909.4833333333336</v>
      </c>
      <c r="J34" s="232">
        <v>1941.1666666666667</v>
      </c>
      <c r="K34" s="231">
        <v>1877.8</v>
      </c>
      <c r="L34" s="231">
        <v>1828</v>
      </c>
      <c r="M34" s="231">
        <v>3.41107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458.2</v>
      </c>
      <c r="D35" s="232">
        <v>461.48333333333335</v>
      </c>
      <c r="E35" s="232">
        <v>452.7166666666667</v>
      </c>
      <c r="F35" s="232">
        <v>447.23333333333335</v>
      </c>
      <c r="G35" s="232">
        <v>438.4666666666667</v>
      </c>
      <c r="H35" s="232">
        <v>466.9666666666667</v>
      </c>
      <c r="I35" s="232">
        <v>475.73333333333335</v>
      </c>
      <c r="J35" s="232">
        <v>481.2166666666667</v>
      </c>
      <c r="K35" s="231">
        <v>470.25</v>
      </c>
      <c r="L35" s="231">
        <v>456</v>
      </c>
      <c r="M35" s="231">
        <v>10.45308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3491.3</v>
      </c>
      <c r="D36" s="232">
        <v>3477.4</v>
      </c>
      <c r="E36" s="232">
        <v>3454.9</v>
      </c>
      <c r="F36" s="232">
        <v>3418.5</v>
      </c>
      <c r="G36" s="232">
        <v>3396</v>
      </c>
      <c r="H36" s="232">
        <v>3513.8</v>
      </c>
      <c r="I36" s="232">
        <v>3536.3</v>
      </c>
      <c r="J36" s="232">
        <v>3572.7000000000003</v>
      </c>
      <c r="K36" s="231">
        <v>3499.9</v>
      </c>
      <c r="L36" s="231">
        <v>3441</v>
      </c>
      <c r="M36" s="231">
        <v>1.3223499999999999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854.35</v>
      </c>
      <c r="D37" s="232">
        <v>852.91666666666663</v>
      </c>
      <c r="E37" s="232">
        <v>847.38333333333321</v>
      </c>
      <c r="F37" s="232">
        <v>840.41666666666663</v>
      </c>
      <c r="G37" s="232">
        <v>834.88333333333321</v>
      </c>
      <c r="H37" s="232">
        <v>859.88333333333321</v>
      </c>
      <c r="I37" s="232">
        <v>865.41666666666674</v>
      </c>
      <c r="J37" s="232">
        <v>872.38333333333321</v>
      </c>
      <c r="K37" s="231">
        <v>858.45</v>
      </c>
      <c r="L37" s="231">
        <v>845.95</v>
      </c>
      <c r="M37" s="231">
        <v>80.642669999999995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3639.85</v>
      </c>
      <c r="D38" s="232">
        <v>3688.6166666666663</v>
      </c>
      <c r="E38" s="232">
        <v>3577.2833333333328</v>
      </c>
      <c r="F38" s="232">
        <v>3514.7166666666667</v>
      </c>
      <c r="G38" s="232">
        <v>3403.3833333333332</v>
      </c>
      <c r="H38" s="232">
        <v>3751.1833333333325</v>
      </c>
      <c r="I38" s="232">
        <v>3862.5166666666655</v>
      </c>
      <c r="J38" s="232">
        <v>3925.0833333333321</v>
      </c>
      <c r="K38" s="231">
        <v>3799.95</v>
      </c>
      <c r="L38" s="231">
        <v>3626.05</v>
      </c>
      <c r="M38" s="231">
        <v>8.2286599999999996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6194.5</v>
      </c>
      <c r="D39" s="232">
        <v>6190.166666666667</v>
      </c>
      <c r="E39" s="232">
        <v>6139.3333333333339</v>
      </c>
      <c r="F39" s="232">
        <v>6084.166666666667</v>
      </c>
      <c r="G39" s="232">
        <v>6033.3333333333339</v>
      </c>
      <c r="H39" s="232">
        <v>6245.3333333333339</v>
      </c>
      <c r="I39" s="232">
        <v>6296.1666666666679</v>
      </c>
      <c r="J39" s="232">
        <v>6351.3333333333339</v>
      </c>
      <c r="K39" s="231">
        <v>6241</v>
      </c>
      <c r="L39" s="231">
        <v>6135</v>
      </c>
      <c r="M39" s="231">
        <v>5.9500400000000004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1357.4</v>
      </c>
      <c r="D40" s="232">
        <v>1356.55</v>
      </c>
      <c r="E40" s="232">
        <v>1345.85</v>
      </c>
      <c r="F40" s="232">
        <v>1334.3</v>
      </c>
      <c r="G40" s="232">
        <v>1323.6</v>
      </c>
      <c r="H40" s="232">
        <v>1368.1</v>
      </c>
      <c r="I40" s="232">
        <v>1378.8000000000002</v>
      </c>
      <c r="J40" s="232">
        <v>1390.35</v>
      </c>
      <c r="K40" s="231">
        <v>1367.25</v>
      </c>
      <c r="L40" s="231">
        <v>1345</v>
      </c>
      <c r="M40" s="231">
        <v>9.7257499999999997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6086.9</v>
      </c>
      <c r="D41" s="232">
        <v>6070.8</v>
      </c>
      <c r="E41" s="232">
        <v>6026.1</v>
      </c>
      <c r="F41" s="232">
        <v>5965.3</v>
      </c>
      <c r="G41" s="232">
        <v>5920.6</v>
      </c>
      <c r="H41" s="232">
        <v>6131.6</v>
      </c>
      <c r="I41" s="232">
        <v>6176.2999999999993</v>
      </c>
      <c r="J41" s="232">
        <v>6237.1</v>
      </c>
      <c r="K41" s="231">
        <v>6115.5</v>
      </c>
      <c r="L41" s="231">
        <v>6010</v>
      </c>
      <c r="M41" s="231">
        <v>0.17274999999999999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2043.85</v>
      </c>
      <c r="D42" s="232">
        <v>2033.4666666666665</v>
      </c>
      <c r="E42" s="232">
        <v>2017.4833333333331</v>
      </c>
      <c r="F42" s="232">
        <v>1991.1166666666666</v>
      </c>
      <c r="G42" s="232">
        <v>1975.1333333333332</v>
      </c>
      <c r="H42" s="232">
        <v>2059.833333333333</v>
      </c>
      <c r="I42" s="232">
        <v>2075.8166666666662</v>
      </c>
      <c r="J42" s="232">
        <v>2102.1833333333329</v>
      </c>
      <c r="K42" s="231">
        <v>2049.4499999999998</v>
      </c>
      <c r="L42" s="231">
        <v>2007.1</v>
      </c>
      <c r="M42" s="231">
        <v>1.1890400000000001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227.4</v>
      </c>
      <c r="D43" s="232">
        <v>226.4666666666667</v>
      </c>
      <c r="E43" s="232">
        <v>223.73333333333341</v>
      </c>
      <c r="F43" s="232">
        <v>220.06666666666672</v>
      </c>
      <c r="G43" s="232">
        <v>217.33333333333343</v>
      </c>
      <c r="H43" s="232">
        <v>230.13333333333338</v>
      </c>
      <c r="I43" s="232">
        <v>232.86666666666667</v>
      </c>
      <c r="J43" s="232">
        <v>236.53333333333336</v>
      </c>
      <c r="K43" s="231">
        <v>229.2</v>
      </c>
      <c r="L43" s="231">
        <v>222.8</v>
      </c>
      <c r="M43" s="231">
        <v>44.57508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159</v>
      </c>
      <c r="D44" s="232">
        <v>157.33333333333334</v>
      </c>
      <c r="E44" s="232">
        <v>155.26666666666668</v>
      </c>
      <c r="F44" s="232">
        <v>151.53333333333333</v>
      </c>
      <c r="G44" s="232">
        <v>149.46666666666667</v>
      </c>
      <c r="H44" s="232">
        <v>161.06666666666669</v>
      </c>
      <c r="I44" s="232">
        <v>163.13333333333335</v>
      </c>
      <c r="J44" s="232">
        <v>166.8666666666667</v>
      </c>
      <c r="K44" s="231">
        <v>159.4</v>
      </c>
      <c r="L44" s="231">
        <v>153.6</v>
      </c>
      <c r="M44" s="231">
        <v>290.46654000000001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66.900000000000006</v>
      </c>
      <c r="D45" s="232">
        <v>67.783333333333346</v>
      </c>
      <c r="E45" s="232">
        <v>65.166666666666686</v>
      </c>
      <c r="F45" s="232">
        <v>63.433333333333337</v>
      </c>
      <c r="G45" s="232">
        <v>60.816666666666677</v>
      </c>
      <c r="H45" s="232">
        <v>69.516666666666694</v>
      </c>
      <c r="I45" s="232">
        <v>72.13333333333334</v>
      </c>
      <c r="J45" s="232">
        <v>73.866666666666703</v>
      </c>
      <c r="K45" s="231">
        <v>70.400000000000006</v>
      </c>
      <c r="L45" s="231">
        <v>66.05</v>
      </c>
      <c r="M45" s="231">
        <v>232.97557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1391.7</v>
      </c>
      <c r="D46" s="232">
        <v>1400.0166666666667</v>
      </c>
      <c r="E46" s="232">
        <v>1374.1833333333334</v>
      </c>
      <c r="F46" s="232">
        <v>1356.6666666666667</v>
      </c>
      <c r="G46" s="232">
        <v>1330.8333333333335</v>
      </c>
      <c r="H46" s="232">
        <v>1417.5333333333333</v>
      </c>
      <c r="I46" s="232">
        <v>1443.3666666666668</v>
      </c>
      <c r="J46" s="232">
        <v>1460.8833333333332</v>
      </c>
      <c r="K46" s="231">
        <v>1425.85</v>
      </c>
      <c r="L46" s="231">
        <v>1382.5</v>
      </c>
      <c r="M46" s="231">
        <v>4.0984299999999996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556.95000000000005</v>
      </c>
      <c r="D47" s="232">
        <v>555.21666666666658</v>
      </c>
      <c r="E47" s="232">
        <v>551.28333333333319</v>
      </c>
      <c r="F47" s="232">
        <v>545.61666666666656</v>
      </c>
      <c r="G47" s="232">
        <v>541.68333333333317</v>
      </c>
      <c r="H47" s="232">
        <v>560.88333333333321</v>
      </c>
      <c r="I47" s="232">
        <v>564.81666666666661</v>
      </c>
      <c r="J47" s="232">
        <v>570.48333333333323</v>
      </c>
      <c r="K47" s="231">
        <v>559.15</v>
      </c>
      <c r="L47" s="231">
        <v>549.54999999999995</v>
      </c>
      <c r="M47" s="231">
        <v>3.4509799999999999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95.4</v>
      </c>
      <c r="D48" s="232">
        <v>94.75</v>
      </c>
      <c r="E48" s="232">
        <v>93.8</v>
      </c>
      <c r="F48" s="232">
        <v>92.2</v>
      </c>
      <c r="G48" s="232">
        <v>91.25</v>
      </c>
      <c r="H48" s="232">
        <v>96.35</v>
      </c>
      <c r="I48" s="232">
        <v>97.299999999999983</v>
      </c>
      <c r="J48" s="232">
        <v>98.899999999999991</v>
      </c>
      <c r="K48" s="231">
        <v>95.7</v>
      </c>
      <c r="L48" s="231">
        <v>93.15</v>
      </c>
      <c r="M48" s="231">
        <v>139.28819999999999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821.8</v>
      </c>
      <c r="D49" s="232">
        <v>821.4</v>
      </c>
      <c r="E49" s="232">
        <v>813.4</v>
      </c>
      <c r="F49" s="232">
        <v>805</v>
      </c>
      <c r="G49" s="232">
        <v>797</v>
      </c>
      <c r="H49" s="232">
        <v>829.8</v>
      </c>
      <c r="I49" s="232">
        <v>837.8</v>
      </c>
      <c r="J49" s="232">
        <v>846.19999999999993</v>
      </c>
      <c r="K49" s="231">
        <v>829.4</v>
      </c>
      <c r="L49" s="231">
        <v>813</v>
      </c>
      <c r="M49" s="231">
        <v>11.449820000000001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67.099999999999994</v>
      </c>
      <c r="D50" s="232">
        <v>67.333333333333329</v>
      </c>
      <c r="E50" s="232">
        <v>66.066666666666663</v>
      </c>
      <c r="F50" s="232">
        <v>65.033333333333331</v>
      </c>
      <c r="G50" s="232">
        <v>63.766666666666666</v>
      </c>
      <c r="H50" s="232">
        <v>68.36666666666666</v>
      </c>
      <c r="I50" s="232">
        <v>69.63333333333334</v>
      </c>
      <c r="J50" s="232">
        <v>70.666666666666657</v>
      </c>
      <c r="K50" s="231">
        <v>68.599999999999994</v>
      </c>
      <c r="L50" s="231">
        <v>66.3</v>
      </c>
      <c r="M50" s="231">
        <v>101.27233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320.45</v>
      </c>
      <c r="D51" s="232">
        <v>318.74999999999994</v>
      </c>
      <c r="E51" s="232">
        <v>316.34999999999991</v>
      </c>
      <c r="F51" s="232">
        <v>312.24999999999994</v>
      </c>
      <c r="G51" s="232">
        <v>309.84999999999991</v>
      </c>
      <c r="H51" s="232">
        <v>322.84999999999991</v>
      </c>
      <c r="I51" s="232">
        <v>325.24999999999989</v>
      </c>
      <c r="J51" s="232">
        <v>329.34999999999991</v>
      </c>
      <c r="K51" s="231">
        <v>321.14999999999998</v>
      </c>
      <c r="L51" s="231">
        <v>314.64999999999998</v>
      </c>
      <c r="M51" s="231">
        <v>19.810009999999998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752.9</v>
      </c>
      <c r="D52" s="232">
        <v>748.58333333333337</v>
      </c>
      <c r="E52" s="232">
        <v>742.76666666666677</v>
      </c>
      <c r="F52" s="232">
        <v>732.63333333333344</v>
      </c>
      <c r="G52" s="232">
        <v>726.81666666666683</v>
      </c>
      <c r="H52" s="232">
        <v>758.7166666666667</v>
      </c>
      <c r="I52" s="232">
        <v>764.5333333333333</v>
      </c>
      <c r="J52" s="232">
        <v>774.66666666666663</v>
      </c>
      <c r="K52" s="231">
        <v>754.4</v>
      </c>
      <c r="L52" s="231">
        <v>738.45</v>
      </c>
      <c r="M52" s="231">
        <v>67.194389999999999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229.6</v>
      </c>
      <c r="D53" s="232">
        <v>227.5</v>
      </c>
      <c r="E53" s="232">
        <v>224.6</v>
      </c>
      <c r="F53" s="232">
        <v>219.6</v>
      </c>
      <c r="G53" s="232">
        <v>216.7</v>
      </c>
      <c r="H53" s="232">
        <v>232.5</v>
      </c>
      <c r="I53" s="232">
        <v>235.39999999999998</v>
      </c>
      <c r="J53" s="232">
        <v>240.4</v>
      </c>
      <c r="K53" s="231">
        <v>230.4</v>
      </c>
      <c r="L53" s="231">
        <v>222.5</v>
      </c>
      <c r="M53" s="231">
        <v>35.740470000000002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17878.349999999999</v>
      </c>
      <c r="D54" s="232">
        <v>17786.133333333331</v>
      </c>
      <c r="E54" s="232">
        <v>17572.266666666663</v>
      </c>
      <c r="F54" s="232">
        <v>17266.183333333331</v>
      </c>
      <c r="G54" s="232">
        <v>17052.316666666662</v>
      </c>
      <c r="H54" s="232">
        <v>18092.216666666664</v>
      </c>
      <c r="I54" s="232">
        <v>18306.083333333332</v>
      </c>
      <c r="J54" s="232">
        <v>18612.166666666664</v>
      </c>
      <c r="K54" s="231">
        <v>18000</v>
      </c>
      <c r="L54" s="231">
        <v>17480.05</v>
      </c>
      <c r="M54" s="231">
        <v>0.1615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4388.25</v>
      </c>
      <c r="D55" s="232">
        <v>4411.083333333333</v>
      </c>
      <c r="E55" s="232">
        <v>4352.1666666666661</v>
      </c>
      <c r="F55" s="232">
        <v>4316.083333333333</v>
      </c>
      <c r="G55" s="232">
        <v>4257.1666666666661</v>
      </c>
      <c r="H55" s="232">
        <v>4447.1666666666661</v>
      </c>
      <c r="I55" s="232">
        <v>4506.0833333333321</v>
      </c>
      <c r="J55" s="232">
        <v>4542.1666666666661</v>
      </c>
      <c r="K55" s="231">
        <v>4470</v>
      </c>
      <c r="L55" s="231">
        <v>4375</v>
      </c>
      <c r="M55" s="231">
        <v>1.62723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276.10000000000002</v>
      </c>
      <c r="D56" s="232">
        <v>274.25</v>
      </c>
      <c r="E56" s="232">
        <v>271.3</v>
      </c>
      <c r="F56" s="232">
        <v>266.5</v>
      </c>
      <c r="G56" s="232">
        <v>263.55</v>
      </c>
      <c r="H56" s="232">
        <v>279.05</v>
      </c>
      <c r="I56" s="232">
        <v>282.00000000000006</v>
      </c>
      <c r="J56" s="232">
        <v>286.8</v>
      </c>
      <c r="K56" s="231">
        <v>277.2</v>
      </c>
      <c r="L56" s="231">
        <v>269.45</v>
      </c>
      <c r="M56" s="231">
        <v>73.972669999999994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762.15</v>
      </c>
      <c r="D57" s="232">
        <v>760.08333333333337</v>
      </c>
      <c r="E57" s="232">
        <v>752.06666666666672</v>
      </c>
      <c r="F57" s="232">
        <v>741.98333333333335</v>
      </c>
      <c r="G57" s="232">
        <v>733.9666666666667</v>
      </c>
      <c r="H57" s="232">
        <v>770.16666666666674</v>
      </c>
      <c r="I57" s="232">
        <v>778.18333333333339</v>
      </c>
      <c r="J57" s="232">
        <v>788.26666666666677</v>
      </c>
      <c r="K57" s="231">
        <v>768.1</v>
      </c>
      <c r="L57" s="231">
        <v>750</v>
      </c>
      <c r="M57" s="231">
        <v>5.9215099999999996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950.2</v>
      </c>
      <c r="D58" s="232">
        <v>955.81666666666672</v>
      </c>
      <c r="E58" s="232">
        <v>943.03333333333342</v>
      </c>
      <c r="F58" s="232">
        <v>935.86666666666667</v>
      </c>
      <c r="G58" s="232">
        <v>923.08333333333337</v>
      </c>
      <c r="H58" s="232">
        <v>962.98333333333346</v>
      </c>
      <c r="I58" s="232">
        <v>975.76666666666677</v>
      </c>
      <c r="J58" s="232">
        <v>982.93333333333351</v>
      </c>
      <c r="K58" s="231">
        <v>968.6</v>
      </c>
      <c r="L58" s="231">
        <v>948.65</v>
      </c>
      <c r="M58" s="231">
        <v>13.7727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1386.1</v>
      </c>
      <c r="D59" s="232">
        <v>1391.6166666666668</v>
      </c>
      <c r="E59" s="232">
        <v>1374.4833333333336</v>
      </c>
      <c r="F59" s="232">
        <v>1362.8666666666668</v>
      </c>
      <c r="G59" s="232">
        <v>1345.7333333333336</v>
      </c>
      <c r="H59" s="232">
        <v>1403.2333333333336</v>
      </c>
      <c r="I59" s="232">
        <v>1420.3666666666668</v>
      </c>
      <c r="J59" s="232">
        <v>1431.9833333333336</v>
      </c>
      <c r="K59" s="231">
        <v>1408.75</v>
      </c>
      <c r="L59" s="231">
        <v>1380</v>
      </c>
      <c r="M59" s="231">
        <v>0.19211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216.95</v>
      </c>
      <c r="D60" s="232">
        <v>216.68333333333331</v>
      </c>
      <c r="E60" s="232">
        <v>215.36666666666662</v>
      </c>
      <c r="F60" s="232">
        <v>213.7833333333333</v>
      </c>
      <c r="G60" s="232">
        <v>212.46666666666661</v>
      </c>
      <c r="H60" s="232">
        <v>218.26666666666662</v>
      </c>
      <c r="I60" s="232">
        <v>219.58333333333329</v>
      </c>
      <c r="J60" s="232">
        <v>221.16666666666663</v>
      </c>
      <c r="K60" s="231">
        <v>218</v>
      </c>
      <c r="L60" s="231">
        <v>215.1</v>
      </c>
      <c r="M60" s="231">
        <v>48.412790000000001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4273.95</v>
      </c>
      <c r="D61" s="232">
        <v>4270.6500000000005</v>
      </c>
      <c r="E61" s="232">
        <v>4159.3000000000011</v>
      </c>
      <c r="F61" s="232">
        <v>4044.6500000000005</v>
      </c>
      <c r="G61" s="232">
        <v>3933.3000000000011</v>
      </c>
      <c r="H61" s="232">
        <v>4385.3000000000011</v>
      </c>
      <c r="I61" s="232">
        <v>4496.6500000000015</v>
      </c>
      <c r="J61" s="232">
        <v>4611.3000000000011</v>
      </c>
      <c r="K61" s="231">
        <v>4382</v>
      </c>
      <c r="L61" s="231">
        <v>4156</v>
      </c>
      <c r="M61" s="231">
        <v>4.6462199999999996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1459.7</v>
      </c>
      <c r="D62" s="232">
        <v>1457.3499999999997</v>
      </c>
      <c r="E62" s="232">
        <v>1448.4499999999994</v>
      </c>
      <c r="F62" s="232">
        <v>1437.1999999999996</v>
      </c>
      <c r="G62" s="232">
        <v>1428.2999999999993</v>
      </c>
      <c r="H62" s="232">
        <v>1468.5999999999995</v>
      </c>
      <c r="I62" s="232">
        <v>1477.4999999999995</v>
      </c>
      <c r="J62" s="232">
        <v>1488.7499999999995</v>
      </c>
      <c r="K62" s="231">
        <v>1466.25</v>
      </c>
      <c r="L62" s="231">
        <v>1446.1</v>
      </c>
      <c r="M62" s="231">
        <v>2.2428499999999998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590.25</v>
      </c>
      <c r="D63" s="232">
        <v>589.08333333333337</v>
      </c>
      <c r="E63" s="232">
        <v>583.66666666666674</v>
      </c>
      <c r="F63" s="232">
        <v>577.08333333333337</v>
      </c>
      <c r="G63" s="232">
        <v>571.66666666666674</v>
      </c>
      <c r="H63" s="232">
        <v>595.66666666666674</v>
      </c>
      <c r="I63" s="232">
        <v>601.08333333333348</v>
      </c>
      <c r="J63" s="232">
        <v>607.66666666666674</v>
      </c>
      <c r="K63" s="231">
        <v>594.5</v>
      </c>
      <c r="L63" s="231">
        <v>582.5</v>
      </c>
      <c r="M63" s="231">
        <v>12.61689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891.9</v>
      </c>
      <c r="D64" s="232">
        <v>888.96666666666658</v>
      </c>
      <c r="E64" s="232">
        <v>880.98333333333312</v>
      </c>
      <c r="F64" s="232">
        <v>870.06666666666649</v>
      </c>
      <c r="G64" s="232">
        <v>862.08333333333303</v>
      </c>
      <c r="H64" s="232">
        <v>899.88333333333321</v>
      </c>
      <c r="I64" s="232">
        <v>907.86666666666656</v>
      </c>
      <c r="J64" s="232">
        <v>918.7833333333333</v>
      </c>
      <c r="K64" s="231">
        <v>896.95</v>
      </c>
      <c r="L64" s="231">
        <v>878.05</v>
      </c>
      <c r="M64" s="231">
        <v>3.3655200000000001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300.85000000000002</v>
      </c>
      <c r="D65" s="232">
        <v>298.75</v>
      </c>
      <c r="E65" s="232">
        <v>295.60000000000002</v>
      </c>
      <c r="F65" s="232">
        <v>290.35000000000002</v>
      </c>
      <c r="G65" s="232">
        <v>287.20000000000005</v>
      </c>
      <c r="H65" s="232">
        <v>304</v>
      </c>
      <c r="I65" s="232">
        <v>307.14999999999998</v>
      </c>
      <c r="J65" s="232">
        <v>312.39999999999998</v>
      </c>
      <c r="K65" s="231">
        <v>301.89999999999998</v>
      </c>
      <c r="L65" s="231">
        <v>293.5</v>
      </c>
      <c r="M65" s="231">
        <v>20.79316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1568.35</v>
      </c>
      <c r="D66" s="232">
        <v>1567.7833333333335</v>
      </c>
      <c r="E66" s="232">
        <v>1550.5666666666671</v>
      </c>
      <c r="F66" s="232">
        <v>1532.7833333333335</v>
      </c>
      <c r="G66" s="232">
        <v>1515.5666666666671</v>
      </c>
      <c r="H66" s="232">
        <v>1585.5666666666671</v>
      </c>
      <c r="I66" s="232">
        <v>1602.7833333333338</v>
      </c>
      <c r="J66" s="232">
        <v>1620.5666666666671</v>
      </c>
      <c r="K66" s="231">
        <v>1585</v>
      </c>
      <c r="L66" s="231">
        <v>1550</v>
      </c>
      <c r="M66" s="231">
        <v>4.4664200000000003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349.95</v>
      </c>
      <c r="D67" s="232">
        <v>347.91666666666669</v>
      </c>
      <c r="E67" s="232">
        <v>344.43333333333339</v>
      </c>
      <c r="F67" s="232">
        <v>338.91666666666669</v>
      </c>
      <c r="G67" s="232">
        <v>335.43333333333339</v>
      </c>
      <c r="H67" s="232">
        <v>353.43333333333339</v>
      </c>
      <c r="I67" s="232">
        <v>356.91666666666663</v>
      </c>
      <c r="J67" s="232">
        <v>362.43333333333339</v>
      </c>
      <c r="K67" s="231">
        <v>351.4</v>
      </c>
      <c r="L67" s="231">
        <v>342.4</v>
      </c>
      <c r="M67" s="231">
        <v>37.019750000000002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526.20000000000005</v>
      </c>
      <c r="D68" s="232">
        <v>527.85</v>
      </c>
      <c r="E68" s="232">
        <v>521.65000000000009</v>
      </c>
      <c r="F68" s="232">
        <v>517.1</v>
      </c>
      <c r="G68" s="232">
        <v>510.90000000000009</v>
      </c>
      <c r="H68" s="232">
        <v>532.40000000000009</v>
      </c>
      <c r="I68" s="232">
        <v>538.60000000000014</v>
      </c>
      <c r="J68" s="232">
        <v>543.15000000000009</v>
      </c>
      <c r="K68" s="231">
        <v>534.04999999999995</v>
      </c>
      <c r="L68" s="231">
        <v>523.29999999999995</v>
      </c>
      <c r="M68" s="231">
        <v>17.466699999999999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1838</v>
      </c>
      <c r="D69" s="232">
        <v>1846.4333333333334</v>
      </c>
      <c r="E69" s="232">
        <v>1807.3666666666668</v>
      </c>
      <c r="F69" s="232">
        <v>1776.7333333333333</v>
      </c>
      <c r="G69" s="232">
        <v>1737.6666666666667</v>
      </c>
      <c r="H69" s="232">
        <v>1877.0666666666668</v>
      </c>
      <c r="I69" s="232">
        <v>1916.1333333333334</v>
      </c>
      <c r="J69" s="232">
        <v>1946.7666666666669</v>
      </c>
      <c r="K69" s="231">
        <v>1885.5</v>
      </c>
      <c r="L69" s="231">
        <v>1815.8</v>
      </c>
      <c r="M69" s="231">
        <v>3.51098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1808.8</v>
      </c>
      <c r="D70" s="232">
        <v>1796.2666666666667</v>
      </c>
      <c r="E70" s="232">
        <v>1777.5333333333333</v>
      </c>
      <c r="F70" s="232">
        <v>1746.2666666666667</v>
      </c>
      <c r="G70" s="232">
        <v>1727.5333333333333</v>
      </c>
      <c r="H70" s="232">
        <v>1827.5333333333333</v>
      </c>
      <c r="I70" s="232">
        <v>1846.2666666666664</v>
      </c>
      <c r="J70" s="232">
        <v>1877.5333333333333</v>
      </c>
      <c r="K70" s="231">
        <v>1815</v>
      </c>
      <c r="L70" s="231">
        <v>1765</v>
      </c>
      <c r="M70" s="231">
        <v>3.1818499999999998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345.3</v>
      </c>
      <c r="D71" s="232">
        <v>345.48333333333329</v>
      </c>
      <c r="E71" s="232">
        <v>339.21666666666658</v>
      </c>
      <c r="F71" s="232">
        <v>333.13333333333327</v>
      </c>
      <c r="G71" s="232">
        <v>326.86666666666656</v>
      </c>
      <c r="H71" s="232">
        <v>351.56666666666661</v>
      </c>
      <c r="I71" s="232">
        <v>357.83333333333337</v>
      </c>
      <c r="J71" s="232">
        <v>363.91666666666663</v>
      </c>
      <c r="K71" s="231">
        <v>351.75</v>
      </c>
      <c r="L71" s="231">
        <v>339.4</v>
      </c>
      <c r="M71" s="231">
        <v>16.07273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2858.5</v>
      </c>
      <c r="D72" s="232">
        <v>2873.5</v>
      </c>
      <c r="E72" s="232">
        <v>2830</v>
      </c>
      <c r="F72" s="232">
        <v>2801.5</v>
      </c>
      <c r="G72" s="232">
        <v>2758</v>
      </c>
      <c r="H72" s="232">
        <v>2902</v>
      </c>
      <c r="I72" s="232">
        <v>2945.5</v>
      </c>
      <c r="J72" s="232">
        <v>2974</v>
      </c>
      <c r="K72" s="231">
        <v>2917</v>
      </c>
      <c r="L72" s="231">
        <v>2845</v>
      </c>
      <c r="M72" s="231">
        <v>2.1619999999999999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2778.85</v>
      </c>
      <c r="D73" s="232">
        <v>2761.6166666666663</v>
      </c>
      <c r="E73" s="232">
        <v>2723.1833333333325</v>
      </c>
      <c r="F73" s="232">
        <v>2667.516666666666</v>
      </c>
      <c r="G73" s="232">
        <v>2629.0833333333321</v>
      </c>
      <c r="H73" s="232">
        <v>2817.2833333333328</v>
      </c>
      <c r="I73" s="232">
        <v>2855.7166666666662</v>
      </c>
      <c r="J73" s="232">
        <v>2911.3833333333332</v>
      </c>
      <c r="K73" s="231">
        <v>2800.05</v>
      </c>
      <c r="L73" s="231">
        <v>2705.95</v>
      </c>
      <c r="M73" s="231">
        <v>3.0070000000000001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1901.4</v>
      </c>
      <c r="D74" s="232">
        <v>1902.1666666666667</v>
      </c>
      <c r="E74" s="232">
        <v>1872.8333333333335</v>
      </c>
      <c r="F74" s="232">
        <v>1844.2666666666667</v>
      </c>
      <c r="G74" s="232">
        <v>1814.9333333333334</v>
      </c>
      <c r="H74" s="232">
        <v>1930.7333333333336</v>
      </c>
      <c r="I74" s="232">
        <v>1960.0666666666671</v>
      </c>
      <c r="J74" s="232">
        <v>1988.6333333333337</v>
      </c>
      <c r="K74" s="231">
        <v>1931.5</v>
      </c>
      <c r="L74" s="231">
        <v>1873.6</v>
      </c>
      <c r="M74" s="231">
        <v>1.7278100000000001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4421</v>
      </c>
      <c r="D75" s="232">
        <v>4422.3666666666668</v>
      </c>
      <c r="E75" s="232">
        <v>4353.6333333333332</v>
      </c>
      <c r="F75" s="232">
        <v>4286.2666666666664</v>
      </c>
      <c r="G75" s="232">
        <v>4217.5333333333328</v>
      </c>
      <c r="H75" s="232">
        <v>4489.7333333333336</v>
      </c>
      <c r="I75" s="232">
        <v>4558.4666666666672</v>
      </c>
      <c r="J75" s="232">
        <v>4625.8333333333339</v>
      </c>
      <c r="K75" s="231">
        <v>4491.1000000000004</v>
      </c>
      <c r="L75" s="231">
        <v>4355</v>
      </c>
      <c r="M75" s="231">
        <v>2.7411400000000001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3131.05</v>
      </c>
      <c r="D76" s="232">
        <v>3146.1666666666665</v>
      </c>
      <c r="E76" s="232">
        <v>3086.9333333333329</v>
      </c>
      <c r="F76" s="232">
        <v>3042.8166666666666</v>
      </c>
      <c r="G76" s="232">
        <v>2983.583333333333</v>
      </c>
      <c r="H76" s="232">
        <v>3190.2833333333328</v>
      </c>
      <c r="I76" s="232">
        <v>3249.5166666666664</v>
      </c>
      <c r="J76" s="232">
        <v>3293.6333333333328</v>
      </c>
      <c r="K76" s="231">
        <v>3205.4</v>
      </c>
      <c r="L76" s="231">
        <v>3102.05</v>
      </c>
      <c r="M76" s="231">
        <v>4.8253000000000004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390.15</v>
      </c>
      <c r="D77" s="232">
        <v>388.2</v>
      </c>
      <c r="E77" s="232">
        <v>376.75</v>
      </c>
      <c r="F77" s="232">
        <v>363.35</v>
      </c>
      <c r="G77" s="232">
        <v>351.90000000000003</v>
      </c>
      <c r="H77" s="232">
        <v>401.59999999999997</v>
      </c>
      <c r="I77" s="232">
        <v>413.0499999999999</v>
      </c>
      <c r="J77" s="232">
        <v>426.44999999999993</v>
      </c>
      <c r="K77" s="231">
        <v>399.65</v>
      </c>
      <c r="L77" s="231">
        <v>374.8</v>
      </c>
      <c r="M77" s="231">
        <v>3.1668799999999999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1981.75</v>
      </c>
      <c r="D78" s="232">
        <v>1986.0333333333335</v>
      </c>
      <c r="E78" s="232">
        <v>1952.2666666666671</v>
      </c>
      <c r="F78" s="232">
        <v>1922.7833333333335</v>
      </c>
      <c r="G78" s="232">
        <v>1889.0166666666671</v>
      </c>
      <c r="H78" s="232">
        <v>2015.5166666666671</v>
      </c>
      <c r="I78" s="232">
        <v>2049.2833333333338</v>
      </c>
      <c r="J78" s="232">
        <v>2078.7666666666673</v>
      </c>
      <c r="K78" s="231">
        <v>2019.8</v>
      </c>
      <c r="L78" s="231">
        <v>1956.55</v>
      </c>
      <c r="M78" s="231">
        <v>2.8661099999999999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140.1</v>
      </c>
      <c r="D79" s="232">
        <v>140.39999999999998</v>
      </c>
      <c r="E79" s="232">
        <v>137.84999999999997</v>
      </c>
      <c r="F79" s="232">
        <v>135.6</v>
      </c>
      <c r="G79" s="232">
        <v>133.04999999999998</v>
      </c>
      <c r="H79" s="232">
        <v>142.64999999999995</v>
      </c>
      <c r="I79" s="232">
        <v>145.19999999999996</v>
      </c>
      <c r="J79" s="232">
        <v>147.44999999999993</v>
      </c>
      <c r="K79" s="231">
        <v>142.94999999999999</v>
      </c>
      <c r="L79" s="231">
        <v>138.15</v>
      </c>
      <c r="M79" s="231">
        <v>84.505840000000006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128.65</v>
      </c>
      <c r="D80" s="232">
        <v>127.81666666666666</v>
      </c>
      <c r="E80" s="232">
        <v>126.63333333333333</v>
      </c>
      <c r="F80" s="232">
        <v>124.61666666666666</v>
      </c>
      <c r="G80" s="232">
        <v>123.43333333333332</v>
      </c>
      <c r="H80" s="232">
        <v>129.83333333333331</v>
      </c>
      <c r="I80" s="232">
        <v>131.01666666666665</v>
      </c>
      <c r="J80" s="232">
        <v>133.03333333333333</v>
      </c>
      <c r="K80" s="231">
        <v>129</v>
      </c>
      <c r="L80" s="231">
        <v>125.8</v>
      </c>
      <c r="M80" s="231">
        <v>81.374440000000007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265.7</v>
      </c>
      <c r="D81" s="232">
        <v>267.24999999999994</v>
      </c>
      <c r="E81" s="232">
        <v>261.09999999999991</v>
      </c>
      <c r="F81" s="232">
        <v>256.49999999999994</v>
      </c>
      <c r="G81" s="232">
        <v>250.34999999999991</v>
      </c>
      <c r="H81" s="232">
        <v>271.84999999999991</v>
      </c>
      <c r="I81" s="232">
        <v>277.99999999999989</v>
      </c>
      <c r="J81" s="232">
        <v>282.59999999999991</v>
      </c>
      <c r="K81" s="231">
        <v>273.39999999999998</v>
      </c>
      <c r="L81" s="231">
        <v>262.64999999999998</v>
      </c>
      <c r="M81" s="231">
        <v>5.9169099999999997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104.15</v>
      </c>
      <c r="D82" s="232">
        <v>104.5</v>
      </c>
      <c r="E82" s="232">
        <v>102.8</v>
      </c>
      <c r="F82" s="232">
        <v>101.45</v>
      </c>
      <c r="G82" s="232">
        <v>99.75</v>
      </c>
      <c r="H82" s="232">
        <v>105.85</v>
      </c>
      <c r="I82" s="232">
        <v>107.54999999999998</v>
      </c>
      <c r="J82" s="232">
        <v>108.89999999999999</v>
      </c>
      <c r="K82" s="231">
        <v>106.2</v>
      </c>
      <c r="L82" s="231">
        <v>103.15</v>
      </c>
      <c r="M82" s="231">
        <v>278.02825999999999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1273.3</v>
      </c>
      <c r="D83" s="232">
        <v>1276.6166666666666</v>
      </c>
      <c r="E83" s="232">
        <v>1261.6833333333332</v>
      </c>
      <c r="F83" s="232">
        <v>1250.0666666666666</v>
      </c>
      <c r="G83" s="232">
        <v>1235.1333333333332</v>
      </c>
      <c r="H83" s="232">
        <v>1288.2333333333331</v>
      </c>
      <c r="I83" s="232">
        <v>1303.1666666666665</v>
      </c>
      <c r="J83" s="232">
        <v>1314.7833333333331</v>
      </c>
      <c r="K83" s="231">
        <v>1291.55</v>
      </c>
      <c r="L83" s="231">
        <v>1265</v>
      </c>
      <c r="M83" s="231">
        <v>2.02969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914</v>
      </c>
      <c r="D84" s="232">
        <v>914.63333333333333</v>
      </c>
      <c r="E84" s="232">
        <v>901.76666666666665</v>
      </c>
      <c r="F84" s="232">
        <v>889.5333333333333</v>
      </c>
      <c r="G84" s="232">
        <v>876.66666666666663</v>
      </c>
      <c r="H84" s="232">
        <v>926.86666666666667</v>
      </c>
      <c r="I84" s="232">
        <v>939.73333333333323</v>
      </c>
      <c r="J84" s="232">
        <v>951.9666666666667</v>
      </c>
      <c r="K84" s="231">
        <v>927.5</v>
      </c>
      <c r="L84" s="231">
        <v>902.4</v>
      </c>
      <c r="M84" s="231">
        <v>4.8098599999999996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1093.75</v>
      </c>
      <c r="D85" s="232">
        <v>1083.8333333333333</v>
      </c>
      <c r="E85" s="232">
        <v>1070.9666666666665</v>
      </c>
      <c r="F85" s="232">
        <v>1048.1833333333332</v>
      </c>
      <c r="G85" s="232">
        <v>1035.3166666666664</v>
      </c>
      <c r="H85" s="232">
        <v>1106.6166666666666</v>
      </c>
      <c r="I85" s="232">
        <v>1119.4833333333333</v>
      </c>
      <c r="J85" s="232">
        <v>1142.2666666666667</v>
      </c>
      <c r="K85" s="231">
        <v>1096.7</v>
      </c>
      <c r="L85" s="231">
        <v>1061.05</v>
      </c>
      <c r="M85" s="231">
        <v>4.3084499999999997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1571.6</v>
      </c>
      <c r="D86" s="232">
        <v>1570.2</v>
      </c>
      <c r="E86" s="232">
        <v>1555.45</v>
      </c>
      <c r="F86" s="232">
        <v>1539.3</v>
      </c>
      <c r="G86" s="232">
        <v>1524.55</v>
      </c>
      <c r="H86" s="232">
        <v>1586.3500000000001</v>
      </c>
      <c r="I86" s="232">
        <v>1601.1000000000001</v>
      </c>
      <c r="J86" s="232">
        <v>1617.2500000000002</v>
      </c>
      <c r="K86" s="231">
        <v>1584.95</v>
      </c>
      <c r="L86" s="231">
        <v>1554.05</v>
      </c>
      <c r="M86" s="231">
        <v>3.9592800000000001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504.2</v>
      </c>
      <c r="D87" s="232">
        <v>505.61666666666662</v>
      </c>
      <c r="E87" s="232">
        <v>499.43333333333322</v>
      </c>
      <c r="F87" s="232">
        <v>494.66666666666663</v>
      </c>
      <c r="G87" s="232">
        <v>488.48333333333323</v>
      </c>
      <c r="H87" s="232">
        <v>510.38333333333321</v>
      </c>
      <c r="I87" s="232">
        <v>516.56666666666661</v>
      </c>
      <c r="J87" s="232">
        <v>521.33333333333326</v>
      </c>
      <c r="K87" s="231">
        <v>511.8</v>
      </c>
      <c r="L87" s="231">
        <v>500.85</v>
      </c>
      <c r="M87" s="231">
        <v>10.88125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277.89999999999998</v>
      </c>
      <c r="D88" s="232">
        <v>280.3</v>
      </c>
      <c r="E88" s="232">
        <v>273.60000000000002</v>
      </c>
      <c r="F88" s="232">
        <v>269.3</v>
      </c>
      <c r="G88" s="232">
        <v>262.60000000000002</v>
      </c>
      <c r="H88" s="232">
        <v>284.60000000000002</v>
      </c>
      <c r="I88" s="232">
        <v>291.29999999999995</v>
      </c>
      <c r="J88" s="232">
        <v>295.60000000000002</v>
      </c>
      <c r="K88" s="231">
        <v>287</v>
      </c>
      <c r="L88" s="231">
        <v>276</v>
      </c>
      <c r="M88" s="231">
        <v>16.30171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1083.95</v>
      </c>
      <c r="D89" s="232">
        <v>1083.3166666666666</v>
      </c>
      <c r="E89" s="232">
        <v>1076.6333333333332</v>
      </c>
      <c r="F89" s="232">
        <v>1069.3166666666666</v>
      </c>
      <c r="G89" s="232">
        <v>1062.6333333333332</v>
      </c>
      <c r="H89" s="232">
        <v>1090.6333333333332</v>
      </c>
      <c r="I89" s="232">
        <v>1097.3166666666666</v>
      </c>
      <c r="J89" s="232">
        <v>1104.6333333333332</v>
      </c>
      <c r="K89" s="231">
        <v>1090</v>
      </c>
      <c r="L89" s="231">
        <v>1076</v>
      </c>
      <c r="M89" s="231">
        <v>18.34553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1803.6</v>
      </c>
      <c r="D90" s="232">
        <v>1803.7833333333335</v>
      </c>
      <c r="E90" s="232">
        <v>1780.366666666667</v>
      </c>
      <c r="F90" s="232">
        <v>1757.1333333333334</v>
      </c>
      <c r="G90" s="232">
        <v>1733.7166666666669</v>
      </c>
      <c r="H90" s="232">
        <v>1827.0166666666671</v>
      </c>
      <c r="I90" s="232">
        <v>1850.4333333333336</v>
      </c>
      <c r="J90" s="232">
        <v>1873.6666666666672</v>
      </c>
      <c r="K90" s="231">
        <v>1827.2</v>
      </c>
      <c r="L90" s="231">
        <v>1780.55</v>
      </c>
      <c r="M90" s="231">
        <v>3.8741099999999999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1592.9</v>
      </c>
      <c r="D91" s="232">
        <v>1589.7333333333333</v>
      </c>
      <c r="E91" s="232">
        <v>1580.4666666666667</v>
      </c>
      <c r="F91" s="232">
        <v>1568.0333333333333</v>
      </c>
      <c r="G91" s="232">
        <v>1558.7666666666667</v>
      </c>
      <c r="H91" s="232">
        <v>1602.1666666666667</v>
      </c>
      <c r="I91" s="232">
        <v>1611.4333333333336</v>
      </c>
      <c r="J91" s="232">
        <v>1623.8666666666668</v>
      </c>
      <c r="K91" s="231">
        <v>1599</v>
      </c>
      <c r="L91" s="231">
        <v>1577.3</v>
      </c>
      <c r="M91" s="231">
        <v>71.564859999999996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488.7</v>
      </c>
      <c r="D92" s="232">
        <v>485.86666666666662</v>
      </c>
      <c r="E92" s="232">
        <v>480.83333333333326</v>
      </c>
      <c r="F92" s="232">
        <v>472.96666666666664</v>
      </c>
      <c r="G92" s="232">
        <v>467.93333333333328</v>
      </c>
      <c r="H92" s="232">
        <v>493.73333333333323</v>
      </c>
      <c r="I92" s="232">
        <v>498.76666666666665</v>
      </c>
      <c r="J92" s="232">
        <v>506.63333333333321</v>
      </c>
      <c r="K92" s="231">
        <v>490.9</v>
      </c>
      <c r="L92" s="231">
        <v>478</v>
      </c>
      <c r="M92" s="231">
        <v>25.874089999999999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1169.3499999999999</v>
      </c>
      <c r="D93" s="232">
        <v>1169.6666666666667</v>
      </c>
      <c r="E93" s="232">
        <v>1152.3333333333335</v>
      </c>
      <c r="F93" s="232">
        <v>1135.3166666666668</v>
      </c>
      <c r="G93" s="232">
        <v>1117.9833333333336</v>
      </c>
      <c r="H93" s="232">
        <v>1186.6833333333334</v>
      </c>
      <c r="I93" s="232">
        <v>1204.0166666666669</v>
      </c>
      <c r="J93" s="232">
        <v>1221.0333333333333</v>
      </c>
      <c r="K93" s="231">
        <v>1187</v>
      </c>
      <c r="L93" s="231">
        <v>1152.6500000000001</v>
      </c>
      <c r="M93" s="231">
        <v>3.84735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2437.5500000000002</v>
      </c>
      <c r="D94" s="232">
        <v>2451.85</v>
      </c>
      <c r="E94" s="232">
        <v>2415.6999999999998</v>
      </c>
      <c r="F94" s="232">
        <v>2393.85</v>
      </c>
      <c r="G94" s="232">
        <v>2357.6999999999998</v>
      </c>
      <c r="H94" s="232">
        <v>2473.6999999999998</v>
      </c>
      <c r="I94" s="232">
        <v>2509.8500000000004</v>
      </c>
      <c r="J94" s="232">
        <v>2531.6999999999998</v>
      </c>
      <c r="K94" s="231">
        <v>2488</v>
      </c>
      <c r="L94" s="231">
        <v>2430</v>
      </c>
      <c r="M94" s="231">
        <v>2.93892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411.8</v>
      </c>
      <c r="D95" s="232">
        <v>409.43333333333334</v>
      </c>
      <c r="E95" s="232">
        <v>403.86666666666667</v>
      </c>
      <c r="F95" s="232">
        <v>395.93333333333334</v>
      </c>
      <c r="G95" s="232">
        <v>390.36666666666667</v>
      </c>
      <c r="H95" s="232">
        <v>417.36666666666667</v>
      </c>
      <c r="I95" s="232">
        <v>422.93333333333339</v>
      </c>
      <c r="J95" s="232">
        <v>430.86666666666667</v>
      </c>
      <c r="K95" s="231">
        <v>415</v>
      </c>
      <c r="L95" s="231">
        <v>401.5</v>
      </c>
      <c r="M95" s="231">
        <v>83.013729999999995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2573.35</v>
      </c>
      <c r="D96" s="232">
        <v>2556.5333333333333</v>
      </c>
      <c r="E96" s="232">
        <v>2534.0666666666666</v>
      </c>
      <c r="F96" s="232">
        <v>2494.7833333333333</v>
      </c>
      <c r="G96" s="232">
        <v>2472.3166666666666</v>
      </c>
      <c r="H96" s="232">
        <v>2595.8166666666666</v>
      </c>
      <c r="I96" s="232">
        <v>2618.2833333333328</v>
      </c>
      <c r="J96" s="232">
        <v>2657.5666666666666</v>
      </c>
      <c r="K96" s="231">
        <v>2579</v>
      </c>
      <c r="L96" s="231">
        <v>2517.25</v>
      </c>
      <c r="M96" s="231">
        <v>7.3651900000000001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214.3</v>
      </c>
      <c r="D97" s="232">
        <v>214.58333333333334</v>
      </c>
      <c r="E97" s="232">
        <v>211.36666666666667</v>
      </c>
      <c r="F97" s="232">
        <v>208.43333333333334</v>
      </c>
      <c r="G97" s="232">
        <v>205.21666666666667</v>
      </c>
      <c r="H97" s="232">
        <v>217.51666666666668</v>
      </c>
      <c r="I97" s="232">
        <v>220.73333333333332</v>
      </c>
      <c r="J97" s="232">
        <v>223.66666666666669</v>
      </c>
      <c r="K97" s="231">
        <v>217.8</v>
      </c>
      <c r="L97" s="231">
        <v>211.65</v>
      </c>
      <c r="M97" s="231">
        <v>62.104880000000001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2468.15</v>
      </c>
      <c r="D98" s="232">
        <v>2470.3833333333332</v>
      </c>
      <c r="E98" s="232">
        <v>2453.7666666666664</v>
      </c>
      <c r="F98" s="232">
        <v>2439.3833333333332</v>
      </c>
      <c r="G98" s="232">
        <v>2422.7666666666664</v>
      </c>
      <c r="H98" s="232">
        <v>2484.7666666666664</v>
      </c>
      <c r="I98" s="232">
        <v>2501.3833333333332</v>
      </c>
      <c r="J98" s="232">
        <v>2515.7666666666664</v>
      </c>
      <c r="K98" s="231">
        <v>2487</v>
      </c>
      <c r="L98" s="231">
        <v>2456</v>
      </c>
      <c r="M98" s="231">
        <v>8.5399100000000008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308.60000000000002</v>
      </c>
      <c r="D99" s="232">
        <v>311.76666666666665</v>
      </c>
      <c r="E99" s="232">
        <v>304.83333333333331</v>
      </c>
      <c r="F99" s="232">
        <v>301.06666666666666</v>
      </c>
      <c r="G99" s="232">
        <v>294.13333333333333</v>
      </c>
      <c r="H99" s="232">
        <v>315.5333333333333</v>
      </c>
      <c r="I99" s="232">
        <v>322.4666666666667</v>
      </c>
      <c r="J99" s="232">
        <v>326.23333333333329</v>
      </c>
      <c r="K99" s="231">
        <v>318.7</v>
      </c>
      <c r="L99" s="231">
        <v>308</v>
      </c>
      <c r="M99" s="231">
        <v>3.9586399999999999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34987.800000000003</v>
      </c>
      <c r="D100" s="232">
        <v>35329.283333333333</v>
      </c>
      <c r="E100" s="232">
        <v>34509.566666666666</v>
      </c>
      <c r="F100" s="232">
        <v>34031.333333333336</v>
      </c>
      <c r="G100" s="232">
        <v>33211.616666666669</v>
      </c>
      <c r="H100" s="232">
        <v>35807.516666666663</v>
      </c>
      <c r="I100" s="232">
        <v>36627.233333333323</v>
      </c>
      <c r="J100" s="232">
        <v>37105.46666666666</v>
      </c>
      <c r="K100" s="231">
        <v>36149</v>
      </c>
      <c r="L100" s="231">
        <v>34851.050000000003</v>
      </c>
      <c r="M100" s="231">
        <v>8.5889999999999994E-2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2592.15</v>
      </c>
      <c r="D101" s="232">
        <v>2584.1333333333332</v>
      </c>
      <c r="E101" s="232">
        <v>2566.2666666666664</v>
      </c>
      <c r="F101" s="232">
        <v>2540.3833333333332</v>
      </c>
      <c r="G101" s="232">
        <v>2522.5166666666664</v>
      </c>
      <c r="H101" s="232">
        <v>2610.0166666666664</v>
      </c>
      <c r="I101" s="232">
        <v>2627.8833333333332</v>
      </c>
      <c r="J101" s="232">
        <v>2653.7666666666664</v>
      </c>
      <c r="K101" s="231">
        <v>2602</v>
      </c>
      <c r="L101" s="231">
        <v>2558.25</v>
      </c>
      <c r="M101" s="231">
        <v>26.68852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856.4</v>
      </c>
      <c r="D102" s="232">
        <v>849.41666666666663</v>
      </c>
      <c r="E102" s="232">
        <v>840.5333333333333</v>
      </c>
      <c r="F102" s="232">
        <v>824.66666666666663</v>
      </c>
      <c r="G102" s="232">
        <v>815.7833333333333</v>
      </c>
      <c r="H102" s="232">
        <v>865.2833333333333</v>
      </c>
      <c r="I102" s="232">
        <v>874.16666666666674</v>
      </c>
      <c r="J102" s="232">
        <v>890.0333333333333</v>
      </c>
      <c r="K102" s="231">
        <v>858.3</v>
      </c>
      <c r="L102" s="231">
        <v>833.55</v>
      </c>
      <c r="M102" s="231">
        <v>144.22574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1097.4000000000001</v>
      </c>
      <c r="D103" s="232">
        <v>1092.6333333333334</v>
      </c>
      <c r="E103" s="232">
        <v>1085.2666666666669</v>
      </c>
      <c r="F103" s="232">
        <v>1073.1333333333334</v>
      </c>
      <c r="G103" s="232">
        <v>1065.7666666666669</v>
      </c>
      <c r="H103" s="232">
        <v>1104.7666666666669</v>
      </c>
      <c r="I103" s="232">
        <v>1112.1333333333332</v>
      </c>
      <c r="J103" s="232">
        <v>1124.2666666666669</v>
      </c>
      <c r="K103" s="231">
        <v>1100</v>
      </c>
      <c r="L103" s="231">
        <v>1080.5</v>
      </c>
      <c r="M103" s="231">
        <v>2.2459699999999998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405.2</v>
      </c>
      <c r="D104" s="232">
        <v>400.60000000000008</v>
      </c>
      <c r="E104" s="232">
        <v>394.70000000000016</v>
      </c>
      <c r="F104" s="232">
        <v>384.2000000000001</v>
      </c>
      <c r="G104" s="232">
        <v>378.30000000000018</v>
      </c>
      <c r="H104" s="232">
        <v>411.10000000000014</v>
      </c>
      <c r="I104" s="232">
        <v>417.00000000000011</v>
      </c>
      <c r="J104" s="232">
        <v>427.50000000000011</v>
      </c>
      <c r="K104" s="231">
        <v>406.5</v>
      </c>
      <c r="L104" s="231">
        <v>390.1</v>
      </c>
      <c r="M104" s="231">
        <v>14.143739999999999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465.95</v>
      </c>
      <c r="D105" s="232">
        <v>466.58333333333331</v>
      </c>
      <c r="E105" s="232">
        <v>459.46666666666664</v>
      </c>
      <c r="F105" s="232">
        <v>452.98333333333335</v>
      </c>
      <c r="G105" s="232">
        <v>445.86666666666667</v>
      </c>
      <c r="H105" s="232">
        <v>473.06666666666661</v>
      </c>
      <c r="I105" s="232">
        <v>480.18333333333328</v>
      </c>
      <c r="J105" s="232">
        <v>486.66666666666657</v>
      </c>
      <c r="K105" s="231">
        <v>473.7</v>
      </c>
      <c r="L105" s="231">
        <v>460.1</v>
      </c>
      <c r="M105" s="231">
        <v>1.24996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54.4</v>
      </c>
      <c r="D106" s="232">
        <v>54.300000000000004</v>
      </c>
      <c r="E106" s="232">
        <v>53.95000000000001</v>
      </c>
      <c r="F106" s="232">
        <v>53.500000000000007</v>
      </c>
      <c r="G106" s="232">
        <v>53.150000000000013</v>
      </c>
      <c r="H106" s="232">
        <v>54.750000000000007</v>
      </c>
      <c r="I106" s="232">
        <v>55.1</v>
      </c>
      <c r="J106" s="232">
        <v>55.550000000000004</v>
      </c>
      <c r="K106" s="231">
        <v>54.65</v>
      </c>
      <c r="L106" s="231">
        <v>53.85</v>
      </c>
      <c r="M106" s="231">
        <v>167.7647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382.2</v>
      </c>
      <c r="D107" s="232">
        <v>382.36666666666662</v>
      </c>
      <c r="E107" s="232">
        <v>377.93333333333322</v>
      </c>
      <c r="F107" s="232">
        <v>373.66666666666663</v>
      </c>
      <c r="G107" s="232">
        <v>369.23333333333323</v>
      </c>
      <c r="H107" s="232">
        <v>386.63333333333321</v>
      </c>
      <c r="I107" s="232">
        <v>391.06666666666661</v>
      </c>
      <c r="J107" s="232">
        <v>395.3333333333332</v>
      </c>
      <c r="K107" s="231">
        <v>386.8</v>
      </c>
      <c r="L107" s="231">
        <v>378.1</v>
      </c>
      <c r="M107" s="231">
        <v>81.423190000000005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4745.3500000000004</v>
      </c>
      <c r="D108" s="232">
        <v>4733.3499999999995</v>
      </c>
      <c r="E108" s="232">
        <v>4692.9999999999991</v>
      </c>
      <c r="F108" s="232">
        <v>4640.6499999999996</v>
      </c>
      <c r="G108" s="232">
        <v>4600.2999999999993</v>
      </c>
      <c r="H108" s="232">
        <v>4785.6999999999989</v>
      </c>
      <c r="I108" s="232">
        <v>4826.0499999999993</v>
      </c>
      <c r="J108" s="232">
        <v>4878.3999999999987</v>
      </c>
      <c r="K108" s="231">
        <v>4773.7</v>
      </c>
      <c r="L108" s="231">
        <v>4681</v>
      </c>
      <c r="M108" s="231">
        <v>0.40695999999999999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259.8</v>
      </c>
      <c r="D109" s="232">
        <v>263.28333333333336</v>
      </c>
      <c r="E109" s="232">
        <v>253.7166666666667</v>
      </c>
      <c r="F109" s="232">
        <v>247.63333333333333</v>
      </c>
      <c r="G109" s="232">
        <v>238.06666666666666</v>
      </c>
      <c r="H109" s="232">
        <v>269.36666666666673</v>
      </c>
      <c r="I109" s="232">
        <v>278.93333333333345</v>
      </c>
      <c r="J109" s="232">
        <v>285.01666666666677</v>
      </c>
      <c r="K109" s="231">
        <v>272.85000000000002</v>
      </c>
      <c r="L109" s="231">
        <v>257.2</v>
      </c>
      <c r="M109" s="231">
        <v>13.3043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143</v>
      </c>
      <c r="D110" s="232">
        <v>142.78333333333333</v>
      </c>
      <c r="E110" s="232">
        <v>141.21666666666667</v>
      </c>
      <c r="F110" s="232">
        <v>139.43333333333334</v>
      </c>
      <c r="G110" s="232">
        <v>137.86666666666667</v>
      </c>
      <c r="H110" s="232">
        <v>144.56666666666666</v>
      </c>
      <c r="I110" s="232">
        <v>146.13333333333333</v>
      </c>
      <c r="J110" s="232">
        <v>147.91666666666666</v>
      </c>
      <c r="K110" s="231">
        <v>144.35</v>
      </c>
      <c r="L110" s="231">
        <v>141</v>
      </c>
      <c r="M110" s="231">
        <v>37.572000000000003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315.10000000000002</v>
      </c>
      <c r="D111" s="232">
        <v>313.51666666666665</v>
      </c>
      <c r="E111" s="232">
        <v>309.0333333333333</v>
      </c>
      <c r="F111" s="232">
        <v>302.96666666666664</v>
      </c>
      <c r="G111" s="232">
        <v>298.48333333333329</v>
      </c>
      <c r="H111" s="232">
        <v>319.58333333333331</v>
      </c>
      <c r="I111" s="232">
        <v>324.06666666666666</v>
      </c>
      <c r="J111" s="232">
        <v>330.13333333333333</v>
      </c>
      <c r="K111" s="231">
        <v>318</v>
      </c>
      <c r="L111" s="231">
        <v>307.45</v>
      </c>
      <c r="M111" s="231">
        <v>27.72486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76.849999999999994</v>
      </c>
      <c r="D112" s="232">
        <v>76.816666666666663</v>
      </c>
      <c r="E112" s="232">
        <v>76.23333333333332</v>
      </c>
      <c r="F112" s="232">
        <v>75.61666666666666</v>
      </c>
      <c r="G112" s="232">
        <v>75.033333333333317</v>
      </c>
      <c r="H112" s="232">
        <v>77.433333333333323</v>
      </c>
      <c r="I112" s="232">
        <v>78.016666666666666</v>
      </c>
      <c r="J112" s="232">
        <v>78.633333333333326</v>
      </c>
      <c r="K112" s="231">
        <v>77.400000000000006</v>
      </c>
      <c r="L112" s="231">
        <v>76.2</v>
      </c>
      <c r="M112" s="231">
        <v>69.452150000000003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599.85</v>
      </c>
      <c r="D113" s="232">
        <v>600.65</v>
      </c>
      <c r="E113" s="232">
        <v>594.19999999999993</v>
      </c>
      <c r="F113" s="232">
        <v>588.54999999999995</v>
      </c>
      <c r="G113" s="232">
        <v>582.09999999999991</v>
      </c>
      <c r="H113" s="232">
        <v>606.29999999999995</v>
      </c>
      <c r="I113" s="232">
        <v>612.75</v>
      </c>
      <c r="J113" s="232">
        <v>618.4</v>
      </c>
      <c r="K113" s="231">
        <v>607.1</v>
      </c>
      <c r="L113" s="231">
        <v>595</v>
      </c>
      <c r="M113" s="231">
        <v>12.72125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435.55</v>
      </c>
      <c r="D114" s="232">
        <v>435.40000000000003</v>
      </c>
      <c r="E114" s="232">
        <v>431.45000000000005</v>
      </c>
      <c r="F114" s="232">
        <v>427.35</v>
      </c>
      <c r="G114" s="232">
        <v>423.40000000000003</v>
      </c>
      <c r="H114" s="232">
        <v>439.50000000000006</v>
      </c>
      <c r="I114" s="232">
        <v>443.45</v>
      </c>
      <c r="J114" s="232">
        <v>447.55000000000007</v>
      </c>
      <c r="K114" s="231">
        <v>439.35</v>
      </c>
      <c r="L114" s="231">
        <v>431.3</v>
      </c>
      <c r="M114" s="231">
        <v>10.03248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167</v>
      </c>
      <c r="D115" s="232">
        <v>167.11666666666667</v>
      </c>
      <c r="E115" s="232">
        <v>164.78333333333336</v>
      </c>
      <c r="F115" s="232">
        <v>162.56666666666669</v>
      </c>
      <c r="G115" s="232">
        <v>160.23333333333338</v>
      </c>
      <c r="H115" s="232">
        <v>169.33333333333334</v>
      </c>
      <c r="I115" s="232">
        <v>171.66666666666666</v>
      </c>
      <c r="J115" s="232">
        <v>173.88333333333333</v>
      </c>
      <c r="K115" s="231">
        <v>169.45</v>
      </c>
      <c r="L115" s="231">
        <v>164.9</v>
      </c>
      <c r="M115" s="231">
        <v>37.557160000000003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1081.95</v>
      </c>
      <c r="D116" s="232">
        <v>1079.6166666666668</v>
      </c>
      <c r="E116" s="232">
        <v>1069.3833333333337</v>
      </c>
      <c r="F116" s="232">
        <v>1056.8166666666668</v>
      </c>
      <c r="G116" s="232">
        <v>1046.5833333333337</v>
      </c>
      <c r="H116" s="232">
        <v>1092.1833333333336</v>
      </c>
      <c r="I116" s="232">
        <v>1102.4166666666667</v>
      </c>
      <c r="J116" s="232">
        <v>1114.9833333333336</v>
      </c>
      <c r="K116" s="231">
        <v>1089.8499999999999</v>
      </c>
      <c r="L116" s="231">
        <v>1067.05</v>
      </c>
      <c r="M116" s="231">
        <v>20.472519999999999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3519.7</v>
      </c>
      <c r="D117" s="232">
        <v>3517.6833333333329</v>
      </c>
      <c r="E117" s="232">
        <v>3487.9166666666661</v>
      </c>
      <c r="F117" s="232">
        <v>3456.1333333333332</v>
      </c>
      <c r="G117" s="232">
        <v>3426.3666666666663</v>
      </c>
      <c r="H117" s="232">
        <v>3549.4666666666658</v>
      </c>
      <c r="I117" s="232">
        <v>3579.2333333333331</v>
      </c>
      <c r="J117" s="232">
        <v>3611.0166666666655</v>
      </c>
      <c r="K117" s="231">
        <v>3547.45</v>
      </c>
      <c r="L117" s="231">
        <v>3485.9</v>
      </c>
      <c r="M117" s="231">
        <v>1.7565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1509.3</v>
      </c>
      <c r="D118" s="232">
        <v>1517.1000000000001</v>
      </c>
      <c r="E118" s="232">
        <v>1494.2000000000003</v>
      </c>
      <c r="F118" s="232">
        <v>1479.1000000000001</v>
      </c>
      <c r="G118" s="232">
        <v>1456.2000000000003</v>
      </c>
      <c r="H118" s="232">
        <v>1532.2000000000003</v>
      </c>
      <c r="I118" s="232">
        <v>1555.1000000000004</v>
      </c>
      <c r="J118" s="232">
        <v>1570.2000000000003</v>
      </c>
      <c r="K118" s="231">
        <v>1540</v>
      </c>
      <c r="L118" s="231">
        <v>1502</v>
      </c>
      <c r="M118" s="231">
        <v>49.202680000000001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1838.05</v>
      </c>
      <c r="D119" s="232">
        <v>1833.3333333333333</v>
      </c>
      <c r="E119" s="232">
        <v>1820.7166666666665</v>
      </c>
      <c r="F119" s="232">
        <v>1803.3833333333332</v>
      </c>
      <c r="G119" s="232">
        <v>1790.7666666666664</v>
      </c>
      <c r="H119" s="232">
        <v>1850.6666666666665</v>
      </c>
      <c r="I119" s="232">
        <v>1863.2833333333333</v>
      </c>
      <c r="J119" s="232">
        <v>1880.6166666666666</v>
      </c>
      <c r="K119" s="231">
        <v>1845.95</v>
      </c>
      <c r="L119" s="231">
        <v>1816</v>
      </c>
      <c r="M119" s="231">
        <v>7.0834599999999996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811.35</v>
      </c>
      <c r="D120" s="232">
        <v>809.6</v>
      </c>
      <c r="E120" s="232">
        <v>804.2</v>
      </c>
      <c r="F120" s="232">
        <v>797.05000000000007</v>
      </c>
      <c r="G120" s="232">
        <v>791.65000000000009</v>
      </c>
      <c r="H120" s="232">
        <v>816.75</v>
      </c>
      <c r="I120" s="232">
        <v>822.14999999999986</v>
      </c>
      <c r="J120" s="232">
        <v>829.3</v>
      </c>
      <c r="K120" s="231">
        <v>815</v>
      </c>
      <c r="L120" s="231">
        <v>802.45</v>
      </c>
      <c r="M120" s="231">
        <v>2.3354300000000001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208.25</v>
      </c>
      <c r="D121" s="232">
        <v>208.18333333333331</v>
      </c>
      <c r="E121" s="232">
        <v>204.71666666666661</v>
      </c>
      <c r="F121" s="232">
        <v>201.18333333333331</v>
      </c>
      <c r="G121" s="232">
        <v>197.71666666666661</v>
      </c>
      <c r="H121" s="232">
        <v>211.71666666666661</v>
      </c>
      <c r="I121" s="232">
        <v>215.18333333333331</v>
      </c>
      <c r="J121" s="232">
        <v>218.71666666666661</v>
      </c>
      <c r="K121" s="231">
        <v>211.65</v>
      </c>
      <c r="L121" s="231">
        <v>204.65</v>
      </c>
      <c r="M121" s="231">
        <v>6.0003200000000003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680.5</v>
      </c>
      <c r="D122" s="232">
        <v>677.11666666666667</v>
      </c>
      <c r="E122" s="232">
        <v>669.23333333333335</v>
      </c>
      <c r="F122" s="232">
        <v>657.9666666666667</v>
      </c>
      <c r="G122" s="232">
        <v>650.08333333333337</v>
      </c>
      <c r="H122" s="232">
        <v>688.38333333333333</v>
      </c>
      <c r="I122" s="232">
        <v>696.26666666666677</v>
      </c>
      <c r="J122" s="232">
        <v>707.5333333333333</v>
      </c>
      <c r="K122" s="231">
        <v>685</v>
      </c>
      <c r="L122" s="231">
        <v>665.85</v>
      </c>
      <c r="M122" s="231">
        <v>18.14311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553.25</v>
      </c>
      <c r="D123" s="232">
        <v>552.08333333333337</v>
      </c>
      <c r="E123" s="232">
        <v>545.16666666666674</v>
      </c>
      <c r="F123" s="232">
        <v>537.08333333333337</v>
      </c>
      <c r="G123" s="232">
        <v>530.16666666666674</v>
      </c>
      <c r="H123" s="232">
        <v>560.16666666666674</v>
      </c>
      <c r="I123" s="232">
        <v>567.08333333333348</v>
      </c>
      <c r="J123" s="232">
        <v>575.16666666666674</v>
      </c>
      <c r="K123" s="231">
        <v>559</v>
      </c>
      <c r="L123" s="231">
        <v>544</v>
      </c>
      <c r="M123" s="231">
        <v>22.50348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434.35</v>
      </c>
      <c r="D124" s="232">
        <v>436.78333333333336</v>
      </c>
      <c r="E124" s="232">
        <v>429.76666666666671</v>
      </c>
      <c r="F124" s="232">
        <v>425.18333333333334</v>
      </c>
      <c r="G124" s="232">
        <v>418.16666666666669</v>
      </c>
      <c r="H124" s="232">
        <v>441.36666666666673</v>
      </c>
      <c r="I124" s="232">
        <v>448.38333333333338</v>
      </c>
      <c r="J124" s="232">
        <v>452.96666666666675</v>
      </c>
      <c r="K124" s="231">
        <v>443.8</v>
      </c>
      <c r="L124" s="231">
        <v>432.2</v>
      </c>
      <c r="M124" s="231">
        <v>14.96635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1725.95</v>
      </c>
      <c r="D125" s="232">
        <v>1715.5166666666667</v>
      </c>
      <c r="E125" s="232">
        <v>1701.2333333333333</v>
      </c>
      <c r="F125" s="232">
        <v>1676.5166666666667</v>
      </c>
      <c r="G125" s="232">
        <v>1662.2333333333333</v>
      </c>
      <c r="H125" s="232">
        <v>1740.2333333333333</v>
      </c>
      <c r="I125" s="232">
        <v>1754.5166666666667</v>
      </c>
      <c r="J125" s="232">
        <v>1779.2333333333333</v>
      </c>
      <c r="K125" s="231">
        <v>1729.8</v>
      </c>
      <c r="L125" s="231">
        <v>1690.8</v>
      </c>
      <c r="M125" s="231">
        <v>23.43798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87.15</v>
      </c>
      <c r="D126" s="232">
        <v>87.566666666666663</v>
      </c>
      <c r="E126" s="232">
        <v>86.083333333333329</v>
      </c>
      <c r="F126" s="232">
        <v>85.016666666666666</v>
      </c>
      <c r="G126" s="232">
        <v>83.533333333333331</v>
      </c>
      <c r="H126" s="232">
        <v>88.633333333333326</v>
      </c>
      <c r="I126" s="232">
        <v>90.116666666666674</v>
      </c>
      <c r="J126" s="232">
        <v>91.183333333333323</v>
      </c>
      <c r="K126" s="231">
        <v>89.05</v>
      </c>
      <c r="L126" s="231">
        <v>86.5</v>
      </c>
      <c r="M126" s="231">
        <v>27.636399999999998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3653</v>
      </c>
      <c r="D127" s="232">
        <v>3637.0333333333333</v>
      </c>
      <c r="E127" s="232">
        <v>3584.0666666666666</v>
      </c>
      <c r="F127" s="232">
        <v>3515.1333333333332</v>
      </c>
      <c r="G127" s="232">
        <v>3462.1666666666665</v>
      </c>
      <c r="H127" s="232">
        <v>3705.9666666666667</v>
      </c>
      <c r="I127" s="232">
        <v>3758.9333333333329</v>
      </c>
      <c r="J127" s="232">
        <v>3827.8666666666668</v>
      </c>
      <c r="K127" s="231">
        <v>3690</v>
      </c>
      <c r="L127" s="231">
        <v>3568.1</v>
      </c>
      <c r="M127" s="231">
        <v>1.77464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350.5</v>
      </c>
      <c r="D128" s="232">
        <v>348.64999999999992</v>
      </c>
      <c r="E128" s="232">
        <v>345.74999999999983</v>
      </c>
      <c r="F128" s="232">
        <v>340.99999999999989</v>
      </c>
      <c r="G128" s="232">
        <v>338.0999999999998</v>
      </c>
      <c r="H128" s="232">
        <v>353.39999999999986</v>
      </c>
      <c r="I128" s="232">
        <v>356.29999999999995</v>
      </c>
      <c r="J128" s="232">
        <v>361.0499999999999</v>
      </c>
      <c r="K128" s="231">
        <v>351.55</v>
      </c>
      <c r="L128" s="231">
        <v>343.9</v>
      </c>
      <c r="M128" s="231">
        <v>11.093870000000001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4775</v>
      </c>
      <c r="D129" s="232">
        <v>4763.7833333333338</v>
      </c>
      <c r="E129" s="232">
        <v>4689.8666666666677</v>
      </c>
      <c r="F129" s="232">
        <v>4604.7333333333336</v>
      </c>
      <c r="G129" s="232">
        <v>4530.8166666666675</v>
      </c>
      <c r="H129" s="232">
        <v>4848.9166666666679</v>
      </c>
      <c r="I129" s="232">
        <v>4922.8333333333339</v>
      </c>
      <c r="J129" s="232">
        <v>5007.9666666666681</v>
      </c>
      <c r="K129" s="231">
        <v>4837.7</v>
      </c>
      <c r="L129" s="231">
        <v>4678.6499999999996</v>
      </c>
      <c r="M129" s="231">
        <v>4.7962499999999997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2113.6999999999998</v>
      </c>
      <c r="D130" s="232">
        <v>2111.9</v>
      </c>
      <c r="E130" s="232">
        <v>2083.9</v>
      </c>
      <c r="F130" s="232">
        <v>2054.1</v>
      </c>
      <c r="G130" s="232">
        <v>2026.1</v>
      </c>
      <c r="H130" s="232">
        <v>2141.7000000000003</v>
      </c>
      <c r="I130" s="232">
        <v>2169.7000000000003</v>
      </c>
      <c r="J130" s="232">
        <v>2199.5000000000005</v>
      </c>
      <c r="K130" s="231">
        <v>2139.9</v>
      </c>
      <c r="L130" s="231">
        <v>2082.1</v>
      </c>
      <c r="M130" s="231">
        <v>13.981120000000001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315.14999999999998</v>
      </c>
      <c r="D131" s="232">
        <v>313.98333333333329</v>
      </c>
      <c r="E131" s="232">
        <v>310.76666666666659</v>
      </c>
      <c r="F131" s="232">
        <v>306.38333333333333</v>
      </c>
      <c r="G131" s="232">
        <v>303.16666666666663</v>
      </c>
      <c r="H131" s="232">
        <v>318.36666666666656</v>
      </c>
      <c r="I131" s="232">
        <v>321.58333333333326</v>
      </c>
      <c r="J131" s="232">
        <v>325.96666666666653</v>
      </c>
      <c r="K131" s="231">
        <v>317.2</v>
      </c>
      <c r="L131" s="231">
        <v>309.60000000000002</v>
      </c>
      <c r="M131" s="231">
        <v>11.61275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567.75</v>
      </c>
      <c r="D132" s="232">
        <v>573.05000000000007</v>
      </c>
      <c r="E132" s="232">
        <v>560.70000000000016</v>
      </c>
      <c r="F132" s="232">
        <v>553.65000000000009</v>
      </c>
      <c r="G132" s="232">
        <v>541.30000000000018</v>
      </c>
      <c r="H132" s="232">
        <v>580.10000000000014</v>
      </c>
      <c r="I132" s="232">
        <v>592.45000000000005</v>
      </c>
      <c r="J132" s="232">
        <v>599.50000000000011</v>
      </c>
      <c r="K132" s="231">
        <v>585.4</v>
      </c>
      <c r="L132" s="231">
        <v>566</v>
      </c>
      <c r="M132" s="231">
        <v>19.124890000000001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3800.45</v>
      </c>
      <c r="D133" s="232">
        <v>3808.5333333333328</v>
      </c>
      <c r="E133" s="232">
        <v>3730.4666666666658</v>
      </c>
      <c r="F133" s="232">
        <v>3660.4833333333331</v>
      </c>
      <c r="G133" s="232">
        <v>3582.4166666666661</v>
      </c>
      <c r="H133" s="232">
        <v>3878.5166666666655</v>
      </c>
      <c r="I133" s="232">
        <v>3956.583333333333</v>
      </c>
      <c r="J133" s="232">
        <v>4026.5666666666652</v>
      </c>
      <c r="K133" s="231">
        <v>3886.6</v>
      </c>
      <c r="L133" s="231">
        <v>3738.55</v>
      </c>
      <c r="M133" s="231">
        <v>0.49875000000000003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654.6</v>
      </c>
      <c r="D134" s="232">
        <v>653.54999999999995</v>
      </c>
      <c r="E134" s="232">
        <v>646.34999999999991</v>
      </c>
      <c r="F134" s="232">
        <v>638.09999999999991</v>
      </c>
      <c r="G134" s="232">
        <v>630.89999999999986</v>
      </c>
      <c r="H134" s="232">
        <v>661.8</v>
      </c>
      <c r="I134" s="232">
        <v>669</v>
      </c>
      <c r="J134" s="232">
        <v>677.25</v>
      </c>
      <c r="K134" s="231">
        <v>660.75</v>
      </c>
      <c r="L134" s="231">
        <v>645.29999999999995</v>
      </c>
      <c r="M134" s="231">
        <v>12.67994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85143.1</v>
      </c>
      <c r="D135" s="232">
        <v>85577.05</v>
      </c>
      <c r="E135" s="232">
        <v>84368.1</v>
      </c>
      <c r="F135" s="232">
        <v>83593.100000000006</v>
      </c>
      <c r="G135" s="232">
        <v>82384.150000000009</v>
      </c>
      <c r="H135" s="232">
        <v>86352.05</v>
      </c>
      <c r="I135" s="232">
        <v>87560.999999999985</v>
      </c>
      <c r="J135" s="232">
        <v>88336</v>
      </c>
      <c r="K135" s="231">
        <v>86786</v>
      </c>
      <c r="L135" s="231">
        <v>84802.05</v>
      </c>
      <c r="M135" s="231">
        <v>7.1889999999999996E-2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251.95</v>
      </c>
      <c r="D136" s="232">
        <v>252.75</v>
      </c>
      <c r="E136" s="232">
        <v>247.55</v>
      </c>
      <c r="F136" s="232">
        <v>243.15</v>
      </c>
      <c r="G136" s="232">
        <v>237.95000000000002</v>
      </c>
      <c r="H136" s="232">
        <v>257.14999999999998</v>
      </c>
      <c r="I136" s="232">
        <v>262.35000000000002</v>
      </c>
      <c r="J136" s="232">
        <v>266.75</v>
      </c>
      <c r="K136" s="231">
        <v>257.95</v>
      </c>
      <c r="L136" s="231">
        <v>248.35</v>
      </c>
      <c r="M136" s="231">
        <v>21.145900000000001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1257.4000000000001</v>
      </c>
      <c r="D137" s="232">
        <v>1263.7333333333333</v>
      </c>
      <c r="E137" s="232">
        <v>1242.0666666666666</v>
      </c>
      <c r="F137" s="232">
        <v>1226.7333333333333</v>
      </c>
      <c r="G137" s="232">
        <v>1205.0666666666666</v>
      </c>
      <c r="H137" s="232">
        <v>1279.0666666666666</v>
      </c>
      <c r="I137" s="232">
        <v>1300.7333333333331</v>
      </c>
      <c r="J137" s="232">
        <v>1316.0666666666666</v>
      </c>
      <c r="K137" s="231">
        <v>1285.4000000000001</v>
      </c>
      <c r="L137" s="231">
        <v>1248.4000000000001</v>
      </c>
      <c r="M137" s="231">
        <v>20.199639999999999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490.1</v>
      </c>
      <c r="D138" s="232">
        <v>491.56666666666666</v>
      </c>
      <c r="E138" s="232">
        <v>483.63333333333333</v>
      </c>
      <c r="F138" s="232">
        <v>477.16666666666669</v>
      </c>
      <c r="G138" s="232">
        <v>469.23333333333335</v>
      </c>
      <c r="H138" s="232">
        <v>498.0333333333333</v>
      </c>
      <c r="I138" s="232">
        <v>505.96666666666658</v>
      </c>
      <c r="J138" s="232">
        <v>512.43333333333328</v>
      </c>
      <c r="K138" s="231">
        <v>499.5</v>
      </c>
      <c r="L138" s="231">
        <v>485.1</v>
      </c>
      <c r="M138" s="231">
        <v>7.5319000000000003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8632.2000000000007</v>
      </c>
      <c r="D139" s="232">
        <v>8601.75</v>
      </c>
      <c r="E139" s="232">
        <v>8560.4500000000007</v>
      </c>
      <c r="F139" s="232">
        <v>8488.7000000000007</v>
      </c>
      <c r="G139" s="232">
        <v>8447.4000000000015</v>
      </c>
      <c r="H139" s="232">
        <v>8673.5</v>
      </c>
      <c r="I139" s="232">
        <v>8714.7999999999993</v>
      </c>
      <c r="J139" s="232">
        <v>8786.5499999999993</v>
      </c>
      <c r="K139" s="231">
        <v>8643.0499999999993</v>
      </c>
      <c r="L139" s="231">
        <v>8530</v>
      </c>
      <c r="M139" s="231">
        <v>2.2022499999999998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699.45</v>
      </c>
      <c r="D140" s="232">
        <v>692.79999999999984</v>
      </c>
      <c r="E140" s="232">
        <v>685.1999999999997</v>
      </c>
      <c r="F140" s="232">
        <v>670.94999999999982</v>
      </c>
      <c r="G140" s="232">
        <v>663.34999999999968</v>
      </c>
      <c r="H140" s="232">
        <v>707.04999999999973</v>
      </c>
      <c r="I140" s="232">
        <v>714.64999999999986</v>
      </c>
      <c r="J140" s="232">
        <v>728.89999999999975</v>
      </c>
      <c r="K140" s="231">
        <v>700.4</v>
      </c>
      <c r="L140" s="231">
        <v>678.55</v>
      </c>
      <c r="M140" s="231">
        <v>5.0667499999999999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429.65</v>
      </c>
      <c r="D141" s="232">
        <v>428.91666666666669</v>
      </c>
      <c r="E141" s="232">
        <v>426.03333333333336</v>
      </c>
      <c r="F141" s="232">
        <v>422.41666666666669</v>
      </c>
      <c r="G141" s="232">
        <v>419.53333333333336</v>
      </c>
      <c r="H141" s="232">
        <v>432.53333333333336</v>
      </c>
      <c r="I141" s="232">
        <v>435.41666666666669</v>
      </c>
      <c r="J141" s="232">
        <v>439.03333333333336</v>
      </c>
      <c r="K141" s="231">
        <v>431.8</v>
      </c>
      <c r="L141" s="231">
        <v>425.3</v>
      </c>
      <c r="M141" s="231">
        <v>6.49946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49.55</v>
      </c>
      <c r="D142" s="232">
        <v>49.583333333333336</v>
      </c>
      <c r="E142" s="232">
        <v>49.06666666666667</v>
      </c>
      <c r="F142" s="232">
        <v>48.583333333333336</v>
      </c>
      <c r="G142" s="232">
        <v>48.06666666666667</v>
      </c>
      <c r="H142" s="232">
        <v>50.06666666666667</v>
      </c>
      <c r="I142" s="232">
        <v>50.583333333333336</v>
      </c>
      <c r="J142" s="232">
        <v>51.06666666666667</v>
      </c>
      <c r="K142" s="231">
        <v>50.1</v>
      </c>
      <c r="L142" s="231">
        <v>49.1</v>
      </c>
      <c r="M142" s="231">
        <v>15.941549999999999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2039.85</v>
      </c>
      <c r="D143" s="232">
        <v>2070.9166666666665</v>
      </c>
      <c r="E143" s="232">
        <v>1990.833333333333</v>
      </c>
      <c r="F143" s="232">
        <v>1941.8166666666666</v>
      </c>
      <c r="G143" s="232">
        <v>1861.7333333333331</v>
      </c>
      <c r="H143" s="232">
        <v>2119.9333333333329</v>
      </c>
      <c r="I143" s="232">
        <v>2200.016666666666</v>
      </c>
      <c r="J143" s="232">
        <v>2249.0333333333328</v>
      </c>
      <c r="K143" s="231">
        <v>2151</v>
      </c>
      <c r="L143" s="231">
        <v>2021.9</v>
      </c>
      <c r="M143" s="231">
        <v>12.87017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958.75</v>
      </c>
      <c r="D144" s="232">
        <v>957.7166666666667</v>
      </c>
      <c r="E144" s="232">
        <v>948.43333333333339</v>
      </c>
      <c r="F144" s="232">
        <v>938.11666666666667</v>
      </c>
      <c r="G144" s="232">
        <v>928.83333333333337</v>
      </c>
      <c r="H144" s="232">
        <v>968.03333333333342</v>
      </c>
      <c r="I144" s="232">
        <v>977.31666666666672</v>
      </c>
      <c r="J144" s="232">
        <v>987.63333333333344</v>
      </c>
      <c r="K144" s="231">
        <v>967</v>
      </c>
      <c r="L144" s="231">
        <v>947.4</v>
      </c>
      <c r="M144" s="231">
        <v>3.5787900000000001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172.4</v>
      </c>
      <c r="D145" s="232">
        <v>172.13333333333333</v>
      </c>
      <c r="E145" s="232">
        <v>170.76666666666665</v>
      </c>
      <c r="F145" s="232">
        <v>169.13333333333333</v>
      </c>
      <c r="G145" s="232">
        <v>167.76666666666665</v>
      </c>
      <c r="H145" s="232">
        <v>173.76666666666665</v>
      </c>
      <c r="I145" s="232">
        <v>175.13333333333333</v>
      </c>
      <c r="J145" s="232">
        <v>176.76666666666665</v>
      </c>
      <c r="K145" s="231">
        <v>173.5</v>
      </c>
      <c r="L145" s="231">
        <v>170.5</v>
      </c>
      <c r="M145" s="231">
        <v>176.69762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77.849999999999994</v>
      </c>
      <c r="D146" s="232">
        <v>77.533333333333317</v>
      </c>
      <c r="E146" s="232">
        <v>76.516666666666637</v>
      </c>
      <c r="F146" s="232">
        <v>75.183333333333323</v>
      </c>
      <c r="G146" s="232">
        <v>74.166666666666643</v>
      </c>
      <c r="H146" s="232">
        <v>78.866666666666632</v>
      </c>
      <c r="I146" s="232">
        <v>79.883333333333312</v>
      </c>
      <c r="J146" s="232">
        <v>81.216666666666626</v>
      </c>
      <c r="K146" s="231">
        <v>78.55</v>
      </c>
      <c r="L146" s="231">
        <v>76.2</v>
      </c>
      <c r="M146" s="231">
        <v>87.069190000000006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4091</v>
      </c>
      <c r="D147" s="232">
        <v>4114</v>
      </c>
      <c r="E147" s="232">
        <v>4010</v>
      </c>
      <c r="F147" s="232">
        <v>3929</v>
      </c>
      <c r="G147" s="232">
        <v>3825</v>
      </c>
      <c r="H147" s="232">
        <v>4195</v>
      </c>
      <c r="I147" s="232">
        <v>4299</v>
      </c>
      <c r="J147" s="232">
        <v>4380</v>
      </c>
      <c r="K147" s="231">
        <v>4218</v>
      </c>
      <c r="L147" s="231">
        <v>4033</v>
      </c>
      <c r="M147" s="231">
        <v>1.3602399999999999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18622.75</v>
      </c>
      <c r="D148" s="232">
        <v>18653.25</v>
      </c>
      <c r="E148" s="232">
        <v>18461.5</v>
      </c>
      <c r="F148" s="232">
        <v>18300.25</v>
      </c>
      <c r="G148" s="232">
        <v>18108.5</v>
      </c>
      <c r="H148" s="232">
        <v>18814.5</v>
      </c>
      <c r="I148" s="232">
        <v>19006.25</v>
      </c>
      <c r="J148" s="232">
        <v>19167.5</v>
      </c>
      <c r="K148" s="231">
        <v>18845</v>
      </c>
      <c r="L148" s="231">
        <v>18492</v>
      </c>
      <c r="M148" s="231">
        <v>0.51624999999999999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215.85</v>
      </c>
      <c r="D149" s="232">
        <v>217.29999999999998</v>
      </c>
      <c r="E149" s="232">
        <v>213.64999999999998</v>
      </c>
      <c r="F149" s="232">
        <v>211.45</v>
      </c>
      <c r="G149" s="232">
        <v>207.79999999999998</v>
      </c>
      <c r="H149" s="232">
        <v>219.49999999999997</v>
      </c>
      <c r="I149" s="232">
        <v>223.15</v>
      </c>
      <c r="J149" s="232">
        <v>225.34999999999997</v>
      </c>
      <c r="K149" s="231">
        <v>220.95</v>
      </c>
      <c r="L149" s="231">
        <v>215.1</v>
      </c>
      <c r="M149" s="231">
        <v>1.9271199999999999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853.4</v>
      </c>
      <c r="D150" s="232">
        <v>851.16666666666663</v>
      </c>
      <c r="E150" s="232">
        <v>840.88333333333321</v>
      </c>
      <c r="F150" s="232">
        <v>828.36666666666656</v>
      </c>
      <c r="G150" s="232">
        <v>818.08333333333314</v>
      </c>
      <c r="H150" s="232">
        <v>863.68333333333328</v>
      </c>
      <c r="I150" s="232">
        <v>873.96666666666681</v>
      </c>
      <c r="J150" s="232">
        <v>886.48333333333335</v>
      </c>
      <c r="K150" s="231">
        <v>861.45</v>
      </c>
      <c r="L150" s="231">
        <v>838.65</v>
      </c>
      <c r="M150" s="231">
        <v>2.9510100000000001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155.25</v>
      </c>
      <c r="D151" s="232">
        <v>154.76666666666668</v>
      </c>
      <c r="E151" s="232">
        <v>153.48333333333335</v>
      </c>
      <c r="F151" s="232">
        <v>151.71666666666667</v>
      </c>
      <c r="G151" s="232">
        <v>150.43333333333334</v>
      </c>
      <c r="H151" s="232">
        <v>156.53333333333336</v>
      </c>
      <c r="I151" s="232">
        <v>157.81666666666672</v>
      </c>
      <c r="J151" s="232">
        <v>159.58333333333337</v>
      </c>
      <c r="K151" s="231">
        <v>156.05000000000001</v>
      </c>
      <c r="L151" s="231">
        <v>153</v>
      </c>
      <c r="M151" s="231">
        <v>119.04749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245.35</v>
      </c>
      <c r="D152" s="232">
        <v>243.26666666666665</v>
      </c>
      <c r="E152" s="232">
        <v>240.5333333333333</v>
      </c>
      <c r="F152" s="232">
        <v>235.71666666666664</v>
      </c>
      <c r="G152" s="232">
        <v>232.98333333333329</v>
      </c>
      <c r="H152" s="232">
        <v>248.08333333333331</v>
      </c>
      <c r="I152" s="232">
        <v>250.81666666666666</v>
      </c>
      <c r="J152" s="232">
        <v>255.63333333333333</v>
      </c>
      <c r="K152" s="231">
        <v>246</v>
      </c>
      <c r="L152" s="231">
        <v>238.45</v>
      </c>
      <c r="M152" s="231">
        <v>15.104290000000001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635.1</v>
      </c>
      <c r="D153" s="232">
        <v>639.41666666666663</v>
      </c>
      <c r="E153" s="232">
        <v>622.5333333333333</v>
      </c>
      <c r="F153" s="232">
        <v>609.9666666666667</v>
      </c>
      <c r="G153" s="232">
        <v>593.08333333333337</v>
      </c>
      <c r="H153" s="232">
        <v>651.98333333333323</v>
      </c>
      <c r="I153" s="232">
        <v>668.86666666666667</v>
      </c>
      <c r="J153" s="232">
        <v>681.43333333333317</v>
      </c>
      <c r="K153" s="231">
        <v>656.3</v>
      </c>
      <c r="L153" s="231">
        <v>626.85</v>
      </c>
      <c r="M153" s="231">
        <v>107.06527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3159.45</v>
      </c>
      <c r="D154" s="232">
        <v>3154.8166666666671</v>
      </c>
      <c r="E154" s="232">
        <v>3134.6333333333341</v>
      </c>
      <c r="F154" s="232">
        <v>3109.8166666666671</v>
      </c>
      <c r="G154" s="232">
        <v>3089.6333333333341</v>
      </c>
      <c r="H154" s="232">
        <v>3179.6333333333341</v>
      </c>
      <c r="I154" s="232">
        <v>3199.8166666666675</v>
      </c>
      <c r="J154" s="232">
        <v>3224.6333333333341</v>
      </c>
      <c r="K154" s="231">
        <v>3175</v>
      </c>
      <c r="L154" s="231">
        <v>3130</v>
      </c>
      <c r="M154" s="231">
        <v>1.09019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549.4</v>
      </c>
      <c r="D155" s="232">
        <v>560.9666666666667</v>
      </c>
      <c r="E155" s="232">
        <v>533.53333333333342</v>
      </c>
      <c r="F155" s="232">
        <v>517.66666666666674</v>
      </c>
      <c r="G155" s="232">
        <v>490.23333333333346</v>
      </c>
      <c r="H155" s="232">
        <v>576.83333333333337</v>
      </c>
      <c r="I155" s="232">
        <v>604.26666666666677</v>
      </c>
      <c r="J155" s="232">
        <v>620.13333333333333</v>
      </c>
      <c r="K155" s="231">
        <v>588.4</v>
      </c>
      <c r="L155" s="231">
        <v>545.1</v>
      </c>
      <c r="M155" s="231">
        <v>50.346989999999998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3032.6</v>
      </c>
      <c r="D156" s="232">
        <v>3055.4500000000003</v>
      </c>
      <c r="E156" s="232">
        <v>2990.1500000000005</v>
      </c>
      <c r="F156" s="232">
        <v>2947.7000000000003</v>
      </c>
      <c r="G156" s="232">
        <v>2882.4000000000005</v>
      </c>
      <c r="H156" s="232">
        <v>3097.9000000000005</v>
      </c>
      <c r="I156" s="232">
        <v>3163.2000000000007</v>
      </c>
      <c r="J156" s="232">
        <v>3205.6500000000005</v>
      </c>
      <c r="K156" s="231">
        <v>3120.75</v>
      </c>
      <c r="L156" s="231">
        <v>3013</v>
      </c>
      <c r="M156" s="231">
        <v>2.5964499999999999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37795.599999999999</v>
      </c>
      <c r="D157" s="232">
        <v>37848.266666666663</v>
      </c>
      <c r="E157" s="232">
        <v>37483.433333333327</v>
      </c>
      <c r="F157" s="232">
        <v>37171.266666666663</v>
      </c>
      <c r="G157" s="232">
        <v>36806.433333333327</v>
      </c>
      <c r="H157" s="232">
        <v>38160.433333333327</v>
      </c>
      <c r="I157" s="232">
        <v>38525.26666666667</v>
      </c>
      <c r="J157" s="232">
        <v>38837.433333333327</v>
      </c>
      <c r="K157" s="231">
        <v>38213.1</v>
      </c>
      <c r="L157" s="231">
        <v>37536.1</v>
      </c>
      <c r="M157" s="231">
        <v>0.13632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905.25</v>
      </c>
      <c r="D158" s="232">
        <v>905.5</v>
      </c>
      <c r="E158" s="232">
        <v>894.75</v>
      </c>
      <c r="F158" s="232">
        <v>884.25</v>
      </c>
      <c r="G158" s="232">
        <v>873.5</v>
      </c>
      <c r="H158" s="232">
        <v>916</v>
      </c>
      <c r="I158" s="232">
        <v>926.75</v>
      </c>
      <c r="J158" s="232">
        <v>937.25</v>
      </c>
      <c r="K158" s="231">
        <v>916.25</v>
      </c>
      <c r="L158" s="231">
        <v>895</v>
      </c>
      <c r="M158" s="231">
        <v>3.0411000000000001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4821.5</v>
      </c>
      <c r="D159" s="232">
        <v>4811.5666666666666</v>
      </c>
      <c r="E159" s="232">
        <v>4748.4833333333336</v>
      </c>
      <c r="F159" s="232">
        <v>4675.4666666666672</v>
      </c>
      <c r="G159" s="232">
        <v>4612.3833333333341</v>
      </c>
      <c r="H159" s="232">
        <v>4884.583333333333</v>
      </c>
      <c r="I159" s="232">
        <v>4947.666666666667</v>
      </c>
      <c r="J159" s="232">
        <v>5020.6833333333325</v>
      </c>
      <c r="K159" s="231">
        <v>4874.6499999999996</v>
      </c>
      <c r="L159" s="231">
        <v>4738.55</v>
      </c>
      <c r="M159" s="231">
        <v>3.59937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223.35</v>
      </c>
      <c r="D160" s="232">
        <v>222.16666666666666</v>
      </c>
      <c r="E160" s="232">
        <v>220.33333333333331</v>
      </c>
      <c r="F160" s="232">
        <v>217.31666666666666</v>
      </c>
      <c r="G160" s="232">
        <v>215.48333333333332</v>
      </c>
      <c r="H160" s="232">
        <v>225.18333333333331</v>
      </c>
      <c r="I160" s="232">
        <v>227.01666666666662</v>
      </c>
      <c r="J160" s="232">
        <v>230.0333333333333</v>
      </c>
      <c r="K160" s="231">
        <v>224</v>
      </c>
      <c r="L160" s="231">
        <v>219.15</v>
      </c>
      <c r="M160" s="231">
        <v>14.580349999999999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2279.65</v>
      </c>
      <c r="D161" s="232">
        <v>2277.9500000000003</v>
      </c>
      <c r="E161" s="232">
        <v>2262.7000000000007</v>
      </c>
      <c r="F161" s="232">
        <v>2245.7500000000005</v>
      </c>
      <c r="G161" s="232">
        <v>2230.5000000000009</v>
      </c>
      <c r="H161" s="232">
        <v>2294.9000000000005</v>
      </c>
      <c r="I161" s="232">
        <v>2310.1499999999996</v>
      </c>
      <c r="J161" s="232">
        <v>2327.1000000000004</v>
      </c>
      <c r="K161" s="231">
        <v>2293.1999999999998</v>
      </c>
      <c r="L161" s="231">
        <v>2261</v>
      </c>
      <c r="M161" s="231">
        <v>2.3182499999999999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2995.95</v>
      </c>
      <c r="D162" s="232">
        <v>3008.3166666666671</v>
      </c>
      <c r="E162" s="232">
        <v>2956.6333333333341</v>
      </c>
      <c r="F162" s="232">
        <v>2917.3166666666671</v>
      </c>
      <c r="G162" s="232">
        <v>2865.6333333333341</v>
      </c>
      <c r="H162" s="232">
        <v>3047.6333333333341</v>
      </c>
      <c r="I162" s="232">
        <v>3099.3166666666675</v>
      </c>
      <c r="J162" s="232">
        <v>3138.6333333333341</v>
      </c>
      <c r="K162" s="231">
        <v>3060</v>
      </c>
      <c r="L162" s="231">
        <v>2969</v>
      </c>
      <c r="M162" s="231">
        <v>2.8346200000000001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291.7</v>
      </c>
      <c r="D163" s="232">
        <v>291.95</v>
      </c>
      <c r="E163" s="232">
        <v>288.79999999999995</v>
      </c>
      <c r="F163" s="232">
        <v>285.89999999999998</v>
      </c>
      <c r="G163" s="232">
        <v>282.74999999999994</v>
      </c>
      <c r="H163" s="232">
        <v>294.84999999999997</v>
      </c>
      <c r="I163" s="232">
        <v>297.99999999999994</v>
      </c>
      <c r="J163" s="232">
        <v>300.89999999999998</v>
      </c>
      <c r="K163" s="231">
        <v>295.10000000000002</v>
      </c>
      <c r="L163" s="231">
        <v>289.05</v>
      </c>
      <c r="M163" s="231">
        <v>9.8410299999999999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143.4</v>
      </c>
      <c r="D164" s="232">
        <v>142.76666666666665</v>
      </c>
      <c r="E164" s="232">
        <v>140.5333333333333</v>
      </c>
      <c r="F164" s="232">
        <v>137.66666666666666</v>
      </c>
      <c r="G164" s="232">
        <v>135.43333333333331</v>
      </c>
      <c r="H164" s="232">
        <v>145.6333333333333</v>
      </c>
      <c r="I164" s="232">
        <v>147.86666666666665</v>
      </c>
      <c r="J164" s="232">
        <v>150.73333333333329</v>
      </c>
      <c r="K164" s="231">
        <v>145</v>
      </c>
      <c r="L164" s="231">
        <v>139.9</v>
      </c>
      <c r="M164" s="231">
        <v>36.820430000000002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219.2</v>
      </c>
      <c r="D165" s="232">
        <v>217.9</v>
      </c>
      <c r="E165" s="232">
        <v>215.85000000000002</v>
      </c>
      <c r="F165" s="232">
        <v>212.50000000000003</v>
      </c>
      <c r="G165" s="232">
        <v>210.45000000000005</v>
      </c>
      <c r="H165" s="232">
        <v>221.25</v>
      </c>
      <c r="I165" s="232">
        <v>223.3</v>
      </c>
      <c r="J165" s="232">
        <v>226.64999999999998</v>
      </c>
      <c r="K165" s="231">
        <v>219.95</v>
      </c>
      <c r="L165" s="231">
        <v>214.55</v>
      </c>
      <c r="M165" s="231">
        <v>133.22713999999999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397.85</v>
      </c>
      <c r="D166" s="232">
        <v>397.63333333333338</v>
      </c>
      <c r="E166" s="232">
        <v>391.21666666666675</v>
      </c>
      <c r="F166" s="232">
        <v>384.58333333333337</v>
      </c>
      <c r="G166" s="232">
        <v>378.16666666666674</v>
      </c>
      <c r="H166" s="232">
        <v>404.26666666666677</v>
      </c>
      <c r="I166" s="232">
        <v>410.68333333333339</v>
      </c>
      <c r="J166" s="232">
        <v>417.31666666666678</v>
      </c>
      <c r="K166" s="231">
        <v>404.05</v>
      </c>
      <c r="L166" s="231">
        <v>391</v>
      </c>
      <c r="M166" s="231">
        <v>7.51206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13696.8</v>
      </c>
      <c r="D167" s="232">
        <v>13680.066666666666</v>
      </c>
      <c r="E167" s="232">
        <v>13586.933333333331</v>
      </c>
      <c r="F167" s="232">
        <v>13477.066666666666</v>
      </c>
      <c r="G167" s="232">
        <v>13383.933333333331</v>
      </c>
      <c r="H167" s="232">
        <v>13789.933333333331</v>
      </c>
      <c r="I167" s="232">
        <v>13883.066666666666</v>
      </c>
      <c r="J167" s="232">
        <v>13992.933333333331</v>
      </c>
      <c r="K167" s="231">
        <v>13773.2</v>
      </c>
      <c r="L167" s="231">
        <v>13570.2</v>
      </c>
      <c r="M167" s="231">
        <v>0.10757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48.1</v>
      </c>
      <c r="D168" s="232">
        <v>47.866666666666674</v>
      </c>
      <c r="E168" s="232">
        <v>47.433333333333351</v>
      </c>
      <c r="F168" s="232">
        <v>46.76666666666668</v>
      </c>
      <c r="G168" s="232">
        <v>46.333333333333357</v>
      </c>
      <c r="H168" s="232">
        <v>48.533333333333346</v>
      </c>
      <c r="I168" s="232">
        <v>48.966666666666669</v>
      </c>
      <c r="J168" s="232">
        <v>49.63333333333334</v>
      </c>
      <c r="K168" s="231">
        <v>48.3</v>
      </c>
      <c r="L168" s="231">
        <v>47.2</v>
      </c>
      <c r="M168" s="231">
        <v>604.79465000000005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111.9</v>
      </c>
      <c r="D169" s="232">
        <v>111.88333333333333</v>
      </c>
      <c r="E169" s="232">
        <v>110.76666666666665</v>
      </c>
      <c r="F169" s="232">
        <v>109.63333333333333</v>
      </c>
      <c r="G169" s="232">
        <v>108.51666666666665</v>
      </c>
      <c r="H169" s="232">
        <v>113.01666666666665</v>
      </c>
      <c r="I169" s="232">
        <v>114.13333333333333</v>
      </c>
      <c r="J169" s="232">
        <v>115.26666666666665</v>
      </c>
      <c r="K169" s="231">
        <v>113</v>
      </c>
      <c r="L169" s="231">
        <v>110.75</v>
      </c>
      <c r="M169" s="231">
        <v>44.679369999999999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2367.85</v>
      </c>
      <c r="D170" s="232">
        <v>2369.7333333333331</v>
      </c>
      <c r="E170" s="232">
        <v>2349.8166666666662</v>
      </c>
      <c r="F170" s="232">
        <v>2331.7833333333328</v>
      </c>
      <c r="G170" s="232">
        <v>2311.8666666666659</v>
      </c>
      <c r="H170" s="232">
        <v>2387.7666666666664</v>
      </c>
      <c r="I170" s="232">
        <v>2407.6833333333334</v>
      </c>
      <c r="J170" s="232">
        <v>2425.7166666666667</v>
      </c>
      <c r="K170" s="231">
        <v>2389.65</v>
      </c>
      <c r="L170" s="231">
        <v>2351.6999999999998</v>
      </c>
      <c r="M170" s="231">
        <v>51.686669999999999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746.5</v>
      </c>
      <c r="D171" s="232">
        <v>745.13333333333333</v>
      </c>
      <c r="E171" s="232">
        <v>739.51666666666665</v>
      </c>
      <c r="F171" s="232">
        <v>732.5333333333333</v>
      </c>
      <c r="G171" s="232">
        <v>726.91666666666663</v>
      </c>
      <c r="H171" s="232">
        <v>752.11666666666667</v>
      </c>
      <c r="I171" s="232">
        <v>757.73333333333323</v>
      </c>
      <c r="J171" s="232">
        <v>764.7166666666667</v>
      </c>
      <c r="K171" s="231">
        <v>750.75</v>
      </c>
      <c r="L171" s="231">
        <v>738.15</v>
      </c>
      <c r="M171" s="231">
        <v>6.2382999999999997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1129.1500000000001</v>
      </c>
      <c r="D172" s="232">
        <v>1124.8666666666668</v>
      </c>
      <c r="E172" s="232">
        <v>1114.7333333333336</v>
      </c>
      <c r="F172" s="232">
        <v>1100.3166666666668</v>
      </c>
      <c r="G172" s="232">
        <v>1090.1833333333336</v>
      </c>
      <c r="H172" s="232">
        <v>1139.2833333333335</v>
      </c>
      <c r="I172" s="232">
        <v>1149.4166666666667</v>
      </c>
      <c r="J172" s="232">
        <v>1163.8333333333335</v>
      </c>
      <c r="K172" s="231">
        <v>1135</v>
      </c>
      <c r="L172" s="231">
        <v>1110.45</v>
      </c>
      <c r="M172" s="231">
        <v>9.8756299999999992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2191.9</v>
      </c>
      <c r="D173" s="232">
        <v>2194.9333333333334</v>
      </c>
      <c r="E173" s="232">
        <v>2158.416666666667</v>
      </c>
      <c r="F173" s="232">
        <v>2124.9333333333334</v>
      </c>
      <c r="G173" s="232">
        <v>2088.416666666667</v>
      </c>
      <c r="H173" s="232">
        <v>2228.416666666667</v>
      </c>
      <c r="I173" s="232">
        <v>2264.9333333333334</v>
      </c>
      <c r="J173" s="232">
        <v>2298.416666666667</v>
      </c>
      <c r="K173" s="231">
        <v>2231.4499999999998</v>
      </c>
      <c r="L173" s="231">
        <v>2161.4499999999998</v>
      </c>
      <c r="M173" s="231">
        <v>3.8229199999999999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78.45</v>
      </c>
      <c r="D174" s="232">
        <v>79.616666666666674</v>
      </c>
      <c r="E174" s="232">
        <v>76.533333333333346</v>
      </c>
      <c r="F174" s="232">
        <v>74.616666666666674</v>
      </c>
      <c r="G174" s="232">
        <v>71.533333333333346</v>
      </c>
      <c r="H174" s="232">
        <v>81.533333333333346</v>
      </c>
      <c r="I174" s="232">
        <v>84.61666666666666</v>
      </c>
      <c r="J174" s="232">
        <v>86.533333333333346</v>
      </c>
      <c r="K174" s="231">
        <v>82.7</v>
      </c>
      <c r="L174" s="231">
        <v>77.7</v>
      </c>
      <c r="M174" s="231">
        <v>102.72736999999999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25645.05</v>
      </c>
      <c r="D175" s="232">
        <v>25509.983333333334</v>
      </c>
      <c r="E175" s="232">
        <v>25015.066666666666</v>
      </c>
      <c r="F175" s="232">
        <v>24385.083333333332</v>
      </c>
      <c r="G175" s="232">
        <v>23890.166666666664</v>
      </c>
      <c r="H175" s="232">
        <v>26139.966666666667</v>
      </c>
      <c r="I175" s="232">
        <v>26634.883333333331</v>
      </c>
      <c r="J175" s="232">
        <v>27264.866666666669</v>
      </c>
      <c r="K175" s="231">
        <v>26004.9</v>
      </c>
      <c r="L175" s="231">
        <v>24880</v>
      </c>
      <c r="M175" s="231">
        <v>0.38185999999999998</v>
      </c>
      <c r="N175" s="1"/>
      <c r="O175" s="1"/>
    </row>
    <row r="176" spans="1:15" ht="12.75" customHeight="1">
      <c r="A176" s="214">
        <v>167</v>
      </c>
      <c r="B176" t="s">
        <v>875</v>
      </c>
      <c r="C176" s="303" t="e">
        <v>#N/A</v>
      </c>
      <c r="D176" s="304" t="e">
        <v>#N/A</v>
      </c>
      <c r="E176" s="304" t="e">
        <v>#N/A</v>
      </c>
      <c r="F176" s="304" t="e">
        <v>#N/A</v>
      </c>
      <c r="G176" s="304" t="e">
        <v>#N/A</v>
      </c>
      <c r="H176" s="304" t="e">
        <v>#N/A</v>
      </c>
      <c r="I176" s="304" t="e">
        <v>#N/A</v>
      </c>
      <c r="J176" s="304" t="e">
        <v>#N/A</v>
      </c>
      <c r="K176" s="303" t="e">
        <v>#N/A</v>
      </c>
      <c r="L176" s="303" t="e">
        <v>#N/A</v>
      </c>
      <c r="M176" s="303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3201.9</v>
      </c>
      <c r="D177" s="232">
        <v>3208.1666666666665</v>
      </c>
      <c r="E177" s="232">
        <v>3156.0333333333328</v>
      </c>
      <c r="F177" s="232">
        <v>3110.1666666666665</v>
      </c>
      <c r="G177" s="232">
        <v>3058.0333333333328</v>
      </c>
      <c r="H177" s="232">
        <v>3254.0333333333328</v>
      </c>
      <c r="I177" s="232">
        <v>3306.166666666667</v>
      </c>
      <c r="J177" s="232">
        <v>3352.0333333333328</v>
      </c>
      <c r="K177" s="231">
        <v>3260.3</v>
      </c>
      <c r="L177" s="231">
        <v>3162.3</v>
      </c>
      <c r="M177" s="231">
        <v>3.0607799999999998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454.3</v>
      </c>
      <c r="D178" s="232">
        <v>451.0333333333333</v>
      </c>
      <c r="E178" s="232">
        <v>441.26666666666659</v>
      </c>
      <c r="F178" s="232">
        <v>428.23333333333329</v>
      </c>
      <c r="G178" s="232">
        <v>418.46666666666658</v>
      </c>
      <c r="H178" s="232">
        <v>464.06666666666661</v>
      </c>
      <c r="I178" s="232">
        <v>473.83333333333326</v>
      </c>
      <c r="J178" s="232">
        <v>486.86666666666662</v>
      </c>
      <c r="K178" s="231">
        <v>460.8</v>
      </c>
      <c r="L178" s="231">
        <v>438</v>
      </c>
      <c r="M178" s="231">
        <v>6.4618399999999996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527.70000000000005</v>
      </c>
      <c r="D179" s="232">
        <v>525.5</v>
      </c>
      <c r="E179" s="232">
        <v>521.20000000000005</v>
      </c>
      <c r="F179" s="232">
        <v>514.70000000000005</v>
      </c>
      <c r="G179" s="232">
        <v>510.40000000000009</v>
      </c>
      <c r="H179" s="232">
        <v>532</v>
      </c>
      <c r="I179" s="232">
        <v>536.29999999999995</v>
      </c>
      <c r="J179" s="232">
        <v>542.79999999999995</v>
      </c>
      <c r="K179" s="231">
        <v>529.79999999999995</v>
      </c>
      <c r="L179" s="231">
        <v>519</v>
      </c>
      <c r="M179" s="231">
        <v>110.48799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83</v>
      </c>
      <c r="D180" s="232">
        <v>82.5</v>
      </c>
      <c r="E180" s="232">
        <v>81.599999999999994</v>
      </c>
      <c r="F180" s="232">
        <v>80.199999999999989</v>
      </c>
      <c r="G180" s="232">
        <v>79.299999999999983</v>
      </c>
      <c r="H180" s="232">
        <v>83.9</v>
      </c>
      <c r="I180" s="232">
        <v>84.800000000000011</v>
      </c>
      <c r="J180" s="232">
        <v>86.200000000000017</v>
      </c>
      <c r="K180" s="231">
        <v>83.4</v>
      </c>
      <c r="L180" s="231">
        <v>81.099999999999994</v>
      </c>
      <c r="M180" s="231">
        <v>168.61725999999999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965.05</v>
      </c>
      <c r="D181" s="232">
        <v>965.88333333333321</v>
      </c>
      <c r="E181" s="232">
        <v>959.21666666666647</v>
      </c>
      <c r="F181" s="232">
        <v>953.38333333333321</v>
      </c>
      <c r="G181" s="232">
        <v>946.71666666666647</v>
      </c>
      <c r="H181" s="232">
        <v>971.71666666666647</v>
      </c>
      <c r="I181" s="232">
        <v>978.38333333333321</v>
      </c>
      <c r="J181" s="232">
        <v>984.21666666666647</v>
      </c>
      <c r="K181" s="231">
        <v>972.55</v>
      </c>
      <c r="L181" s="231">
        <v>960.05</v>
      </c>
      <c r="M181" s="231">
        <v>15.486750000000001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427.1</v>
      </c>
      <c r="D182" s="232">
        <v>428.81666666666666</v>
      </c>
      <c r="E182" s="232">
        <v>422.63333333333333</v>
      </c>
      <c r="F182" s="232">
        <v>418.16666666666669</v>
      </c>
      <c r="G182" s="232">
        <v>411.98333333333335</v>
      </c>
      <c r="H182" s="232">
        <v>433.2833333333333</v>
      </c>
      <c r="I182" s="232">
        <v>439.46666666666658</v>
      </c>
      <c r="J182" s="232">
        <v>443.93333333333328</v>
      </c>
      <c r="K182" s="231">
        <v>435</v>
      </c>
      <c r="L182" s="231">
        <v>424.35</v>
      </c>
      <c r="M182" s="231">
        <v>3.0983399999999999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571.9</v>
      </c>
      <c r="D183" s="232">
        <v>569.75</v>
      </c>
      <c r="E183" s="232">
        <v>565.29999999999995</v>
      </c>
      <c r="F183" s="232">
        <v>558.69999999999993</v>
      </c>
      <c r="G183" s="232">
        <v>554.24999999999989</v>
      </c>
      <c r="H183" s="232">
        <v>576.35</v>
      </c>
      <c r="I183" s="232">
        <v>580.80000000000007</v>
      </c>
      <c r="J183" s="232">
        <v>587.40000000000009</v>
      </c>
      <c r="K183" s="231">
        <v>574.20000000000005</v>
      </c>
      <c r="L183" s="231">
        <v>563.15</v>
      </c>
      <c r="M183" s="231">
        <v>3.1846000000000001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1085.2</v>
      </c>
      <c r="D184" s="232">
        <v>1081.7</v>
      </c>
      <c r="E184" s="232">
        <v>1062.4000000000001</v>
      </c>
      <c r="F184" s="232">
        <v>1039.6000000000001</v>
      </c>
      <c r="G184" s="232">
        <v>1020.3000000000002</v>
      </c>
      <c r="H184" s="232">
        <v>1104.5</v>
      </c>
      <c r="I184" s="232">
        <v>1123.7999999999997</v>
      </c>
      <c r="J184" s="232">
        <v>1146.5999999999999</v>
      </c>
      <c r="K184" s="231">
        <v>1101</v>
      </c>
      <c r="L184" s="231">
        <v>1058.9000000000001</v>
      </c>
      <c r="M184" s="231">
        <v>15.55124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974.85</v>
      </c>
      <c r="D185" s="232">
        <v>973.48333333333323</v>
      </c>
      <c r="E185" s="232">
        <v>962.46666666666647</v>
      </c>
      <c r="F185" s="232">
        <v>950.08333333333326</v>
      </c>
      <c r="G185" s="232">
        <v>939.06666666666649</v>
      </c>
      <c r="H185" s="232">
        <v>985.86666666666645</v>
      </c>
      <c r="I185" s="232">
        <v>996.8833333333331</v>
      </c>
      <c r="J185" s="232">
        <v>1009.2666666666664</v>
      </c>
      <c r="K185" s="231">
        <v>984.5</v>
      </c>
      <c r="L185" s="231">
        <v>961.1</v>
      </c>
      <c r="M185" s="231">
        <v>16.44171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1183.95</v>
      </c>
      <c r="D186" s="232">
        <v>1187.0333333333333</v>
      </c>
      <c r="E186" s="232">
        <v>1173.0666666666666</v>
      </c>
      <c r="F186" s="232">
        <v>1162.1833333333334</v>
      </c>
      <c r="G186" s="232">
        <v>1148.2166666666667</v>
      </c>
      <c r="H186" s="232">
        <v>1197.9166666666665</v>
      </c>
      <c r="I186" s="232">
        <v>1211.8833333333332</v>
      </c>
      <c r="J186" s="232">
        <v>1222.7666666666664</v>
      </c>
      <c r="K186" s="231">
        <v>1201</v>
      </c>
      <c r="L186" s="231">
        <v>1176.1500000000001</v>
      </c>
      <c r="M186" s="231">
        <v>2.0710299999999999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3331.85</v>
      </c>
      <c r="D187" s="232">
        <v>3345.9500000000003</v>
      </c>
      <c r="E187" s="232">
        <v>3301.9000000000005</v>
      </c>
      <c r="F187" s="232">
        <v>3271.9500000000003</v>
      </c>
      <c r="G187" s="232">
        <v>3227.9000000000005</v>
      </c>
      <c r="H187" s="232">
        <v>3375.9000000000005</v>
      </c>
      <c r="I187" s="232">
        <v>3419.9500000000007</v>
      </c>
      <c r="J187" s="232">
        <v>3449.9000000000005</v>
      </c>
      <c r="K187" s="231">
        <v>3390</v>
      </c>
      <c r="L187" s="231">
        <v>3316</v>
      </c>
      <c r="M187" s="231">
        <v>11.28022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710.3</v>
      </c>
      <c r="D188" s="232">
        <v>710.26666666666677</v>
      </c>
      <c r="E188" s="232">
        <v>700.03333333333353</v>
      </c>
      <c r="F188" s="232">
        <v>689.76666666666677</v>
      </c>
      <c r="G188" s="232">
        <v>679.53333333333353</v>
      </c>
      <c r="H188" s="232">
        <v>720.53333333333353</v>
      </c>
      <c r="I188" s="232">
        <v>730.76666666666688</v>
      </c>
      <c r="J188" s="232">
        <v>741.03333333333353</v>
      </c>
      <c r="K188" s="231">
        <v>720.5</v>
      </c>
      <c r="L188" s="231">
        <v>700</v>
      </c>
      <c r="M188" s="231">
        <v>10.644360000000001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6358.7</v>
      </c>
      <c r="D189" s="232">
        <v>6406.2</v>
      </c>
      <c r="E189" s="232">
        <v>6302.5</v>
      </c>
      <c r="F189" s="232">
        <v>6246.3</v>
      </c>
      <c r="G189" s="232">
        <v>6142.6</v>
      </c>
      <c r="H189" s="232">
        <v>6462.4</v>
      </c>
      <c r="I189" s="232">
        <v>6566.0999999999985</v>
      </c>
      <c r="J189" s="232">
        <v>6622.2999999999993</v>
      </c>
      <c r="K189" s="231">
        <v>6509.9</v>
      </c>
      <c r="L189" s="231">
        <v>6350</v>
      </c>
      <c r="M189" s="231">
        <v>0.76466000000000001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417.95</v>
      </c>
      <c r="D190" s="232">
        <v>419.68333333333334</v>
      </c>
      <c r="E190" s="232">
        <v>411.31666666666666</v>
      </c>
      <c r="F190" s="232">
        <v>404.68333333333334</v>
      </c>
      <c r="G190" s="232">
        <v>396.31666666666666</v>
      </c>
      <c r="H190" s="232">
        <v>426.31666666666666</v>
      </c>
      <c r="I190" s="232">
        <v>434.68333333333334</v>
      </c>
      <c r="J190" s="232">
        <v>441.31666666666666</v>
      </c>
      <c r="K190" s="231">
        <v>428.05</v>
      </c>
      <c r="L190" s="231">
        <v>413.05</v>
      </c>
      <c r="M190" s="231">
        <v>104.38928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199.75</v>
      </c>
      <c r="D191" s="232">
        <v>199.85</v>
      </c>
      <c r="E191" s="232">
        <v>197.39999999999998</v>
      </c>
      <c r="F191" s="232">
        <v>195.04999999999998</v>
      </c>
      <c r="G191" s="232">
        <v>192.59999999999997</v>
      </c>
      <c r="H191" s="232">
        <v>202.2</v>
      </c>
      <c r="I191" s="232">
        <v>204.64999999999998</v>
      </c>
      <c r="J191" s="232">
        <v>207</v>
      </c>
      <c r="K191" s="231">
        <v>202.3</v>
      </c>
      <c r="L191" s="231">
        <v>197.5</v>
      </c>
      <c r="M191" s="231">
        <v>123.87738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106.1</v>
      </c>
      <c r="D192" s="232">
        <v>107.09999999999998</v>
      </c>
      <c r="E192" s="232">
        <v>104.14999999999996</v>
      </c>
      <c r="F192" s="232">
        <v>102.19999999999999</v>
      </c>
      <c r="G192" s="232">
        <v>99.249999999999972</v>
      </c>
      <c r="H192" s="232">
        <v>109.04999999999995</v>
      </c>
      <c r="I192" s="232">
        <v>111.99999999999997</v>
      </c>
      <c r="J192" s="232">
        <v>113.94999999999995</v>
      </c>
      <c r="K192" s="231">
        <v>110.05</v>
      </c>
      <c r="L192" s="231">
        <v>105.15</v>
      </c>
      <c r="M192" s="231">
        <v>562.17188999999996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53.5</v>
      </c>
      <c r="D193" s="232">
        <v>54.35</v>
      </c>
      <c r="E193" s="232">
        <v>51.25</v>
      </c>
      <c r="F193" s="232">
        <v>49</v>
      </c>
      <c r="G193" s="232">
        <v>45.9</v>
      </c>
      <c r="H193" s="232">
        <v>56.6</v>
      </c>
      <c r="I193" s="232">
        <v>59.70000000000001</v>
      </c>
      <c r="J193" s="232">
        <v>61.95</v>
      </c>
      <c r="K193" s="231">
        <v>57.45</v>
      </c>
      <c r="L193" s="231">
        <v>52.1</v>
      </c>
      <c r="M193" s="231">
        <v>77.526910000000001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1113.95</v>
      </c>
      <c r="D194" s="232">
        <v>1109.6833333333332</v>
      </c>
      <c r="E194" s="232">
        <v>1101.1166666666663</v>
      </c>
      <c r="F194" s="232">
        <v>1088.2833333333331</v>
      </c>
      <c r="G194" s="232">
        <v>1079.7166666666662</v>
      </c>
      <c r="H194" s="232">
        <v>1122.5166666666664</v>
      </c>
      <c r="I194" s="232">
        <v>1131.0833333333335</v>
      </c>
      <c r="J194" s="232">
        <v>1143.9166666666665</v>
      </c>
      <c r="K194" s="231">
        <v>1118.25</v>
      </c>
      <c r="L194" s="231">
        <v>1096.8499999999999</v>
      </c>
      <c r="M194" s="231">
        <v>22.471050000000002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706.85</v>
      </c>
      <c r="D195" s="232">
        <v>710.88333333333333</v>
      </c>
      <c r="E195" s="232">
        <v>697.61666666666667</v>
      </c>
      <c r="F195" s="232">
        <v>688.38333333333333</v>
      </c>
      <c r="G195" s="232">
        <v>675.11666666666667</v>
      </c>
      <c r="H195" s="232">
        <v>720.11666666666667</v>
      </c>
      <c r="I195" s="232">
        <v>733.38333333333333</v>
      </c>
      <c r="J195" s="232">
        <v>742.61666666666667</v>
      </c>
      <c r="K195" s="231">
        <v>724.15</v>
      </c>
      <c r="L195" s="231">
        <v>701.65</v>
      </c>
      <c r="M195" s="231">
        <v>3.7714099999999999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2401</v>
      </c>
      <c r="D196" s="232">
        <v>2395.5333333333333</v>
      </c>
      <c r="E196" s="232">
        <v>2379.0666666666666</v>
      </c>
      <c r="F196" s="232">
        <v>2357.1333333333332</v>
      </c>
      <c r="G196" s="232">
        <v>2340.6666666666665</v>
      </c>
      <c r="H196" s="232">
        <v>2417.4666666666667</v>
      </c>
      <c r="I196" s="232">
        <v>2433.9333333333329</v>
      </c>
      <c r="J196" s="232">
        <v>2455.8666666666668</v>
      </c>
      <c r="K196" s="231">
        <v>2412</v>
      </c>
      <c r="L196" s="231">
        <v>2373.6</v>
      </c>
      <c r="M196" s="231">
        <v>8.6262899999999991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1477.35</v>
      </c>
      <c r="D197" s="232">
        <v>1479.1333333333332</v>
      </c>
      <c r="E197" s="232">
        <v>1468.1166666666663</v>
      </c>
      <c r="F197" s="232">
        <v>1458.8833333333332</v>
      </c>
      <c r="G197" s="232">
        <v>1447.8666666666663</v>
      </c>
      <c r="H197" s="232">
        <v>1488.3666666666663</v>
      </c>
      <c r="I197" s="232">
        <v>1499.3833333333332</v>
      </c>
      <c r="J197" s="232">
        <v>1508.6166666666663</v>
      </c>
      <c r="K197" s="231">
        <v>1490.15</v>
      </c>
      <c r="L197" s="231">
        <v>1469.9</v>
      </c>
      <c r="M197" s="231">
        <v>2.5579800000000001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503.25</v>
      </c>
      <c r="D198" s="232">
        <v>500.25</v>
      </c>
      <c r="E198" s="232">
        <v>495.7</v>
      </c>
      <c r="F198" s="232">
        <v>488.15</v>
      </c>
      <c r="G198" s="232">
        <v>483.59999999999997</v>
      </c>
      <c r="H198" s="232">
        <v>507.8</v>
      </c>
      <c r="I198" s="232">
        <v>512.34999999999991</v>
      </c>
      <c r="J198" s="232">
        <v>519.90000000000009</v>
      </c>
      <c r="K198" s="231">
        <v>504.8</v>
      </c>
      <c r="L198" s="231">
        <v>492.7</v>
      </c>
      <c r="M198" s="231">
        <v>3.73184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1288.8499999999999</v>
      </c>
      <c r="D199" s="232">
        <v>1289.3833333333332</v>
      </c>
      <c r="E199" s="232">
        <v>1271.4666666666665</v>
      </c>
      <c r="F199" s="232">
        <v>1254.0833333333333</v>
      </c>
      <c r="G199" s="232">
        <v>1236.1666666666665</v>
      </c>
      <c r="H199" s="232">
        <v>1306.7666666666664</v>
      </c>
      <c r="I199" s="232">
        <v>1324.6833333333334</v>
      </c>
      <c r="J199" s="232">
        <v>1342.0666666666664</v>
      </c>
      <c r="K199" s="231">
        <v>1307.3</v>
      </c>
      <c r="L199" s="231">
        <v>1272</v>
      </c>
      <c r="M199" s="231">
        <v>4.19611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29.85</v>
      </c>
      <c r="D200" s="232">
        <v>30.083333333333332</v>
      </c>
      <c r="E200" s="232">
        <v>29.366666666666664</v>
      </c>
      <c r="F200" s="232">
        <v>28.883333333333333</v>
      </c>
      <c r="G200" s="232">
        <v>28.166666666666664</v>
      </c>
      <c r="H200" s="232">
        <v>30.566666666666663</v>
      </c>
      <c r="I200" s="232">
        <v>31.283333333333331</v>
      </c>
      <c r="J200" s="232">
        <v>31.766666666666662</v>
      </c>
      <c r="K200" s="231">
        <v>30.8</v>
      </c>
      <c r="L200" s="231">
        <v>29.6</v>
      </c>
      <c r="M200" s="231">
        <v>48.143090000000001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2660.5</v>
      </c>
      <c r="D201" s="232">
        <v>2642.2666666666669</v>
      </c>
      <c r="E201" s="232">
        <v>2539.5333333333338</v>
      </c>
      <c r="F201" s="232">
        <v>2418.5666666666671</v>
      </c>
      <c r="G201" s="232">
        <v>2315.8333333333339</v>
      </c>
      <c r="H201" s="232">
        <v>2763.2333333333336</v>
      </c>
      <c r="I201" s="232">
        <v>2865.9666666666662</v>
      </c>
      <c r="J201" s="232">
        <v>2986.9333333333334</v>
      </c>
      <c r="K201" s="231">
        <v>2745</v>
      </c>
      <c r="L201" s="231">
        <v>2521.3000000000002</v>
      </c>
      <c r="M201" s="231">
        <v>2.78165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708.3</v>
      </c>
      <c r="D202" s="232">
        <v>716.76666666666677</v>
      </c>
      <c r="E202" s="232">
        <v>695.53333333333353</v>
      </c>
      <c r="F202" s="232">
        <v>682.76666666666677</v>
      </c>
      <c r="G202" s="232">
        <v>661.53333333333353</v>
      </c>
      <c r="H202" s="232">
        <v>729.53333333333353</v>
      </c>
      <c r="I202" s="232">
        <v>750.76666666666688</v>
      </c>
      <c r="J202" s="232">
        <v>763.53333333333353</v>
      </c>
      <c r="K202" s="231">
        <v>738</v>
      </c>
      <c r="L202" s="231">
        <v>704</v>
      </c>
      <c r="M202" s="231">
        <v>22.525500000000001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7186.65</v>
      </c>
      <c r="D203" s="232">
        <v>7186.0333333333328</v>
      </c>
      <c r="E203" s="232">
        <v>7137.0666666666657</v>
      </c>
      <c r="F203" s="232">
        <v>7087.4833333333327</v>
      </c>
      <c r="G203" s="232">
        <v>7038.5166666666655</v>
      </c>
      <c r="H203" s="232">
        <v>7235.6166666666659</v>
      </c>
      <c r="I203" s="232">
        <v>7284.583333333333</v>
      </c>
      <c r="J203" s="232">
        <v>7334.1666666666661</v>
      </c>
      <c r="K203" s="231">
        <v>7235</v>
      </c>
      <c r="L203" s="231">
        <v>7136.45</v>
      </c>
      <c r="M203" s="231">
        <v>2.95092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66.45</v>
      </c>
      <c r="D204" s="232">
        <v>66.3</v>
      </c>
      <c r="E204" s="232">
        <v>65.5</v>
      </c>
      <c r="F204" s="232">
        <v>64.55</v>
      </c>
      <c r="G204" s="232">
        <v>63.75</v>
      </c>
      <c r="H204" s="232">
        <v>67.25</v>
      </c>
      <c r="I204" s="232">
        <v>68.049999999999983</v>
      </c>
      <c r="J204" s="232">
        <v>69</v>
      </c>
      <c r="K204" s="231">
        <v>67.099999999999994</v>
      </c>
      <c r="L204" s="231">
        <v>65.349999999999994</v>
      </c>
      <c r="M204" s="231">
        <v>103.01884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1434.75</v>
      </c>
      <c r="D205" s="232">
        <v>1432.6499999999999</v>
      </c>
      <c r="E205" s="232">
        <v>1422.3999999999996</v>
      </c>
      <c r="F205" s="232">
        <v>1410.0499999999997</v>
      </c>
      <c r="G205" s="232">
        <v>1399.7999999999995</v>
      </c>
      <c r="H205" s="232">
        <v>1444.9999999999998</v>
      </c>
      <c r="I205" s="232">
        <v>1455.2500000000002</v>
      </c>
      <c r="J205" s="232">
        <v>1467.6</v>
      </c>
      <c r="K205" s="231">
        <v>1442.9</v>
      </c>
      <c r="L205" s="231">
        <v>1420.3</v>
      </c>
      <c r="M205" s="231">
        <v>1.22184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740</v>
      </c>
      <c r="D206" s="232">
        <v>738.94999999999993</v>
      </c>
      <c r="E206" s="232">
        <v>731.59999999999991</v>
      </c>
      <c r="F206" s="232">
        <v>723.19999999999993</v>
      </c>
      <c r="G206" s="232">
        <v>715.84999999999991</v>
      </c>
      <c r="H206" s="232">
        <v>747.34999999999991</v>
      </c>
      <c r="I206" s="232">
        <v>754.7</v>
      </c>
      <c r="J206" s="232">
        <v>763.09999999999991</v>
      </c>
      <c r="K206" s="231">
        <v>746.3</v>
      </c>
      <c r="L206" s="231">
        <v>730.55</v>
      </c>
      <c r="M206" s="231">
        <v>7.7255900000000004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1286.95</v>
      </c>
      <c r="D207" s="232">
        <v>1290.3833333333334</v>
      </c>
      <c r="E207" s="232">
        <v>1278.8166666666668</v>
      </c>
      <c r="F207" s="232">
        <v>1270.6833333333334</v>
      </c>
      <c r="G207" s="232">
        <v>1259.1166666666668</v>
      </c>
      <c r="H207" s="232">
        <v>1298.5166666666669</v>
      </c>
      <c r="I207" s="232">
        <v>1310.0833333333335</v>
      </c>
      <c r="J207" s="232">
        <v>1318.2166666666669</v>
      </c>
      <c r="K207" s="231">
        <v>1301.95</v>
      </c>
      <c r="L207" s="231">
        <v>1282.25</v>
      </c>
      <c r="M207" s="231">
        <v>11.05639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287.35000000000002</v>
      </c>
      <c r="D208" s="232">
        <v>287.34999999999997</v>
      </c>
      <c r="E208" s="232">
        <v>280.74999999999994</v>
      </c>
      <c r="F208" s="232">
        <v>274.14999999999998</v>
      </c>
      <c r="G208" s="232">
        <v>267.54999999999995</v>
      </c>
      <c r="H208" s="232">
        <v>293.94999999999993</v>
      </c>
      <c r="I208" s="232">
        <v>300.54999999999995</v>
      </c>
      <c r="J208" s="232">
        <v>307.14999999999992</v>
      </c>
      <c r="K208" s="231">
        <v>293.95</v>
      </c>
      <c r="L208" s="231">
        <v>280.75</v>
      </c>
      <c r="M208" s="231">
        <v>106.21491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6.7</v>
      </c>
      <c r="D209" s="232">
        <v>6.7</v>
      </c>
      <c r="E209" s="232">
        <v>6.5500000000000007</v>
      </c>
      <c r="F209" s="232">
        <v>6.4</v>
      </c>
      <c r="G209" s="232">
        <v>6.2500000000000009</v>
      </c>
      <c r="H209" s="232">
        <v>6.8500000000000005</v>
      </c>
      <c r="I209" s="232">
        <v>7.0000000000000009</v>
      </c>
      <c r="J209" s="232">
        <v>7.15</v>
      </c>
      <c r="K209" s="231">
        <v>6.85</v>
      </c>
      <c r="L209" s="231">
        <v>6.55</v>
      </c>
      <c r="M209" s="231">
        <v>862.09984999999995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887.3</v>
      </c>
      <c r="D210" s="232">
        <v>880.83333333333337</v>
      </c>
      <c r="E210" s="232">
        <v>871.86666666666679</v>
      </c>
      <c r="F210" s="232">
        <v>856.43333333333339</v>
      </c>
      <c r="G210" s="232">
        <v>847.46666666666681</v>
      </c>
      <c r="H210" s="232">
        <v>896.26666666666677</v>
      </c>
      <c r="I210" s="232">
        <v>905.23333333333323</v>
      </c>
      <c r="J210" s="232">
        <v>920.66666666666674</v>
      </c>
      <c r="K210" s="231">
        <v>889.8</v>
      </c>
      <c r="L210" s="231">
        <v>865.4</v>
      </c>
      <c r="M210" s="231">
        <v>14.369059999999999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1310.3</v>
      </c>
      <c r="D211" s="232">
        <v>1306.05</v>
      </c>
      <c r="E211" s="232">
        <v>1291.5</v>
      </c>
      <c r="F211" s="232">
        <v>1272.7</v>
      </c>
      <c r="G211" s="232">
        <v>1258.1500000000001</v>
      </c>
      <c r="H211" s="232">
        <v>1324.85</v>
      </c>
      <c r="I211" s="232">
        <v>1339.3999999999996</v>
      </c>
      <c r="J211" s="232">
        <v>1358.1999999999998</v>
      </c>
      <c r="K211" s="231">
        <v>1320.6</v>
      </c>
      <c r="L211" s="231">
        <v>1287.25</v>
      </c>
      <c r="M211" s="231">
        <v>0.85565000000000002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390.35</v>
      </c>
      <c r="D212" s="232">
        <v>389.70000000000005</v>
      </c>
      <c r="E212" s="232">
        <v>386.10000000000008</v>
      </c>
      <c r="F212" s="232">
        <v>381.85</v>
      </c>
      <c r="G212" s="232">
        <v>378.25000000000006</v>
      </c>
      <c r="H212" s="232">
        <v>393.9500000000001</v>
      </c>
      <c r="I212" s="232">
        <v>397.55</v>
      </c>
      <c r="J212" s="232">
        <v>401.80000000000013</v>
      </c>
      <c r="K212" s="231">
        <v>393.3</v>
      </c>
      <c r="L212" s="231">
        <v>385.45</v>
      </c>
      <c r="M212" s="231">
        <v>27.77355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16.399999999999999</v>
      </c>
      <c r="D213" s="232">
        <v>16.316666666666666</v>
      </c>
      <c r="E213" s="232">
        <v>16.083333333333332</v>
      </c>
      <c r="F213" s="232">
        <v>15.766666666666666</v>
      </c>
      <c r="G213" s="232">
        <v>15.533333333333331</v>
      </c>
      <c r="H213" s="232">
        <v>16.633333333333333</v>
      </c>
      <c r="I213" s="232">
        <v>16.866666666666667</v>
      </c>
      <c r="J213" s="232">
        <v>17.183333333333334</v>
      </c>
      <c r="K213" s="231">
        <v>16.55</v>
      </c>
      <c r="L213" s="231">
        <v>16</v>
      </c>
      <c r="M213" s="231">
        <v>945.8999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182.95</v>
      </c>
      <c r="D214" s="232">
        <v>184.86666666666667</v>
      </c>
      <c r="E214" s="232">
        <v>174.73333333333335</v>
      </c>
      <c r="F214" s="232">
        <v>166.51666666666668</v>
      </c>
      <c r="G214" s="232">
        <v>156.38333333333335</v>
      </c>
      <c r="H214" s="232">
        <v>193.08333333333334</v>
      </c>
      <c r="I214" s="232">
        <v>203.21666666666667</v>
      </c>
      <c r="J214" s="232">
        <v>211.43333333333334</v>
      </c>
      <c r="K214" s="231">
        <v>195</v>
      </c>
      <c r="L214" s="231">
        <v>176.65</v>
      </c>
      <c r="M214" s="231">
        <v>232.79131000000001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53.6</v>
      </c>
      <c r="D215" s="232">
        <v>53.85</v>
      </c>
      <c r="E215" s="232">
        <v>52.95</v>
      </c>
      <c r="F215" s="232">
        <v>52.300000000000004</v>
      </c>
      <c r="G215" s="232">
        <v>51.400000000000006</v>
      </c>
      <c r="H215" s="232">
        <v>54.5</v>
      </c>
      <c r="I215" s="232">
        <v>55.399999999999991</v>
      </c>
      <c r="J215" s="232">
        <v>56.05</v>
      </c>
      <c r="K215" s="231">
        <v>54.75</v>
      </c>
      <c r="L215" s="231">
        <v>53.2</v>
      </c>
      <c r="M215" s="231">
        <v>387.35556000000003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456.05</v>
      </c>
      <c r="D216" s="232">
        <v>458.20000000000005</v>
      </c>
      <c r="E216" s="232">
        <v>450.05000000000007</v>
      </c>
      <c r="F216" s="232">
        <v>444.05</v>
      </c>
      <c r="G216" s="232">
        <v>435.90000000000003</v>
      </c>
      <c r="H216" s="232">
        <v>464.2000000000001</v>
      </c>
      <c r="I216" s="232">
        <v>472.35000000000008</v>
      </c>
      <c r="J216" s="232">
        <v>478.35000000000014</v>
      </c>
      <c r="K216" s="231">
        <v>466.35</v>
      </c>
      <c r="L216" s="231">
        <v>452.2</v>
      </c>
      <c r="M216" s="231">
        <v>9.3755799999999994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1"/>
      <c r="B1" s="39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44985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4" t="s">
        <v>16</v>
      </c>
      <c r="B9" s="386" t="s">
        <v>18</v>
      </c>
      <c r="C9" s="390" t="s">
        <v>20</v>
      </c>
      <c r="D9" s="390" t="s">
        <v>21</v>
      </c>
      <c r="E9" s="381" t="s">
        <v>22</v>
      </c>
      <c r="F9" s="382"/>
      <c r="G9" s="383"/>
      <c r="H9" s="381" t="s">
        <v>23</v>
      </c>
      <c r="I9" s="382"/>
      <c r="J9" s="383"/>
      <c r="K9" s="23"/>
      <c r="L9" s="24"/>
      <c r="M9" s="50"/>
      <c r="N9" s="1"/>
      <c r="O9" s="1"/>
    </row>
    <row r="10" spans="1:15" ht="42.75" customHeight="1">
      <c r="A10" s="388"/>
      <c r="B10" s="389"/>
      <c r="C10" s="389"/>
      <c r="D10" s="3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21944.5</v>
      </c>
      <c r="D11" s="232">
        <v>21953.166666666668</v>
      </c>
      <c r="E11" s="232">
        <v>21641.333333333336</v>
      </c>
      <c r="F11" s="232">
        <v>21338.166666666668</v>
      </c>
      <c r="G11" s="232">
        <v>21026.333333333336</v>
      </c>
      <c r="H11" s="232">
        <v>22256.333333333336</v>
      </c>
      <c r="I11" s="232">
        <v>22568.166666666672</v>
      </c>
      <c r="J11" s="232">
        <v>22871.333333333336</v>
      </c>
      <c r="K11" s="231">
        <v>22265</v>
      </c>
      <c r="L11" s="231">
        <v>21650</v>
      </c>
      <c r="M11" s="231">
        <v>4.0439999999999997E-2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3108.05</v>
      </c>
      <c r="D12" s="232">
        <v>3113.3833333333332</v>
      </c>
      <c r="E12" s="232">
        <v>3047.7666666666664</v>
      </c>
      <c r="F12" s="232">
        <v>2987.4833333333331</v>
      </c>
      <c r="G12" s="232">
        <v>2921.8666666666663</v>
      </c>
      <c r="H12" s="232">
        <v>3173.6666666666665</v>
      </c>
      <c r="I12" s="232">
        <v>3239.2833333333333</v>
      </c>
      <c r="J12" s="232">
        <v>3299.5666666666666</v>
      </c>
      <c r="K12" s="231">
        <v>3179</v>
      </c>
      <c r="L12" s="231">
        <v>3053.1</v>
      </c>
      <c r="M12" s="231">
        <v>2.2000099999999998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1694.8</v>
      </c>
      <c r="D13" s="232">
        <v>1693.6000000000001</v>
      </c>
      <c r="E13" s="232">
        <v>1660.2000000000003</v>
      </c>
      <c r="F13" s="232">
        <v>1625.6000000000001</v>
      </c>
      <c r="G13" s="232">
        <v>1592.2000000000003</v>
      </c>
      <c r="H13" s="232">
        <v>1728.2000000000003</v>
      </c>
      <c r="I13" s="232">
        <v>1761.6000000000004</v>
      </c>
      <c r="J13" s="232">
        <v>1796.2000000000003</v>
      </c>
      <c r="K13" s="231">
        <v>1727</v>
      </c>
      <c r="L13" s="231">
        <v>1659</v>
      </c>
      <c r="M13" s="231">
        <v>8.71143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2675.95</v>
      </c>
      <c r="D14" s="232">
        <v>2686.5333333333333</v>
      </c>
      <c r="E14" s="232">
        <v>2645.4166666666665</v>
      </c>
      <c r="F14" s="232">
        <v>2614.8833333333332</v>
      </c>
      <c r="G14" s="232">
        <v>2573.7666666666664</v>
      </c>
      <c r="H14" s="232">
        <v>2717.0666666666666</v>
      </c>
      <c r="I14" s="232">
        <v>2758.1833333333334</v>
      </c>
      <c r="J14" s="232">
        <v>2788.7166666666667</v>
      </c>
      <c r="K14" s="231">
        <v>2727.65</v>
      </c>
      <c r="L14" s="231">
        <v>2656</v>
      </c>
      <c r="M14" s="231">
        <v>0.74004000000000003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1240.5999999999999</v>
      </c>
      <c r="D15" s="232">
        <v>1236.5666666666666</v>
      </c>
      <c r="E15" s="232">
        <v>1223.1333333333332</v>
      </c>
      <c r="F15" s="232">
        <v>1205.6666666666665</v>
      </c>
      <c r="G15" s="232">
        <v>1192.2333333333331</v>
      </c>
      <c r="H15" s="232">
        <v>1254.0333333333333</v>
      </c>
      <c r="I15" s="232">
        <v>1267.4666666666667</v>
      </c>
      <c r="J15" s="232">
        <v>1284.9333333333334</v>
      </c>
      <c r="K15" s="231">
        <v>1250</v>
      </c>
      <c r="L15" s="231">
        <v>1219.0999999999999</v>
      </c>
      <c r="M15" s="231">
        <v>5.1729399999999996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597.20000000000005</v>
      </c>
      <c r="D16" s="232">
        <v>594.6</v>
      </c>
      <c r="E16" s="232">
        <v>588.80000000000007</v>
      </c>
      <c r="F16" s="232">
        <v>580.40000000000009</v>
      </c>
      <c r="G16" s="232">
        <v>574.60000000000014</v>
      </c>
      <c r="H16" s="232">
        <v>603</v>
      </c>
      <c r="I16" s="232">
        <v>608.79999999999995</v>
      </c>
      <c r="J16" s="232">
        <v>617.19999999999993</v>
      </c>
      <c r="K16" s="231">
        <v>600.4</v>
      </c>
      <c r="L16" s="231">
        <v>586.20000000000005</v>
      </c>
      <c r="M16" s="231">
        <v>11.696949999999999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367</v>
      </c>
      <c r="D17" s="232">
        <v>367.98333333333335</v>
      </c>
      <c r="E17" s="232">
        <v>363.01666666666671</v>
      </c>
      <c r="F17" s="232">
        <v>359.03333333333336</v>
      </c>
      <c r="G17" s="232">
        <v>354.06666666666672</v>
      </c>
      <c r="H17" s="232">
        <v>371.9666666666667</v>
      </c>
      <c r="I17" s="232">
        <v>376.93333333333339</v>
      </c>
      <c r="J17" s="232">
        <v>380.91666666666669</v>
      </c>
      <c r="K17" s="231">
        <v>372.95</v>
      </c>
      <c r="L17" s="231">
        <v>364</v>
      </c>
      <c r="M17" s="231">
        <v>0.94528000000000001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1866.05</v>
      </c>
      <c r="D18" s="232">
        <v>1876.2</v>
      </c>
      <c r="E18" s="232">
        <v>1839.8500000000001</v>
      </c>
      <c r="F18" s="232">
        <v>1813.65</v>
      </c>
      <c r="G18" s="232">
        <v>1777.3000000000002</v>
      </c>
      <c r="H18" s="232">
        <v>1902.4</v>
      </c>
      <c r="I18" s="232">
        <v>1938.75</v>
      </c>
      <c r="J18" s="232">
        <v>1964.95</v>
      </c>
      <c r="K18" s="231">
        <v>1912.55</v>
      </c>
      <c r="L18" s="231">
        <v>1850</v>
      </c>
      <c r="M18" s="231">
        <v>1.8714599999999999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20582.349999999999</v>
      </c>
      <c r="D19" s="232">
        <v>20431.45</v>
      </c>
      <c r="E19" s="232">
        <v>20202.900000000001</v>
      </c>
      <c r="F19" s="232">
        <v>19823.45</v>
      </c>
      <c r="G19" s="232">
        <v>19594.900000000001</v>
      </c>
      <c r="H19" s="232">
        <v>20810.900000000001</v>
      </c>
      <c r="I19" s="232">
        <v>21039.449999999997</v>
      </c>
      <c r="J19" s="232">
        <v>21418.9</v>
      </c>
      <c r="K19" s="231">
        <v>20660</v>
      </c>
      <c r="L19" s="231">
        <v>20052</v>
      </c>
      <c r="M19" s="231">
        <v>0.17630000000000001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1193.5</v>
      </c>
      <c r="D20" s="232">
        <v>1212.7833333333335</v>
      </c>
      <c r="E20" s="232">
        <v>1111.7666666666671</v>
      </c>
      <c r="F20" s="232">
        <v>1030.0333333333335</v>
      </c>
      <c r="G20" s="232">
        <v>929.01666666666711</v>
      </c>
      <c r="H20" s="232">
        <v>1294.5166666666671</v>
      </c>
      <c r="I20" s="232">
        <v>1395.5333333333335</v>
      </c>
      <c r="J20" s="232">
        <v>1477.2666666666671</v>
      </c>
      <c r="K20" s="231">
        <v>1313.8</v>
      </c>
      <c r="L20" s="231">
        <v>1131.05</v>
      </c>
      <c r="M20" s="231">
        <v>102.71008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462.2</v>
      </c>
      <c r="D21" s="232">
        <v>466.23333333333335</v>
      </c>
      <c r="E21" s="232">
        <v>458.16666666666669</v>
      </c>
      <c r="F21" s="232">
        <v>454.13333333333333</v>
      </c>
      <c r="G21" s="232">
        <v>446.06666666666666</v>
      </c>
      <c r="H21" s="232">
        <v>470.26666666666671</v>
      </c>
      <c r="I21" s="232">
        <v>478.33333333333331</v>
      </c>
      <c r="J21" s="232">
        <v>482.36666666666673</v>
      </c>
      <c r="K21" s="231">
        <v>474.3</v>
      </c>
      <c r="L21" s="231">
        <v>462.2</v>
      </c>
      <c r="M21" s="231">
        <v>10.641590000000001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562</v>
      </c>
      <c r="D22" s="232">
        <v>562.35</v>
      </c>
      <c r="E22" s="232">
        <v>552.75</v>
      </c>
      <c r="F22" s="232">
        <v>543.5</v>
      </c>
      <c r="G22" s="232">
        <v>533.9</v>
      </c>
      <c r="H22" s="232">
        <v>571.6</v>
      </c>
      <c r="I22" s="232">
        <v>581.20000000000016</v>
      </c>
      <c r="J22" s="232">
        <v>590.45000000000005</v>
      </c>
      <c r="K22" s="231">
        <v>571.95000000000005</v>
      </c>
      <c r="L22" s="231">
        <v>553.1</v>
      </c>
      <c r="M22" s="231">
        <v>84.84384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714.25</v>
      </c>
      <c r="D23" s="232">
        <v>714.25</v>
      </c>
      <c r="E23" s="232">
        <v>714.25</v>
      </c>
      <c r="F23" s="232">
        <v>714.25</v>
      </c>
      <c r="G23" s="232">
        <v>714.25</v>
      </c>
      <c r="H23" s="232">
        <v>714.25</v>
      </c>
      <c r="I23" s="232">
        <v>714.25</v>
      </c>
      <c r="J23" s="232">
        <v>714.25</v>
      </c>
      <c r="K23" s="231">
        <v>714.25</v>
      </c>
      <c r="L23" s="231">
        <v>714.25</v>
      </c>
      <c r="M23" s="231">
        <v>1.74885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676.7</v>
      </c>
      <c r="D24" s="232">
        <v>676.7</v>
      </c>
      <c r="E24" s="232">
        <v>676.7</v>
      </c>
      <c r="F24" s="232">
        <v>676.7</v>
      </c>
      <c r="G24" s="232">
        <v>676.7</v>
      </c>
      <c r="H24" s="232">
        <v>676.7</v>
      </c>
      <c r="I24" s="232">
        <v>676.7</v>
      </c>
      <c r="J24" s="232">
        <v>676.7</v>
      </c>
      <c r="K24" s="231">
        <v>676.7</v>
      </c>
      <c r="L24" s="231">
        <v>676.7</v>
      </c>
      <c r="M24" s="231">
        <v>0.73016000000000003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344.45</v>
      </c>
      <c r="D25" s="232">
        <v>350.33333333333331</v>
      </c>
      <c r="E25" s="232">
        <v>338.56666666666661</v>
      </c>
      <c r="F25" s="232">
        <v>332.68333333333328</v>
      </c>
      <c r="G25" s="232">
        <v>320.91666666666657</v>
      </c>
      <c r="H25" s="232">
        <v>356.21666666666664</v>
      </c>
      <c r="I25" s="232">
        <v>367.98333333333341</v>
      </c>
      <c r="J25" s="232">
        <v>373.86666666666667</v>
      </c>
      <c r="K25" s="231">
        <v>362.1</v>
      </c>
      <c r="L25" s="231">
        <v>344.45</v>
      </c>
      <c r="M25" s="231">
        <v>27.313870000000001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141.75</v>
      </c>
      <c r="D26" s="232">
        <v>141.46666666666667</v>
      </c>
      <c r="E26" s="232">
        <v>140.38333333333333</v>
      </c>
      <c r="F26" s="232">
        <v>139.01666666666665</v>
      </c>
      <c r="G26" s="232">
        <v>137.93333333333331</v>
      </c>
      <c r="H26" s="232">
        <v>142.83333333333334</v>
      </c>
      <c r="I26" s="232">
        <v>143.91666666666666</v>
      </c>
      <c r="J26" s="232">
        <v>145.28333333333336</v>
      </c>
      <c r="K26" s="231">
        <v>142.55000000000001</v>
      </c>
      <c r="L26" s="231">
        <v>140.1</v>
      </c>
      <c r="M26" s="231">
        <v>17.04804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230.95</v>
      </c>
      <c r="D27" s="232">
        <v>229.53333333333333</v>
      </c>
      <c r="E27" s="232">
        <v>227.01666666666665</v>
      </c>
      <c r="F27" s="232">
        <v>223.08333333333331</v>
      </c>
      <c r="G27" s="232">
        <v>220.56666666666663</v>
      </c>
      <c r="H27" s="232">
        <v>233.46666666666667</v>
      </c>
      <c r="I27" s="232">
        <v>235.98333333333338</v>
      </c>
      <c r="J27" s="232">
        <v>239.91666666666669</v>
      </c>
      <c r="K27" s="231">
        <v>232.05</v>
      </c>
      <c r="L27" s="231">
        <v>225.6</v>
      </c>
      <c r="M27" s="231">
        <v>19.775400000000001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383.1</v>
      </c>
      <c r="D28" s="232">
        <v>384.55</v>
      </c>
      <c r="E28" s="232">
        <v>381.15000000000003</v>
      </c>
      <c r="F28" s="232">
        <v>379.20000000000005</v>
      </c>
      <c r="G28" s="232">
        <v>375.80000000000007</v>
      </c>
      <c r="H28" s="232">
        <v>386.5</v>
      </c>
      <c r="I28" s="232">
        <v>389.9</v>
      </c>
      <c r="J28" s="232">
        <v>391.84999999999997</v>
      </c>
      <c r="K28" s="231">
        <v>387.95</v>
      </c>
      <c r="L28" s="231">
        <v>382.6</v>
      </c>
      <c r="M28" s="231">
        <v>0.32189000000000001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354.05</v>
      </c>
      <c r="D29" s="232">
        <v>354.4666666666667</v>
      </c>
      <c r="E29" s="232">
        <v>351.13333333333338</v>
      </c>
      <c r="F29" s="232">
        <v>348.2166666666667</v>
      </c>
      <c r="G29" s="232">
        <v>344.88333333333338</v>
      </c>
      <c r="H29" s="232">
        <v>357.38333333333338</v>
      </c>
      <c r="I29" s="232">
        <v>360.71666666666664</v>
      </c>
      <c r="J29" s="232">
        <v>363.63333333333338</v>
      </c>
      <c r="K29" s="231">
        <v>357.8</v>
      </c>
      <c r="L29" s="231">
        <v>351.55</v>
      </c>
      <c r="M29" s="231">
        <v>2.1319599999999999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875.05</v>
      </c>
      <c r="D30" s="232">
        <v>876.18333333333339</v>
      </c>
      <c r="E30" s="232">
        <v>868.86666666666679</v>
      </c>
      <c r="F30" s="232">
        <v>862.68333333333339</v>
      </c>
      <c r="G30" s="232">
        <v>855.36666666666679</v>
      </c>
      <c r="H30" s="232">
        <v>882.36666666666679</v>
      </c>
      <c r="I30" s="232">
        <v>889.68333333333339</v>
      </c>
      <c r="J30" s="232">
        <v>895.86666666666679</v>
      </c>
      <c r="K30" s="231">
        <v>883.5</v>
      </c>
      <c r="L30" s="231">
        <v>870</v>
      </c>
      <c r="M30" s="231">
        <v>0.46282000000000001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978.8</v>
      </c>
      <c r="D31" s="232">
        <v>966.75</v>
      </c>
      <c r="E31" s="232">
        <v>939.6</v>
      </c>
      <c r="F31" s="232">
        <v>900.4</v>
      </c>
      <c r="G31" s="232">
        <v>873.25</v>
      </c>
      <c r="H31" s="232">
        <v>1005.95</v>
      </c>
      <c r="I31" s="232">
        <v>1033.1000000000001</v>
      </c>
      <c r="J31" s="232">
        <v>1072.3000000000002</v>
      </c>
      <c r="K31" s="231">
        <v>993.9</v>
      </c>
      <c r="L31" s="231">
        <v>927.55</v>
      </c>
      <c r="M31" s="231">
        <v>7.8828800000000001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1170.45</v>
      </c>
      <c r="D32" s="232">
        <v>1174.2500000000002</v>
      </c>
      <c r="E32" s="232">
        <v>1159.1000000000004</v>
      </c>
      <c r="F32" s="232">
        <v>1147.7500000000002</v>
      </c>
      <c r="G32" s="232">
        <v>1132.6000000000004</v>
      </c>
      <c r="H32" s="232">
        <v>1185.6000000000004</v>
      </c>
      <c r="I32" s="232">
        <v>1200.7500000000005</v>
      </c>
      <c r="J32" s="232">
        <v>1212.1000000000004</v>
      </c>
      <c r="K32" s="231">
        <v>1189.4000000000001</v>
      </c>
      <c r="L32" s="231">
        <v>1162.9000000000001</v>
      </c>
      <c r="M32" s="231">
        <v>0.24371000000000001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510.05</v>
      </c>
      <c r="D33" s="232">
        <v>515.81666666666672</v>
      </c>
      <c r="E33" s="232">
        <v>501.73333333333346</v>
      </c>
      <c r="F33" s="232">
        <v>493.41666666666674</v>
      </c>
      <c r="G33" s="232">
        <v>479.33333333333348</v>
      </c>
      <c r="H33" s="232">
        <v>524.13333333333344</v>
      </c>
      <c r="I33" s="232">
        <v>538.2166666666667</v>
      </c>
      <c r="J33" s="232">
        <v>546.53333333333342</v>
      </c>
      <c r="K33" s="231">
        <v>529.9</v>
      </c>
      <c r="L33" s="231">
        <v>507.5</v>
      </c>
      <c r="M33" s="231">
        <v>1.48299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3272.6</v>
      </c>
      <c r="D34" s="232">
        <v>3274.3000000000006</v>
      </c>
      <c r="E34" s="232">
        <v>3251.6000000000013</v>
      </c>
      <c r="F34" s="232">
        <v>3230.6000000000008</v>
      </c>
      <c r="G34" s="232">
        <v>3207.9000000000015</v>
      </c>
      <c r="H34" s="232">
        <v>3295.3000000000011</v>
      </c>
      <c r="I34" s="232">
        <v>3318.0000000000009</v>
      </c>
      <c r="J34" s="232">
        <v>3339.0000000000009</v>
      </c>
      <c r="K34" s="231">
        <v>3297</v>
      </c>
      <c r="L34" s="231">
        <v>3253.3</v>
      </c>
      <c r="M34" s="231">
        <v>0.53732999999999997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2522.1</v>
      </c>
      <c r="D35" s="232">
        <v>2512.3666666666668</v>
      </c>
      <c r="E35" s="232">
        <v>2490.7333333333336</v>
      </c>
      <c r="F35" s="232">
        <v>2459.3666666666668</v>
      </c>
      <c r="G35" s="232">
        <v>2437.7333333333336</v>
      </c>
      <c r="H35" s="232">
        <v>2543.7333333333336</v>
      </c>
      <c r="I35" s="232">
        <v>2565.3666666666668</v>
      </c>
      <c r="J35" s="232">
        <v>2596.7333333333336</v>
      </c>
      <c r="K35" s="231">
        <v>2534</v>
      </c>
      <c r="L35" s="231">
        <v>2481</v>
      </c>
      <c r="M35" s="231">
        <v>0.19262000000000001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365.15</v>
      </c>
      <c r="D36" s="232">
        <v>366.95</v>
      </c>
      <c r="E36" s="232">
        <v>360.2</v>
      </c>
      <c r="F36" s="232">
        <v>355.25</v>
      </c>
      <c r="G36" s="232">
        <v>348.5</v>
      </c>
      <c r="H36" s="232">
        <v>371.9</v>
      </c>
      <c r="I36" s="232">
        <v>378.65</v>
      </c>
      <c r="J36" s="232">
        <v>383.59999999999997</v>
      </c>
      <c r="K36" s="231">
        <v>373.7</v>
      </c>
      <c r="L36" s="231">
        <v>362</v>
      </c>
      <c r="M36" s="231">
        <v>4.4457100000000001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12.8</v>
      </c>
      <c r="D37" s="232">
        <v>12.800000000000002</v>
      </c>
      <c r="E37" s="232">
        <v>12.800000000000004</v>
      </c>
      <c r="F37" s="232">
        <v>12.800000000000002</v>
      </c>
      <c r="G37" s="232">
        <v>12.800000000000004</v>
      </c>
      <c r="H37" s="232">
        <v>12.800000000000004</v>
      </c>
      <c r="I37" s="232">
        <v>12.8</v>
      </c>
      <c r="J37" s="232">
        <v>12.800000000000004</v>
      </c>
      <c r="K37" s="231">
        <v>12.8</v>
      </c>
      <c r="L37" s="231">
        <v>12.8</v>
      </c>
      <c r="M37" s="231">
        <v>5.4211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559.4</v>
      </c>
      <c r="D38" s="232">
        <v>561.56666666666672</v>
      </c>
      <c r="E38" s="232">
        <v>550.13333333333344</v>
      </c>
      <c r="F38" s="232">
        <v>540.86666666666667</v>
      </c>
      <c r="G38" s="232">
        <v>529.43333333333339</v>
      </c>
      <c r="H38" s="232">
        <v>570.83333333333348</v>
      </c>
      <c r="I38" s="232">
        <v>582.26666666666665</v>
      </c>
      <c r="J38" s="232">
        <v>591.53333333333353</v>
      </c>
      <c r="K38" s="231">
        <v>573</v>
      </c>
      <c r="L38" s="231">
        <v>552.29999999999995</v>
      </c>
      <c r="M38" s="231">
        <v>3.7226499999999998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1867.85</v>
      </c>
      <c r="D39" s="232">
        <v>1873.8833333333332</v>
      </c>
      <c r="E39" s="232">
        <v>1847.7666666666664</v>
      </c>
      <c r="F39" s="232">
        <v>1827.6833333333332</v>
      </c>
      <c r="G39" s="232">
        <v>1801.5666666666664</v>
      </c>
      <c r="H39" s="232">
        <v>1893.9666666666665</v>
      </c>
      <c r="I39" s="232">
        <v>1920.0833333333333</v>
      </c>
      <c r="J39" s="232">
        <v>1940.1666666666665</v>
      </c>
      <c r="K39" s="231">
        <v>1900</v>
      </c>
      <c r="L39" s="231">
        <v>1853.8</v>
      </c>
      <c r="M39" s="231">
        <v>0.43392999999999998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329.9</v>
      </c>
      <c r="D40" s="232">
        <v>333.45</v>
      </c>
      <c r="E40" s="232">
        <v>322.45</v>
      </c>
      <c r="F40" s="232">
        <v>315</v>
      </c>
      <c r="G40" s="232">
        <v>304</v>
      </c>
      <c r="H40" s="232">
        <v>340.9</v>
      </c>
      <c r="I40" s="232">
        <v>351.9</v>
      </c>
      <c r="J40" s="232">
        <v>359.34999999999997</v>
      </c>
      <c r="K40" s="231">
        <v>344.45</v>
      </c>
      <c r="L40" s="231">
        <v>326</v>
      </c>
      <c r="M40" s="231">
        <v>87.391639999999995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1036.45</v>
      </c>
      <c r="D41" s="232">
        <v>1044.9833333333333</v>
      </c>
      <c r="E41" s="232">
        <v>1021.0166666666667</v>
      </c>
      <c r="F41" s="232">
        <v>1005.5833333333333</v>
      </c>
      <c r="G41" s="232">
        <v>981.61666666666656</v>
      </c>
      <c r="H41" s="232">
        <v>1060.4166666666667</v>
      </c>
      <c r="I41" s="232">
        <v>1084.3833333333334</v>
      </c>
      <c r="J41" s="232">
        <v>1099.8166666666668</v>
      </c>
      <c r="K41" s="231">
        <v>1068.95</v>
      </c>
      <c r="L41" s="231">
        <v>1029.55</v>
      </c>
      <c r="M41" s="231">
        <v>2.8260700000000001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644.70000000000005</v>
      </c>
      <c r="D42" s="232">
        <v>643.5</v>
      </c>
      <c r="E42" s="232">
        <v>639.29999999999995</v>
      </c>
      <c r="F42" s="232">
        <v>633.9</v>
      </c>
      <c r="G42" s="232">
        <v>629.69999999999993</v>
      </c>
      <c r="H42" s="232">
        <v>648.9</v>
      </c>
      <c r="I42" s="232">
        <v>653.1</v>
      </c>
      <c r="J42" s="232">
        <v>658.5</v>
      </c>
      <c r="K42" s="231">
        <v>647.70000000000005</v>
      </c>
      <c r="L42" s="231">
        <v>638.1</v>
      </c>
      <c r="M42" s="231">
        <v>1.0911500000000001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4439.75</v>
      </c>
      <c r="D43" s="232">
        <v>4449.8499999999995</v>
      </c>
      <c r="E43" s="232">
        <v>4404.9499999999989</v>
      </c>
      <c r="F43" s="232">
        <v>4370.1499999999996</v>
      </c>
      <c r="G43" s="232">
        <v>4325.2499999999991</v>
      </c>
      <c r="H43" s="232">
        <v>4484.6499999999987</v>
      </c>
      <c r="I43" s="232">
        <v>4529.5499999999984</v>
      </c>
      <c r="J43" s="232">
        <v>4564.3499999999985</v>
      </c>
      <c r="K43" s="231">
        <v>4494.75</v>
      </c>
      <c r="L43" s="231">
        <v>4415.05</v>
      </c>
      <c r="M43" s="231">
        <v>2.1570299999999998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314.35000000000002</v>
      </c>
      <c r="D44" s="232">
        <v>314.36666666666673</v>
      </c>
      <c r="E44" s="232">
        <v>309.43333333333345</v>
      </c>
      <c r="F44" s="232">
        <v>304.51666666666671</v>
      </c>
      <c r="G44" s="232">
        <v>299.58333333333343</v>
      </c>
      <c r="H44" s="232">
        <v>319.28333333333347</v>
      </c>
      <c r="I44" s="232">
        <v>324.21666666666675</v>
      </c>
      <c r="J44" s="232">
        <v>329.1333333333335</v>
      </c>
      <c r="K44" s="231">
        <v>319.3</v>
      </c>
      <c r="L44" s="231">
        <v>309.45</v>
      </c>
      <c r="M44" s="231">
        <v>16.939609999999998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246.15</v>
      </c>
      <c r="D45" s="232">
        <v>247.15</v>
      </c>
      <c r="E45" s="232">
        <v>242.65</v>
      </c>
      <c r="F45" s="232">
        <v>239.15</v>
      </c>
      <c r="G45" s="232">
        <v>234.65</v>
      </c>
      <c r="H45" s="232">
        <v>250.65</v>
      </c>
      <c r="I45" s="232">
        <v>255.15</v>
      </c>
      <c r="J45" s="232">
        <v>258.64999999999998</v>
      </c>
      <c r="K45" s="231">
        <v>251.65</v>
      </c>
      <c r="L45" s="231">
        <v>243.65</v>
      </c>
      <c r="M45" s="231">
        <v>1.11666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467.85</v>
      </c>
      <c r="D46" s="232">
        <v>473.84999999999997</v>
      </c>
      <c r="E46" s="232">
        <v>459.04999999999995</v>
      </c>
      <c r="F46" s="232">
        <v>450.25</v>
      </c>
      <c r="G46" s="232">
        <v>435.45</v>
      </c>
      <c r="H46" s="232">
        <v>482.64999999999992</v>
      </c>
      <c r="I46" s="232">
        <v>497.45</v>
      </c>
      <c r="J46" s="232">
        <v>506.24999999999989</v>
      </c>
      <c r="K46" s="231">
        <v>488.65</v>
      </c>
      <c r="L46" s="231">
        <v>465.05</v>
      </c>
      <c r="M46" s="231">
        <v>1.4072100000000001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141.25</v>
      </c>
      <c r="D47" s="232">
        <v>140.36666666666667</v>
      </c>
      <c r="E47" s="232">
        <v>138.48333333333335</v>
      </c>
      <c r="F47" s="232">
        <v>135.71666666666667</v>
      </c>
      <c r="G47" s="232">
        <v>133.83333333333334</v>
      </c>
      <c r="H47" s="232">
        <v>143.13333333333335</v>
      </c>
      <c r="I47" s="232">
        <v>145.01666666666668</v>
      </c>
      <c r="J47" s="232">
        <v>147.78333333333336</v>
      </c>
      <c r="K47" s="231">
        <v>142.25</v>
      </c>
      <c r="L47" s="231">
        <v>137.6</v>
      </c>
      <c r="M47" s="231">
        <v>131.86652000000001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2749.9</v>
      </c>
      <c r="D48" s="232">
        <v>2744.5333333333333</v>
      </c>
      <c r="E48" s="232">
        <v>2730.4166666666665</v>
      </c>
      <c r="F48" s="232">
        <v>2710.9333333333334</v>
      </c>
      <c r="G48" s="232">
        <v>2696.8166666666666</v>
      </c>
      <c r="H48" s="232">
        <v>2764.0166666666664</v>
      </c>
      <c r="I48" s="232">
        <v>2778.1333333333332</v>
      </c>
      <c r="J48" s="232">
        <v>2797.6166666666663</v>
      </c>
      <c r="K48" s="231">
        <v>2758.65</v>
      </c>
      <c r="L48" s="231">
        <v>2725.05</v>
      </c>
      <c r="M48" s="231">
        <v>5.6131700000000002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228.4</v>
      </c>
      <c r="D49" s="232">
        <v>230.98333333333335</v>
      </c>
      <c r="E49" s="232">
        <v>225.01666666666671</v>
      </c>
      <c r="F49" s="232">
        <v>221.63333333333335</v>
      </c>
      <c r="G49" s="232">
        <v>215.66666666666671</v>
      </c>
      <c r="H49" s="232">
        <v>234.3666666666667</v>
      </c>
      <c r="I49" s="232">
        <v>240.33333333333334</v>
      </c>
      <c r="J49" s="232">
        <v>243.7166666666667</v>
      </c>
      <c r="K49" s="231">
        <v>236.95</v>
      </c>
      <c r="L49" s="231">
        <v>227.6</v>
      </c>
      <c r="M49" s="231">
        <v>1.94319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3333.4</v>
      </c>
      <c r="D50" s="232">
        <v>3334.5499999999997</v>
      </c>
      <c r="E50" s="232">
        <v>3315.3499999999995</v>
      </c>
      <c r="F50" s="232">
        <v>3297.2999999999997</v>
      </c>
      <c r="G50" s="232">
        <v>3278.0999999999995</v>
      </c>
      <c r="H50" s="232">
        <v>3352.5999999999995</v>
      </c>
      <c r="I50" s="232">
        <v>3371.7999999999993</v>
      </c>
      <c r="J50" s="232">
        <v>3389.8499999999995</v>
      </c>
      <c r="K50" s="231">
        <v>3353.75</v>
      </c>
      <c r="L50" s="231">
        <v>3316.5</v>
      </c>
      <c r="M50" s="231">
        <v>3.7080000000000002E-2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1873.25</v>
      </c>
      <c r="D51" s="232">
        <v>1859.6833333333334</v>
      </c>
      <c r="E51" s="232">
        <v>1841.5666666666668</v>
      </c>
      <c r="F51" s="232">
        <v>1809.8833333333334</v>
      </c>
      <c r="G51" s="232">
        <v>1791.7666666666669</v>
      </c>
      <c r="H51" s="232">
        <v>1891.3666666666668</v>
      </c>
      <c r="I51" s="232">
        <v>1909.4833333333336</v>
      </c>
      <c r="J51" s="232">
        <v>1941.1666666666667</v>
      </c>
      <c r="K51" s="231">
        <v>1877.8</v>
      </c>
      <c r="L51" s="231">
        <v>1828</v>
      </c>
      <c r="M51" s="231">
        <v>3.41107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7030.65</v>
      </c>
      <c r="D52" s="232">
        <v>7040.2166666666672</v>
      </c>
      <c r="E52" s="232">
        <v>6940.4333333333343</v>
      </c>
      <c r="F52" s="232">
        <v>6850.2166666666672</v>
      </c>
      <c r="G52" s="232">
        <v>6750.4333333333343</v>
      </c>
      <c r="H52" s="232">
        <v>7130.4333333333343</v>
      </c>
      <c r="I52" s="232">
        <v>7230.2166666666672</v>
      </c>
      <c r="J52" s="232">
        <v>7320.4333333333343</v>
      </c>
      <c r="K52" s="231">
        <v>7140</v>
      </c>
      <c r="L52" s="231">
        <v>6950</v>
      </c>
      <c r="M52" s="231">
        <v>0.31812000000000001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458.2</v>
      </c>
      <c r="D53" s="232">
        <v>461.48333333333335</v>
      </c>
      <c r="E53" s="232">
        <v>452.7166666666667</v>
      </c>
      <c r="F53" s="232">
        <v>447.23333333333335</v>
      </c>
      <c r="G53" s="232">
        <v>438.4666666666667</v>
      </c>
      <c r="H53" s="232">
        <v>466.9666666666667</v>
      </c>
      <c r="I53" s="232">
        <v>475.73333333333335</v>
      </c>
      <c r="J53" s="232">
        <v>481.2166666666667</v>
      </c>
      <c r="K53" s="231">
        <v>470.25</v>
      </c>
      <c r="L53" s="231">
        <v>456</v>
      </c>
      <c r="M53" s="231">
        <v>10.45308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367.6</v>
      </c>
      <c r="D54" s="232">
        <v>368.68333333333334</v>
      </c>
      <c r="E54" s="232">
        <v>364.36666666666667</v>
      </c>
      <c r="F54" s="232">
        <v>361.13333333333333</v>
      </c>
      <c r="G54" s="232">
        <v>356.81666666666666</v>
      </c>
      <c r="H54" s="232">
        <v>371.91666666666669</v>
      </c>
      <c r="I54" s="232">
        <v>376.23333333333341</v>
      </c>
      <c r="J54" s="232">
        <v>379.4666666666667</v>
      </c>
      <c r="K54" s="231">
        <v>373</v>
      </c>
      <c r="L54" s="231">
        <v>365.45</v>
      </c>
      <c r="M54" s="231">
        <v>0.87319000000000002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3491.3</v>
      </c>
      <c r="D55" s="232">
        <v>3477.4</v>
      </c>
      <c r="E55" s="232">
        <v>3454.9</v>
      </c>
      <c r="F55" s="232">
        <v>3418.5</v>
      </c>
      <c r="G55" s="232">
        <v>3396</v>
      </c>
      <c r="H55" s="232">
        <v>3513.8</v>
      </c>
      <c r="I55" s="232">
        <v>3536.3</v>
      </c>
      <c r="J55" s="232">
        <v>3572.7000000000003</v>
      </c>
      <c r="K55" s="231">
        <v>3499.9</v>
      </c>
      <c r="L55" s="231">
        <v>3441</v>
      </c>
      <c r="M55" s="231">
        <v>1.3223499999999999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854.35</v>
      </c>
      <c r="D56" s="232">
        <v>852.91666666666663</v>
      </c>
      <c r="E56" s="232">
        <v>847.38333333333321</v>
      </c>
      <c r="F56" s="232">
        <v>840.41666666666663</v>
      </c>
      <c r="G56" s="232">
        <v>834.88333333333321</v>
      </c>
      <c r="H56" s="232">
        <v>859.88333333333321</v>
      </c>
      <c r="I56" s="232">
        <v>865.41666666666674</v>
      </c>
      <c r="J56" s="232">
        <v>872.38333333333321</v>
      </c>
      <c r="K56" s="231">
        <v>858.45</v>
      </c>
      <c r="L56" s="231">
        <v>845.95</v>
      </c>
      <c r="M56" s="231">
        <v>80.642669999999995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2305.3000000000002</v>
      </c>
      <c r="D57" s="232">
        <v>2313.7666666666669</v>
      </c>
      <c r="E57" s="232">
        <v>2292.5333333333338</v>
      </c>
      <c r="F57" s="232">
        <v>2279.7666666666669</v>
      </c>
      <c r="G57" s="232">
        <v>2258.5333333333338</v>
      </c>
      <c r="H57" s="232">
        <v>2326.5333333333338</v>
      </c>
      <c r="I57" s="232">
        <v>2347.7666666666664</v>
      </c>
      <c r="J57" s="232">
        <v>2360.5333333333338</v>
      </c>
      <c r="K57" s="231">
        <v>2335</v>
      </c>
      <c r="L57" s="231">
        <v>2301</v>
      </c>
      <c r="M57" s="231">
        <v>0.10006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435.75</v>
      </c>
      <c r="D58" s="232">
        <v>435.18333333333334</v>
      </c>
      <c r="E58" s="232">
        <v>427.61666666666667</v>
      </c>
      <c r="F58" s="232">
        <v>419.48333333333335</v>
      </c>
      <c r="G58" s="232">
        <v>411.91666666666669</v>
      </c>
      <c r="H58" s="232">
        <v>443.31666666666666</v>
      </c>
      <c r="I58" s="232">
        <v>450.88333333333338</v>
      </c>
      <c r="J58" s="232">
        <v>459.01666666666665</v>
      </c>
      <c r="K58" s="231">
        <v>442.75</v>
      </c>
      <c r="L58" s="231">
        <v>427.05</v>
      </c>
      <c r="M58" s="231">
        <v>8.1362299999999994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3639.85</v>
      </c>
      <c r="D59" s="232">
        <v>3688.6166666666663</v>
      </c>
      <c r="E59" s="232">
        <v>3577.2833333333328</v>
      </c>
      <c r="F59" s="232">
        <v>3514.7166666666667</v>
      </c>
      <c r="G59" s="232">
        <v>3403.3833333333332</v>
      </c>
      <c r="H59" s="232">
        <v>3751.1833333333325</v>
      </c>
      <c r="I59" s="232">
        <v>3862.5166666666655</v>
      </c>
      <c r="J59" s="232">
        <v>3925.0833333333321</v>
      </c>
      <c r="K59" s="231">
        <v>3799.95</v>
      </c>
      <c r="L59" s="231">
        <v>3626.05</v>
      </c>
      <c r="M59" s="231">
        <v>8.2286599999999996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1104.8</v>
      </c>
      <c r="D60" s="232">
        <v>1108.6166666666668</v>
      </c>
      <c r="E60" s="232">
        <v>1091.2333333333336</v>
      </c>
      <c r="F60" s="232">
        <v>1077.6666666666667</v>
      </c>
      <c r="G60" s="232">
        <v>1060.2833333333335</v>
      </c>
      <c r="H60" s="232">
        <v>1122.1833333333336</v>
      </c>
      <c r="I60" s="232">
        <v>1139.5666666666668</v>
      </c>
      <c r="J60" s="232">
        <v>1153.1333333333337</v>
      </c>
      <c r="K60" s="231">
        <v>1126</v>
      </c>
      <c r="L60" s="231">
        <v>1095.05</v>
      </c>
      <c r="M60" s="231">
        <v>1.49959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6194.5</v>
      </c>
      <c r="D61" s="232">
        <v>6190.166666666667</v>
      </c>
      <c r="E61" s="232">
        <v>6139.3333333333339</v>
      </c>
      <c r="F61" s="232">
        <v>6084.166666666667</v>
      </c>
      <c r="G61" s="232">
        <v>6033.3333333333339</v>
      </c>
      <c r="H61" s="232">
        <v>6245.3333333333339</v>
      </c>
      <c r="I61" s="232">
        <v>6296.1666666666679</v>
      </c>
      <c r="J61" s="232">
        <v>6351.3333333333339</v>
      </c>
      <c r="K61" s="231">
        <v>6241</v>
      </c>
      <c r="L61" s="231">
        <v>6135</v>
      </c>
      <c r="M61" s="231">
        <v>5.9500400000000004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1357.4</v>
      </c>
      <c r="D62" s="232">
        <v>1356.55</v>
      </c>
      <c r="E62" s="232">
        <v>1345.85</v>
      </c>
      <c r="F62" s="232">
        <v>1334.3</v>
      </c>
      <c r="G62" s="232">
        <v>1323.6</v>
      </c>
      <c r="H62" s="232">
        <v>1368.1</v>
      </c>
      <c r="I62" s="232">
        <v>1378.8000000000002</v>
      </c>
      <c r="J62" s="232">
        <v>1390.35</v>
      </c>
      <c r="K62" s="231">
        <v>1367.25</v>
      </c>
      <c r="L62" s="231">
        <v>1345</v>
      </c>
      <c r="M62" s="231">
        <v>9.7257499999999997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6086.9</v>
      </c>
      <c r="D63" s="232">
        <v>6070.8</v>
      </c>
      <c r="E63" s="232">
        <v>6026.1</v>
      </c>
      <c r="F63" s="232">
        <v>5965.3</v>
      </c>
      <c r="G63" s="232">
        <v>5920.6</v>
      </c>
      <c r="H63" s="232">
        <v>6131.6</v>
      </c>
      <c r="I63" s="232">
        <v>6176.2999999999993</v>
      </c>
      <c r="J63" s="232">
        <v>6237.1</v>
      </c>
      <c r="K63" s="231">
        <v>6115.5</v>
      </c>
      <c r="L63" s="231">
        <v>6010</v>
      </c>
      <c r="M63" s="231">
        <v>0.17274999999999999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2157.9</v>
      </c>
      <c r="D64" s="232">
        <v>2156.0166666666664</v>
      </c>
      <c r="E64" s="232">
        <v>2137.0333333333328</v>
      </c>
      <c r="F64" s="232">
        <v>2116.1666666666665</v>
      </c>
      <c r="G64" s="232">
        <v>2097.1833333333329</v>
      </c>
      <c r="H64" s="232">
        <v>2176.8833333333328</v>
      </c>
      <c r="I64" s="232">
        <v>2195.8666666666663</v>
      </c>
      <c r="J64" s="232">
        <v>2216.7333333333327</v>
      </c>
      <c r="K64" s="231">
        <v>2175</v>
      </c>
      <c r="L64" s="231">
        <v>2135.15</v>
      </c>
      <c r="M64" s="231">
        <v>0.23291999999999999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2043.85</v>
      </c>
      <c r="D65" s="232">
        <v>2033.4666666666665</v>
      </c>
      <c r="E65" s="232">
        <v>2017.4833333333331</v>
      </c>
      <c r="F65" s="232">
        <v>1991.1166666666666</v>
      </c>
      <c r="G65" s="232">
        <v>1975.1333333333332</v>
      </c>
      <c r="H65" s="232">
        <v>2059.833333333333</v>
      </c>
      <c r="I65" s="232">
        <v>2075.8166666666662</v>
      </c>
      <c r="J65" s="232">
        <v>2102.1833333333329</v>
      </c>
      <c r="K65" s="231">
        <v>2049.4499999999998</v>
      </c>
      <c r="L65" s="231">
        <v>2007.1</v>
      </c>
      <c r="M65" s="231">
        <v>1.1890400000000001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358.95</v>
      </c>
      <c r="D66" s="232">
        <v>357.21666666666664</v>
      </c>
      <c r="E66" s="232">
        <v>351.0333333333333</v>
      </c>
      <c r="F66" s="232">
        <v>343.11666666666667</v>
      </c>
      <c r="G66" s="232">
        <v>336.93333333333334</v>
      </c>
      <c r="H66" s="232">
        <v>365.13333333333327</v>
      </c>
      <c r="I66" s="232">
        <v>371.31666666666655</v>
      </c>
      <c r="J66" s="232">
        <v>379.23333333333323</v>
      </c>
      <c r="K66" s="231">
        <v>363.4</v>
      </c>
      <c r="L66" s="231">
        <v>349.3</v>
      </c>
      <c r="M66" s="231">
        <v>21.242509999999999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227.4</v>
      </c>
      <c r="D67" s="232">
        <v>226.4666666666667</v>
      </c>
      <c r="E67" s="232">
        <v>223.73333333333341</v>
      </c>
      <c r="F67" s="232">
        <v>220.06666666666672</v>
      </c>
      <c r="G67" s="232">
        <v>217.33333333333343</v>
      </c>
      <c r="H67" s="232">
        <v>230.13333333333338</v>
      </c>
      <c r="I67" s="232">
        <v>232.86666666666667</v>
      </c>
      <c r="J67" s="232">
        <v>236.53333333333336</v>
      </c>
      <c r="K67" s="231">
        <v>229.2</v>
      </c>
      <c r="L67" s="231">
        <v>222.8</v>
      </c>
      <c r="M67" s="231">
        <v>44.57508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159</v>
      </c>
      <c r="D68" s="232">
        <v>157.33333333333334</v>
      </c>
      <c r="E68" s="232">
        <v>155.26666666666668</v>
      </c>
      <c r="F68" s="232">
        <v>151.53333333333333</v>
      </c>
      <c r="G68" s="232">
        <v>149.46666666666667</v>
      </c>
      <c r="H68" s="232">
        <v>161.06666666666669</v>
      </c>
      <c r="I68" s="232">
        <v>163.13333333333335</v>
      </c>
      <c r="J68" s="232">
        <v>166.8666666666667</v>
      </c>
      <c r="K68" s="231">
        <v>159.4</v>
      </c>
      <c r="L68" s="231">
        <v>153.6</v>
      </c>
      <c r="M68" s="231">
        <v>290.46654000000001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66.900000000000006</v>
      </c>
      <c r="D69" s="232">
        <v>67.783333333333346</v>
      </c>
      <c r="E69" s="232">
        <v>65.166666666666686</v>
      </c>
      <c r="F69" s="232">
        <v>63.433333333333337</v>
      </c>
      <c r="G69" s="232">
        <v>60.816666666666677</v>
      </c>
      <c r="H69" s="232">
        <v>69.516666666666694</v>
      </c>
      <c r="I69" s="232">
        <v>72.13333333333334</v>
      </c>
      <c r="J69" s="232">
        <v>73.866666666666703</v>
      </c>
      <c r="K69" s="231">
        <v>70.400000000000006</v>
      </c>
      <c r="L69" s="231">
        <v>66.05</v>
      </c>
      <c r="M69" s="231">
        <v>232.97557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25.1</v>
      </c>
      <c r="D70" s="232">
        <v>25.150000000000002</v>
      </c>
      <c r="E70" s="232">
        <v>24.800000000000004</v>
      </c>
      <c r="F70" s="232">
        <v>24.500000000000004</v>
      </c>
      <c r="G70" s="232">
        <v>24.150000000000006</v>
      </c>
      <c r="H70" s="232">
        <v>25.450000000000003</v>
      </c>
      <c r="I70" s="232">
        <v>25.800000000000004</v>
      </c>
      <c r="J70" s="232">
        <v>26.1</v>
      </c>
      <c r="K70" s="231">
        <v>25.5</v>
      </c>
      <c r="L70" s="231">
        <v>24.85</v>
      </c>
      <c r="M70" s="231">
        <v>135.05091999999999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1391.7</v>
      </c>
      <c r="D71" s="232">
        <v>1400.0166666666667</v>
      </c>
      <c r="E71" s="232">
        <v>1374.1833333333334</v>
      </c>
      <c r="F71" s="232">
        <v>1356.6666666666667</v>
      </c>
      <c r="G71" s="232">
        <v>1330.8333333333335</v>
      </c>
      <c r="H71" s="232">
        <v>1417.5333333333333</v>
      </c>
      <c r="I71" s="232">
        <v>1443.3666666666668</v>
      </c>
      <c r="J71" s="232">
        <v>1460.8833333333332</v>
      </c>
      <c r="K71" s="231">
        <v>1425.85</v>
      </c>
      <c r="L71" s="231">
        <v>1382.5</v>
      </c>
      <c r="M71" s="231">
        <v>4.0984299999999996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4393.6499999999996</v>
      </c>
      <c r="D72" s="232">
        <v>4410.2333333333327</v>
      </c>
      <c r="E72" s="232">
        <v>4360.5666666666657</v>
      </c>
      <c r="F72" s="232">
        <v>4327.4833333333327</v>
      </c>
      <c r="G72" s="232">
        <v>4277.8166666666657</v>
      </c>
      <c r="H72" s="232">
        <v>4443.3166666666657</v>
      </c>
      <c r="I72" s="232">
        <v>4492.9833333333318</v>
      </c>
      <c r="J72" s="232">
        <v>4526.0666666666657</v>
      </c>
      <c r="K72" s="231">
        <v>4459.8999999999996</v>
      </c>
      <c r="L72" s="231">
        <v>4377.1499999999996</v>
      </c>
      <c r="M72" s="231">
        <v>5.772E-2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556.95000000000005</v>
      </c>
      <c r="D73" s="232">
        <v>555.21666666666658</v>
      </c>
      <c r="E73" s="232">
        <v>551.28333333333319</v>
      </c>
      <c r="F73" s="232">
        <v>545.61666666666656</v>
      </c>
      <c r="G73" s="232">
        <v>541.68333333333317</v>
      </c>
      <c r="H73" s="232">
        <v>560.88333333333321</v>
      </c>
      <c r="I73" s="232">
        <v>564.81666666666661</v>
      </c>
      <c r="J73" s="232">
        <v>570.48333333333323</v>
      </c>
      <c r="K73" s="231">
        <v>559.15</v>
      </c>
      <c r="L73" s="231">
        <v>549.54999999999995</v>
      </c>
      <c r="M73" s="231">
        <v>3.4509799999999999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941.25</v>
      </c>
      <c r="D74" s="232">
        <v>946.9666666666667</v>
      </c>
      <c r="E74" s="232">
        <v>916.43333333333339</v>
      </c>
      <c r="F74" s="232">
        <v>891.61666666666667</v>
      </c>
      <c r="G74" s="232">
        <v>861.08333333333337</v>
      </c>
      <c r="H74" s="232">
        <v>971.78333333333342</v>
      </c>
      <c r="I74" s="232">
        <v>1002.3166666666667</v>
      </c>
      <c r="J74" s="232">
        <v>1027.1333333333334</v>
      </c>
      <c r="K74" s="231">
        <v>977.5</v>
      </c>
      <c r="L74" s="231">
        <v>922.15</v>
      </c>
      <c r="M74" s="231">
        <v>16.243780000000001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95.4</v>
      </c>
      <c r="D75" s="232">
        <v>94.75</v>
      </c>
      <c r="E75" s="232">
        <v>93.8</v>
      </c>
      <c r="F75" s="232">
        <v>92.2</v>
      </c>
      <c r="G75" s="232">
        <v>91.25</v>
      </c>
      <c r="H75" s="232">
        <v>96.35</v>
      </c>
      <c r="I75" s="232">
        <v>97.299999999999983</v>
      </c>
      <c r="J75" s="232">
        <v>98.899999999999991</v>
      </c>
      <c r="K75" s="231">
        <v>95.7</v>
      </c>
      <c r="L75" s="231">
        <v>93.15</v>
      </c>
      <c r="M75" s="231">
        <v>139.28819999999999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821.8</v>
      </c>
      <c r="D76" s="232">
        <v>821.4</v>
      </c>
      <c r="E76" s="232">
        <v>813.4</v>
      </c>
      <c r="F76" s="232">
        <v>805</v>
      </c>
      <c r="G76" s="232">
        <v>797</v>
      </c>
      <c r="H76" s="232">
        <v>829.8</v>
      </c>
      <c r="I76" s="232">
        <v>837.8</v>
      </c>
      <c r="J76" s="232">
        <v>846.19999999999993</v>
      </c>
      <c r="K76" s="231">
        <v>829.4</v>
      </c>
      <c r="L76" s="231">
        <v>813</v>
      </c>
      <c r="M76" s="231">
        <v>11.449820000000001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67.099999999999994</v>
      </c>
      <c r="D77" s="232">
        <v>67.333333333333329</v>
      </c>
      <c r="E77" s="232">
        <v>66.066666666666663</v>
      </c>
      <c r="F77" s="232">
        <v>65.033333333333331</v>
      </c>
      <c r="G77" s="232">
        <v>63.766666666666666</v>
      </c>
      <c r="H77" s="232">
        <v>68.36666666666666</v>
      </c>
      <c r="I77" s="232">
        <v>69.63333333333334</v>
      </c>
      <c r="J77" s="232">
        <v>70.666666666666657</v>
      </c>
      <c r="K77" s="231">
        <v>68.599999999999994</v>
      </c>
      <c r="L77" s="231">
        <v>66.3</v>
      </c>
      <c r="M77" s="231">
        <v>101.27233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320.45</v>
      </c>
      <c r="D78" s="232">
        <v>318.74999999999994</v>
      </c>
      <c r="E78" s="232">
        <v>316.34999999999991</v>
      </c>
      <c r="F78" s="232">
        <v>312.24999999999994</v>
      </c>
      <c r="G78" s="232">
        <v>309.84999999999991</v>
      </c>
      <c r="H78" s="232">
        <v>322.84999999999991</v>
      </c>
      <c r="I78" s="232">
        <v>325.24999999999989</v>
      </c>
      <c r="J78" s="232">
        <v>329.34999999999991</v>
      </c>
      <c r="K78" s="231">
        <v>321.14999999999998</v>
      </c>
      <c r="L78" s="231">
        <v>314.64999999999998</v>
      </c>
      <c r="M78" s="231">
        <v>19.810009999999998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8890.85</v>
      </c>
      <c r="D79" s="232">
        <v>8898.9166666666661</v>
      </c>
      <c r="E79" s="232">
        <v>8814.9333333333325</v>
      </c>
      <c r="F79" s="232">
        <v>8739.0166666666664</v>
      </c>
      <c r="G79" s="232">
        <v>8655.0333333333328</v>
      </c>
      <c r="H79" s="232">
        <v>8974.8333333333321</v>
      </c>
      <c r="I79" s="232">
        <v>9058.8166666666657</v>
      </c>
      <c r="J79" s="232">
        <v>9134.7333333333318</v>
      </c>
      <c r="K79" s="231">
        <v>8982.9</v>
      </c>
      <c r="L79" s="231">
        <v>8823</v>
      </c>
      <c r="M79" s="231">
        <v>2.1819999999999999E-2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752.9</v>
      </c>
      <c r="D80" s="232">
        <v>748.58333333333337</v>
      </c>
      <c r="E80" s="232">
        <v>742.76666666666677</v>
      </c>
      <c r="F80" s="232">
        <v>732.63333333333344</v>
      </c>
      <c r="G80" s="232">
        <v>726.81666666666683</v>
      </c>
      <c r="H80" s="232">
        <v>758.7166666666667</v>
      </c>
      <c r="I80" s="232">
        <v>764.5333333333333</v>
      </c>
      <c r="J80" s="232">
        <v>774.66666666666663</v>
      </c>
      <c r="K80" s="231">
        <v>754.4</v>
      </c>
      <c r="L80" s="231">
        <v>738.45</v>
      </c>
      <c r="M80" s="231">
        <v>67.194389999999999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229.6</v>
      </c>
      <c r="D81" s="232">
        <v>227.5</v>
      </c>
      <c r="E81" s="232">
        <v>224.6</v>
      </c>
      <c r="F81" s="232">
        <v>219.6</v>
      </c>
      <c r="G81" s="232">
        <v>216.7</v>
      </c>
      <c r="H81" s="232">
        <v>232.5</v>
      </c>
      <c r="I81" s="232">
        <v>235.39999999999998</v>
      </c>
      <c r="J81" s="232">
        <v>240.4</v>
      </c>
      <c r="K81" s="231">
        <v>230.4</v>
      </c>
      <c r="L81" s="231">
        <v>222.5</v>
      </c>
      <c r="M81" s="231">
        <v>35.740470000000002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852.9</v>
      </c>
      <c r="D82" s="232">
        <v>855.7166666666667</v>
      </c>
      <c r="E82" s="232">
        <v>840.33333333333337</v>
      </c>
      <c r="F82" s="232">
        <v>827.76666666666665</v>
      </c>
      <c r="G82" s="232">
        <v>812.38333333333333</v>
      </c>
      <c r="H82" s="232">
        <v>868.28333333333342</v>
      </c>
      <c r="I82" s="232">
        <v>883.66666666666663</v>
      </c>
      <c r="J82" s="232">
        <v>896.23333333333346</v>
      </c>
      <c r="K82" s="231">
        <v>871.1</v>
      </c>
      <c r="L82" s="231">
        <v>843.15</v>
      </c>
      <c r="M82" s="231">
        <v>0.46715000000000001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277.75</v>
      </c>
      <c r="D83" s="232">
        <v>278.33333333333331</v>
      </c>
      <c r="E83" s="232">
        <v>271.76666666666665</v>
      </c>
      <c r="F83" s="232">
        <v>265.78333333333336</v>
      </c>
      <c r="G83" s="232">
        <v>259.2166666666667</v>
      </c>
      <c r="H83" s="232">
        <v>284.31666666666661</v>
      </c>
      <c r="I83" s="232">
        <v>290.88333333333333</v>
      </c>
      <c r="J83" s="232">
        <v>296.86666666666656</v>
      </c>
      <c r="K83" s="231">
        <v>284.89999999999998</v>
      </c>
      <c r="L83" s="231">
        <v>272.35000000000002</v>
      </c>
      <c r="M83" s="231">
        <v>14.335660000000001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6291.05</v>
      </c>
      <c r="D84" s="232">
        <v>6250.8833333333341</v>
      </c>
      <c r="E84" s="232">
        <v>6191.7666666666682</v>
      </c>
      <c r="F84" s="232">
        <v>6092.4833333333345</v>
      </c>
      <c r="G84" s="232">
        <v>6033.3666666666686</v>
      </c>
      <c r="H84" s="232">
        <v>6350.1666666666679</v>
      </c>
      <c r="I84" s="232">
        <v>6409.2833333333347</v>
      </c>
      <c r="J84" s="232">
        <v>6508.5666666666675</v>
      </c>
      <c r="K84" s="231">
        <v>6310</v>
      </c>
      <c r="L84" s="231">
        <v>6151.6</v>
      </c>
      <c r="M84" s="231">
        <v>0.12534000000000001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1428.65</v>
      </c>
      <c r="D85" s="232">
        <v>1441.2166666666665</v>
      </c>
      <c r="E85" s="232">
        <v>1408.4333333333329</v>
      </c>
      <c r="F85" s="232">
        <v>1388.2166666666665</v>
      </c>
      <c r="G85" s="232">
        <v>1355.4333333333329</v>
      </c>
      <c r="H85" s="232">
        <v>1461.4333333333329</v>
      </c>
      <c r="I85" s="232">
        <v>1494.2166666666662</v>
      </c>
      <c r="J85" s="232">
        <v>1514.4333333333329</v>
      </c>
      <c r="K85" s="231">
        <v>1474</v>
      </c>
      <c r="L85" s="231">
        <v>1421</v>
      </c>
      <c r="M85" s="231">
        <v>0.49476999999999999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859.7</v>
      </c>
      <c r="D86" s="232">
        <v>868.4666666666667</v>
      </c>
      <c r="E86" s="232">
        <v>849.23333333333335</v>
      </c>
      <c r="F86" s="232">
        <v>838.76666666666665</v>
      </c>
      <c r="G86" s="232">
        <v>819.5333333333333</v>
      </c>
      <c r="H86" s="232">
        <v>878.93333333333339</v>
      </c>
      <c r="I86" s="232">
        <v>898.16666666666674</v>
      </c>
      <c r="J86" s="232">
        <v>908.63333333333344</v>
      </c>
      <c r="K86" s="231">
        <v>887.7</v>
      </c>
      <c r="L86" s="231">
        <v>858</v>
      </c>
      <c r="M86" s="231">
        <v>0.31672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451</v>
      </c>
      <c r="D87" s="232">
        <v>450.7833333333333</v>
      </c>
      <c r="E87" s="232">
        <v>445.56666666666661</v>
      </c>
      <c r="F87" s="232">
        <v>440.13333333333333</v>
      </c>
      <c r="G87" s="232">
        <v>434.91666666666663</v>
      </c>
      <c r="H87" s="232">
        <v>456.21666666666658</v>
      </c>
      <c r="I87" s="232">
        <v>461.43333333333328</v>
      </c>
      <c r="J87" s="232">
        <v>466.86666666666656</v>
      </c>
      <c r="K87" s="231">
        <v>456</v>
      </c>
      <c r="L87" s="231">
        <v>445.35</v>
      </c>
      <c r="M87" s="231">
        <v>0.92781000000000002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17878.349999999999</v>
      </c>
      <c r="D88" s="232">
        <v>17786.133333333331</v>
      </c>
      <c r="E88" s="232">
        <v>17572.266666666663</v>
      </c>
      <c r="F88" s="232">
        <v>17266.183333333331</v>
      </c>
      <c r="G88" s="232">
        <v>17052.316666666662</v>
      </c>
      <c r="H88" s="232">
        <v>18092.216666666664</v>
      </c>
      <c r="I88" s="232">
        <v>18306.083333333332</v>
      </c>
      <c r="J88" s="232">
        <v>18612.166666666664</v>
      </c>
      <c r="K88" s="231">
        <v>18000</v>
      </c>
      <c r="L88" s="231">
        <v>17480.05</v>
      </c>
      <c r="M88" s="231">
        <v>0.1615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476.6</v>
      </c>
      <c r="D89" s="232">
        <v>470.84999999999997</v>
      </c>
      <c r="E89" s="232">
        <v>460.69999999999993</v>
      </c>
      <c r="F89" s="232">
        <v>444.79999999999995</v>
      </c>
      <c r="G89" s="232">
        <v>434.64999999999992</v>
      </c>
      <c r="H89" s="232">
        <v>486.74999999999994</v>
      </c>
      <c r="I89" s="232">
        <v>496.89999999999992</v>
      </c>
      <c r="J89" s="232">
        <v>512.79999999999995</v>
      </c>
      <c r="K89" s="231">
        <v>481</v>
      </c>
      <c r="L89" s="231">
        <v>454.95</v>
      </c>
      <c r="M89" s="231">
        <v>2.3740700000000001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23.05</v>
      </c>
      <c r="D90" s="232">
        <v>23.116666666666664</v>
      </c>
      <c r="E90" s="232">
        <v>22.833333333333329</v>
      </c>
      <c r="F90" s="232">
        <v>22.616666666666664</v>
      </c>
      <c r="G90" s="232">
        <v>22.333333333333329</v>
      </c>
      <c r="H90" s="232">
        <v>23.333333333333329</v>
      </c>
      <c r="I90" s="232">
        <v>23.616666666666667</v>
      </c>
      <c r="J90" s="232">
        <v>23.833333333333329</v>
      </c>
      <c r="K90" s="231">
        <v>23.4</v>
      </c>
      <c r="L90" s="231">
        <v>22.9</v>
      </c>
      <c r="M90" s="231">
        <v>110.90664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4388.25</v>
      </c>
      <c r="D91" s="232">
        <v>4411.083333333333</v>
      </c>
      <c r="E91" s="232">
        <v>4352.1666666666661</v>
      </c>
      <c r="F91" s="232">
        <v>4316.083333333333</v>
      </c>
      <c r="G91" s="232">
        <v>4257.1666666666661</v>
      </c>
      <c r="H91" s="232">
        <v>4447.1666666666661</v>
      </c>
      <c r="I91" s="232">
        <v>4506.0833333333321</v>
      </c>
      <c r="J91" s="232">
        <v>4542.1666666666661</v>
      </c>
      <c r="K91" s="231">
        <v>4470</v>
      </c>
      <c r="L91" s="231">
        <v>4375</v>
      </c>
      <c r="M91" s="231">
        <v>1.62723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1150.3</v>
      </c>
      <c r="D92" s="232">
        <v>1149.75</v>
      </c>
      <c r="E92" s="232">
        <v>1134.8499999999999</v>
      </c>
      <c r="F92" s="232">
        <v>1119.3999999999999</v>
      </c>
      <c r="G92" s="232">
        <v>1104.4999999999998</v>
      </c>
      <c r="H92" s="232">
        <v>1165.2</v>
      </c>
      <c r="I92" s="232">
        <v>1180.1000000000001</v>
      </c>
      <c r="J92" s="232">
        <v>1195.5500000000002</v>
      </c>
      <c r="K92" s="231">
        <v>1164.6500000000001</v>
      </c>
      <c r="L92" s="231">
        <v>1134.3</v>
      </c>
      <c r="M92" s="231">
        <v>0.40933000000000003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536.35</v>
      </c>
      <c r="D93" s="232">
        <v>540.85</v>
      </c>
      <c r="E93" s="232">
        <v>530.05000000000007</v>
      </c>
      <c r="F93" s="232">
        <v>523.75</v>
      </c>
      <c r="G93" s="232">
        <v>512.95000000000005</v>
      </c>
      <c r="H93" s="232">
        <v>547.15000000000009</v>
      </c>
      <c r="I93" s="232">
        <v>557.95000000000005</v>
      </c>
      <c r="J93" s="232">
        <v>564.25000000000011</v>
      </c>
      <c r="K93" s="231">
        <v>551.65</v>
      </c>
      <c r="L93" s="231">
        <v>534.54999999999995</v>
      </c>
      <c r="M93" s="231">
        <v>0.80891999999999997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69.75</v>
      </c>
      <c r="D94" s="232">
        <v>70.3</v>
      </c>
      <c r="E94" s="232">
        <v>68.5</v>
      </c>
      <c r="F94" s="232">
        <v>67.25</v>
      </c>
      <c r="G94" s="232">
        <v>65.45</v>
      </c>
      <c r="H94" s="232">
        <v>71.55</v>
      </c>
      <c r="I94" s="232">
        <v>73.34999999999998</v>
      </c>
      <c r="J94" s="232">
        <v>74.599999999999994</v>
      </c>
      <c r="K94" s="231">
        <v>72.099999999999994</v>
      </c>
      <c r="L94" s="231">
        <v>69.05</v>
      </c>
      <c r="M94" s="231">
        <v>76.828860000000006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310.89999999999998</v>
      </c>
      <c r="D95" s="232">
        <v>313.01666666666665</v>
      </c>
      <c r="E95" s="232">
        <v>306.2833333333333</v>
      </c>
      <c r="F95" s="232">
        <v>301.66666666666663</v>
      </c>
      <c r="G95" s="232">
        <v>294.93333333333328</v>
      </c>
      <c r="H95" s="232">
        <v>317.63333333333333</v>
      </c>
      <c r="I95" s="232">
        <v>324.36666666666667</v>
      </c>
      <c r="J95" s="232">
        <v>328.98333333333335</v>
      </c>
      <c r="K95" s="231">
        <v>319.75</v>
      </c>
      <c r="L95" s="231">
        <v>308.39999999999998</v>
      </c>
      <c r="M95" s="231">
        <v>35.056420000000003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3341.65</v>
      </c>
      <c r="D96" s="232">
        <v>3284.0166666666664</v>
      </c>
      <c r="E96" s="232">
        <v>3207.6333333333328</v>
      </c>
      <c r="F96" s="232">
        <v>3073.6166666666663</v>
      </c>
      <c r="G96" s="232">
        <v>2997.2333333333327</v>
      </c>
      <c r="H96" s="232">
        <v>3418.0333333333328</v>
      </c>
      <c r="I96" s="232">
        <v>3494.4166666666661</v>
      </c>
      <c r="J96" s="232">
        <v>3628.4333333333329</v>
      </c>
      <c r="K96" s="231">
        <v>3360.4</v>
      </c>
      <c r="L96" s="231">
        <v>3150</v>
      </c>
      <c r="M96" s="231">
        <v>0.52288999999999997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222.85</v>
      </c>
      <c r="D97" s="232">
        <v>225.36666666666665</v>
      </c>
      <c r="E97" s="232">
        <v>219.5333333333333</v>
      </c>
      <c r="F97" s="232">
        <v>216.21666666666667</v>
      </c>
      <c r="G97" s="232">
        <v>210.38333333333333</v>
      </c>
      <c r="H97" s="232">
        <v>228.68333333333328</v>
      </c>
      <c r="I97" s="232">
        <v>234.51666666666659</v>
      </c>
      <c r="J97" s="232">
        <v>237.83333333333326</v>
      </c>
      <c r="K97" s="231">
        <v>231.2</v>
      </c>
      <c r="L97" s="231">
        <v>222.05</v>
      </c>
      <c r="M97" s="231">
        <v>2.4580500000000001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407.1</v>
      </c>
      <c r="D98" s="232">
        <v>403.7</v>
      </c>
      <c r="E98" s="232">
        <v>397.4</v>
      </c>
      <c r="F98" s="232">
        <v>387.7</v>
      </c>
      <c r="G98" s="232">
        <v>381.4</v>
      </c>
      <c r="H98" s="232">
        <v>413.4</v>
      </c>
      <c r="I98" s="232">
        <v>419.70000000000005</v>
      </c>
      <c r="J98" s="232">
        <v>429.4</v>
      </c>
      <c r="K98" s="231">
        <v>410</v>
      </c>
      <c r="L98" s="231">
        <v>394</v>
      </c>
      <c r="M98" s="231">
        <v>9.7550600000000003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570.20000000000005</v>
      </c>
      <c r="D99" s="232">
        <v>568.58333333333337</v>
      </c>
      <c r="E99" s="232">
        <v>563.36666666666679</v>
      </c>
      <c r="F99" s="232">
        <v>556.53333333333342</v>
      </c>
      <c r="G99" s="232">
        <v>551.31666666666683</v>
      </c>
      <c r="H99" s="232">
        <v>575.41666666666674</v>
      </c>
      <c r="I99" s="232">
        <v>580.63333333333321</v>
      </c>
      <c r="J99" s="232">
        <v>587.4666666666667</v>
      </c>
      <c r="K99" s="231">
        <v>573.79999999999995</v>
      </c>
      <c r="L99" s="231">
        <v>561.75</v>
      </c>
      <c r="M99" s="231">
        <v>4.4516799999999996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276.10000000000002</v>
      </c>
      <c r="D100" s="232">
        <v>274.25</v>
      </c>
      <c r="E100" s="232">
        <v>271.3</v>
      </c>
      <c r="F100" s="232">
        <v>266.5</v>
      </c>
      <c r="G100" s="232">
        <v>263.55</v>
      </c>
      <c r="H100" s="232">
        <v>279.05</v>
      </c>
      <c r="I100" s="232">
        <v>282.00000000000006</v>
      </c>
      <c r="J100" s="232">
        <v>286.8</v>
      </c>
      <c r="K100" s="231">
        <v>277.2</v>
      </c>
      <c r="L100" s="231">
        <v>269.45</v>
      </c>
      <c r="M100" s="231">
        <v>73.972669999999994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663.3</v>
      </c>
      <c r="D101" s="232">
        <v>666.7166666666667</v>
      </c>
      <c r="E101" s="232">
        <v>654.43333333333339</v>
      </c>
      <c r="F101" s="232">
        <v>645.56666666666672</v>
      </c>
      <c r="G101" s="232">
        <v>633.28333333333342</v>
      </c>
      <c r="H101" s="232">
        <v>675.58333333333337</v>
      </c>
      <c r="I101" s="232">
        <v>687.86666666666667</v>
      </c>
      <c r="J101" s="232">
        <v>696.73333333333335</v>
      </c>
      <c r="K101" s="231">
        <v>679</v>
      </c>
      <c r="L101" s="231">
        <v>657.85</v>
      </c>
      <c r="M101" s="231">
        <v>0.71702999999999995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689.55</v>
      </c>
      <c r="D102" s="232">
        <v>690.73333333333323</v>
      </c>
      <c r="E102" s="232">
        <v>683.21666666666647</v>
      </c>
      <c r="F102" s="232">
        <v>676.88333333333321</v>
      </c>
      <c r="G102" s="232">
        <v>669.36666666666645</v>
      </c>
      <c r="H102" s="232">
        <v>697.06666666666649</v>
      </c>
      <c r="I102" s="232">
        <v>704.58333333333314</v>
      </c>
      <c r="J102" s="232">
        <v>710.91666666666652</v>
      </c>
      <c r="K102" s="231">
        <v>698.25</v>
      </c>
      <c r="L102" s="231">
        <v>684.4</v>
      </c>
      <c r="M102" s="231">
        <v>1.7543899999999999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967.6</v>
      </c>
      <c r="D103" s="232">
        <v>968.4666666666667</v>
      </c>
      <c r="E103" s="232">
        <v>955.48333333333335</v>
      </c>
      <c r="F103" s="232">
        <v>943.36666666666667</v>
      </c>
      <c r="G103" s="232">
        <v>930.38333333333333</v>
      </c>
      <c r="H103" s="232">
        <v>980.58333333333337</v>
      </c>
      <c r="I103" s="232">
        <v>993.56666666666672</v>
      </c>
      <c r="J103" s="232">
        <v>1005.6833333333334</v>
      </c>
      <c r="K103" s="231">
        <v>981.45</v>
      </c>
      <c r="L103" s="231">
        <v>956.35</v>
      </c>
      <c r="M103" s="231">
        <v>0.79652000000000001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117.05</v>
      </c>
      <c r="D104" s="232">
        <v>117.53333333333335</v>
      </c>
      <c r="E104" s="232">
        <v>116.06666666666669</v>
      </c>
      <c r="F104" s="232">
        <v>115.08333333333334</v>
      </c>
      <c r="G104" s="232">
        <v>113.61666666666669</v>
      </c>
      <c r="H104" s="232">
        <v>118.51666666666669</v>
      </c>
      <c r="I104" s="232">
        <v>119.98333333333336</v>
      </c>
      <c r="J104" s="232">
        <v>120.9666666666667</v>
      </c>
      <c r="K104" s="231">
        <v>119</v>
      </c>
      <c r="L104" s="231">
        <v>116.55</v>
      </c>
      <c r="M104" s="231">
        <v>2.4705699999999999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1429.15</v>
      </c>
      <c r="D105" s="232">
        <v>1437.05</v>
      </c>
      <c r="E105" s="232">
        <v>1410.1</v>
      </c>
      <c r="F105" s="232">
        <v>1391.05</v>
      </c>
      <c r="G105" s="232">
        <v>1364.1</v>
      </c>
      <c r="H105" s="232">
        <v>1456.1</v>
      </c>
      <c r="I105" s="232">
        <v>1483.0500000000002</v>
      </c>
      <c r="J105" s="232">
        <v>1502.1</v>
      </c>
      <c r="K105" s="231">
        <v>1464</v>
      </c>
      <c r="L105" s="231">
        <v>1418</v>
      </c>
      <c r="M105" s="231">
        <v>0.97045999999999999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25.15</v>
      </c>
      <c r="D106" s="232">
        <v>25.166666666666668</v>
      </c>
      <c r="E106" s="232">
        <v>24.783333333333335</v>
      </c>
      <c r="F106" s="232">
        <v>24.416666666666668</v>
      </c>
      <c r="G106" s="232">
        <v>24.033333333333335</v>
      </c>
      <c r="H106" s="232">
        <v>25.533333333333335</v>
      </c>
      <c r="I106" s="232">
        <v>25.916666666666668</v>
      </c>
      <c r="J106" s="232">
        <v>26.283333333333335</v>
      </c>
      <c r="K106" s="231">
        <v>25.55</v>
      </c>
      <c r="L106" s="231">
        <v>24.8</v>
      </c>
      <c r="M106" s="231">
        <v>55.131039999999999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979.8</v>
      </c>
      <c r="D107" s="232">
        <v>981.30000000000007</v>
      </c>
      <c r="E107" s="232">
        <v>970.60000000000014</v>
      </c>
      <c r="F107" s="232">
        <v>961.40000000000009</v>
      </c>
      <c r="G107" s="232">
        <v>950.70000000000016</v>
      </c>
      <c r="H107" s="232">
        <v>990.50000000000011</v>
      </c>
      <c r="I107" s="232">
        <v>1001.2000000000002</v>
      </c>
      <c r="J107" s="232">
        <v>1010.4000000000001</v>
      </c>
      <c r="K107" s="231">
        <v>992</v>
      </c>
      <c r="L107" s="231">
        <v>972.1</v>
      </c>
      <c r="M107" s="231">
        <v>3.7644199999999999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509.4</v>
      </c>
      <c r="D108" s="232">
        <v>510.3</v>
      </c>
      <c r="E108" s="232">
        <v>505.1</v>
      </c>
      <c r="F108" s="232">
        <v>500.8</v>
      </c>
      <c r="G108" s="232">
        <v>495.6</v>
      </c>
      <c r="H108" s="232">
        <v>514.6</v>
      </c>
      <c r="I108" s="232">
        <v>519.79999999999995</v>
      </c>
      <c r="J108" s="232">
        <v>524.1</v>
      </c>
      <c r="K108" s="231">
        <v>515.5</v>
      </c>
      <c r="L108" s="231">
        <v>506</v>
      </c>
      <c r="M108" s="231">
        <v>0.54147000000000001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612.1</v>
      </c>
      <c r="D109" s="232">
        <v>605.51666666666677</v>
      </c>
      <c r="E109" s="232">
        <v>594.58333333333348</v>
      </c>
      <c r="F109" s="232">
        <v>577.06666666666672</v>
      </c>
      <c r="G109" s="232">
        <v>566.13333333333344</v>
      </c>
      <c r="H109" s="232">
        <v>623.03333333333353</v>
      </c>
      <c r="I109" s="232">
        <v>633.9666666666667</v>
      </c>
      <c r="J109" s="232">
        <v>651.48333333333358</v>
      </c>
      <c r="K109" s="231">
        <v>616.45000000000005</v>
      </c>
      <c r="L109" s="231">
        <v>588</v>
      </c>
      <c r="M109" s="231">
        <v>1.8973899999999999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6366.85</v>
      </c>
      <c r="D110" s="232">
        <v>6269.916666666667</v>
      </c>
      <c r="E110" s="232">
        <v>6111.9333333333343</v>
      </c>
      <c r="F110" s="232">
        <v>5857.0166666666673</v>
      </c>
      <c r="G110" s="232">
        <v>5699.0333333333347</v>
      </c>
      <c r="H110" s="232">
        <v>6524.8333333333339</v>
      </c>
      <c r="I110" s="232">
        <v>6682.8166666666657</v>
      </c>
      <c r="J110" s="232">
        <v>6937.7333333333336</v>
      </c>
      <c r="K110" s="231">
        <v>6427.9</v>
      </c>
      <c r="L110" s="231">
        <v>6015</v>
      </c>
      <c r="M110" s="231">
        <v>0.68913000000000002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364.15</v>
      </c>
      <c r="D111" s="232">
        <v>361.38333333333338</v>
      </c>
      <c r="E111" s="232">
        <v>351.76666666666677</v>
      </c>
      <c r="F111" s="232">
        <v>339.38333333333338</v>
      </c>
      <c r="G111" s="232">
        <v>329.76666666666677</v>
      </c>
      <c r="H111" s="232">
        <v>373.76666666666677</v>
      </c>
      <c r="I111" s="232">
        <v>383.38333333333344</v>
      </c>
      <c r="J111" s="232">
        <v>395.76666666666677</v>
      </c>
      <c r="K111" s="231">
        <v>371</v>
      </c>
      <c r="L111" s="231">
        <v>349</v>
      </c>
      <c r="M111" s="231">
        <v>2.16459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271.14999999999998</v>
      </c>
      <c r="D112" s="232">
        <v>272.51666666666665</v>
      </c>
      <c r="E112" s="232">
        <v>266.83333333333331</v>
      </c>
      <c r="F112" s="232">
        <v>262.51666666666665</v>
      </c>
      <c r="G112" s="232">
        <v>256.83333333333331</v>
      </c>
      <c r="H112" s="232">
        <v>276.83333333333331</v>
      </c>
      <c r="I112" s="232">
        <v>282.51666666666671</v>
      </c>
      <c r="J112" s="232">
        <v>286.83333333333331</v>
      </c>
      <c r="K112" s="231">
        <v>278.2</v>
      </c>
      <c r="L112" s="231">
        <v>268.2</v>
      </c>
      <c r="M112" s="231">
        <v>6.0367199999999999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408.35</v>
      </c>
      <c r="D113" s="232">
        <v>401.61666666666662</v>
      </c>
      <c r="E113" s="232">
        <v>380.03333333333325</v>
      </c>
      <c r="F113" s="232">
        <v>351.71666666666664</v>
      </c>
      <c r="G113" s="232">
        <v>330.13333333333327</v>
      </c>
      <c r="H113" s="232">
        <v>429.93333333333322</v>
      </c>
      <c r="I113" s="232">
        <v>451.51666666666659</v>
      </c>
      <c r="J113" s="232">
        <v>479.8333333333332</v>
      </c>
      <c r="K113" s="231">
        <v>423.2</v>
      </c>
      <c r="L113" s="231">
        <v>373.3</v>
      </c>
      <c r="M113" s="231">
        <v>10.42642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577</v>
      </c>
      <c r="D114" s="232">
        <v>580.19999999999993</v>
      </c>
      <c r="E114" s="232">
        <v>572.79999999999984</v>
      </c>
      <c r="F114" s="232">
        <v>568.59999999999991</v>
      </c>
      <c r="G114" s="232">
        <v>561.19999999999982</v>
      </c>
      <c r="H114" s="232">
        <v>584.39999999999986</v>
      </c>
      <c r="I114" s="232">
        <v>591.79999999999995</v>
      </c>
      <c r="J114" s="232">
        <v>595.99999999999989</v>
      </c>
      <c r="K114" s="231">
        <v>587.6</v>
      </c>
      <c r="L114" s="231">
        <v>576</v>
      </c>
      <c r="M114" s="231">
        <v>2.09104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762.15</v>
      </c>
      <c r="D115" s="232">
        <v>760.08333333333337</v>
      </c>
      <c r="E115" s="232">
        <v>752.06666666666672</v>
      </c>
      <c r="F115" s="232">
        <v>741.98333333333335</v>
      </c>
      <c r="G115" s="232">
        <v>733.9666666666667</v>
      </c>
      <c r="H115" s="232">
        <v>770.16666666666674</v>
      </c>
      <c r="I115" s="232">
        <v>778.18333333333339</v>
      </c>
      <c r="J115" s="232">
        <v>788.26666666666677</v>
      </c>
      <c r="K115" s="231">
        <v>768.1</v>
      </c>
      <c r="L115" s="231">
        <v>750</v>
      </c>
      <c r="M115" s="231">
        <v>5.9215099999999996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950.2</v>
      </c>
      <c r="D116" s="232">
        <v>955.81666666666672</v>
      </c>
      <c r="E116" s="232">
        <v>943.03333333333342</v>
      </c>
      <c r="F116" s="232">
        <v>935.86666666666667</v>
      </c>
      <c r="G116" s="232">
        <v>923.08333333333337</v>
      </c>
      <c r="H116" s="232">
        <v>962.98333333333346</v>
      </c>
      <c r="I116" s="232">
        <v>975.76666666666677</v>
      </c>
      <c r="J116" s="232">
        <v>982.93333333333351</v>
      </c>
      <c r="K116" s="231">
        <v>968.6</v>
      </c>
      <c r="L116" s="231">
        <v>948.65</v>
      </c>
      <c r="M116" s="231">
        <v>13.7727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135</v>
      </c>
      <c r="D117" s="232">
        <v>135</v>
      </c>
      <c r="E117" s="232">
        <v>133.6</v>
      </c>
      <c r="F117" s="232">
        <v>132.19999999999999</v>
      </c>
      <c r="G117" s="232">
        <v>130.79999999999998</v>
      </c>
      <c r="H117" s="232">
        <v>136.4</v>
      </c>
      <c r="I117" s="232">
        <v>137.79999999999998</v>
      </c>
      <c r="J117" s="232">
        <v>139.20000000000002</v>
      </c>
      <c r="K117" s="231">
        <v>136.4</v>
      </c>
      <c r="L117" s="231">
        <v>133.6</v>
      </c>
      <c r="M117" s="231">
        <v>41.745570000000001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1386.1</v>
      </c>
      <c r="D118" s="232">
        <v>1391.6166666666668</v>
      </c>
      <c r="E118" s="232">
        <v>1374.4833333333336</v>
      </c>
      <c r="F118" s="232">
        <v>1362.8666666666668</v>
      </c>
      <c r="G118" s="232">
        <v>1345.7333333333336</v>
      </c>
      <c r="H118" s="232">
        <v>1403.2333333333336</v>
      </c>
      <c r="I118" s="232">
        <v>1420.3666666666668</v>
      </c>
      <c r="J118" s="232">
        <v>1431.9833333333336</v>
      </c>
      <c r="K118" s="231">
        <v>1408.75</v>
      </c>
      <c r="L118" s="231">
        <v>1380</v>
      </c>
      <c r="M118" s="231">
        <v>0.19211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216.95</v>
      </c>
      <c r="D119" s="232">
        <v>216.68333333333331</v>
      </c>
      <c r="E119" s="232">
        <v>215.36666666666662</v>
      </c>
      <c r="F119" s="232">
        <v>213.7833333333333</v>
      </c>
      <c r="G119" s="232">
        <v>212.46666666666661</v>
      </c>
      <c r="H119" s="232">
        <v>218.26666666666662</v>
      </c>
      <c r="I119" s="232">
        <v>219.58333333333329</v>
      </c>
      <c r="J119" s="232">
        <v>221.16666666666663</v>
      </c>
      <c r="K119" s="231">
        <v>218</v>
      </c>
      <c r="L119" s="231">
        <v>215.1</v>
      </c>
      <c r="M119" s="231">
        <v>48.412790000000001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460.9</v>
      </c>
      <c r="D120" s="232">
        <v>460.48333333333329</v>
      </c>
      <c r="E120" s="232">
        <v>456.51666666666659</v>
      </c>
      <c r="F120" s="232">
        <v>452.13333333333333</v>
      </c>
      <c r="G120" s="232">
        <v>448.16666666666663</v>
      </c>
      <c r="H120" s="232">
        <v>464.86666666666656</v>
      </c>
      <c r="I120" s="232">
        <v>468.83333333333326</v>
      </c>
      <c r="J120" s="232">
        <v>473.21666666666653</v>
      </c>
      <c r="K120" s="231">
        <v>464.45</v>
      </c>
      <c r="L120" s="231">
        <v>456.1</v>
      </c>
      <c r="M120" s="231">
        <v>2.0639400000000001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4273.95</v>
      </c>
      <c r="D121" s="232">
        <v>4270.6500000000005</v>
      </c>
      <c r="E121" s="232">
        <v>4159.3000000000011</v>
      </c>
      <c r="F121" s="232">
        <v>4044.6500000000005</v>
      </c>
      <c r="G121" s="232">
        <v>3933.3000000000011</v>
      </c>
      <c r="H121" s="232">
        <v>4385.3000000000011</v>
      </c>
      <c r="I121" s="232">
        <v>4496.6500000000015</v>
      </c>
      <c r="J121" s="232">
        <v>4611.3000000000011</v>
      </c>
      <c r="K121" s="231">
        <v>4382</v>
      </c>
      <c r="L121" s="231">
        <v>4156</v>
      </c>
      <c r="M121" s="231">
        <v>4.6462199999999996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1459.7</v>
      </c>
      <c r="D122" s="232">
        <v>1457.3499999999997</v>
      </c>
      <c r="E122" s="232">
        <v>1448.4499999999994</v>
      </c>
      <c r="F122" s="232">
        <v>1437.1999999999996</v>
      </c>
      <c r="G122" s="232">
        <v>1428.2999999999993</v>
      </c>
      <c r="H122" s="232">
        <v>1468.5999999999995</v>
      </c>
      <c r="I122" s="232">
        <v>1477.4999999999995</v>
      </c>
      <c r="J122" s="232">
        <v>1488.7499999999995</v>
      </c>
      <c r="K122" s="231">
        <v>1466.25</v>
      </c>
      <c r="L122" s="231">
        <v>1446.1</v>
      </c>
      <c r="M122" s="231">
        <v>2.2428499999999998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2267.6999999999998</v>
      </c>
      <c r="D123" s="232">
        <v>2270.6833333333329</v>
      </c>
      <c r="E123" s="232">
        <v>2249.3666666666659</v>
      </c>
      <c r="F123" s="232">
        <v>2231.0333333333328</v>
      </c>
      <c r="G123" s="232">
        <v>2209.7166666666658</v>
      </c>
      <c r="H123" s="232">
        <v>2289.016666666666</v>
      </c>
      <c r="I123" s="232">
        <v>2310.3333333333326</v>
      </c>
      <c r="J123" s="232">
        <v>2328.6666666666661</v>
      </c>
      <c r="K123" s="231">
        <v>2292</v>
      </c>
      <c r="L123" s="231">
        <v>2252.35</v>
      </c>
      <c r="M123" s="231">
        <v>1.04535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590.25</v>
      </c>
      <c r="D124" s="232">
        <v>589.08333333333337</v>
      </c>
      <c r="E124" s="232">
        <v>583.66666666666674</v>
      </c>
      <c r="F124" s="232">
        <v>577.08333333333337</v>
      </c>
      <c r="G124" s="232">
        <v>571.66666666666674</v>
      </c>
      <c r="H124" s="232">
        <v>595.66666666666674</v>
      </c>
      <c r="I124" s="232">
        <v>601.08333333333348</v>
      </c>
      <c r="J124" s="232">
        <v>607.66666666666674</v>
      </c>
      <c r="K124" s="231">
        <v>594.5</v>
      </c>
      <c r="L124" s="231">
        <v>582.5</v>
      </c>
      <c r="M124" s="231">
        <v>12.61689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891.9</v>
      </c>
      <c r="D125" s="232">
        <v>888.96666666666658</v>
      </c>
      <c r="E125" s="232">
        <v>880.98333333333312</v>
      </c>
      <c r="F125" s="232">
        <v>870.06666666666649</v>
      </c>
      <c r="G125" s="232">
        <v>862.08333333333303</v>
      </c>
      <c r="H125" s="232">
        <v>899.88333333333321</v>
      </c>
      <c r="I125" s="232">
        <v>907.86666666666656</v>
      </c>
      <c r="J125" s="232">
        <v>918.7833333333333</v>
      </c>
      <c r="K125" s="231">
        <v>896.95</v>
      </c>
      <c r="L125" s="231">
        <v>878.05</v>
      </c>
      <c r="M125" s="231">
        <v>3.3655200000000001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977.8</v>
      </c>
      <c r="D126" s="232">
        <v>984.71666666666658</v>
      </c>
      <c r="E126" s="232">
        <v>956.03333333333319</v>
      </c>
      <c r="F126" s="232">
        <v>934.26666666666665</v>
      </c>
      <c r="G126" s="232">
        <v>905.58333333333326</v>
      </c>
      <c r="H126" s="232">
        <v>1006.4833333333331</v>
      </c>
      <c r="I126" s="232">
        <v>1035.1666666666665</v>
      </c>
      <c r="J126" s="232">
        <v>1056.9333333333329</v>
      </c>
      <c r="K126" s="231">
        <v>1013.4</v>
      </c>
      <c r="L126" s="231">
        <v>962.95</v>
      </c>
      <c r="M126" s="231">
        <v>3.67631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300.85000000000002</v>
      </c>
      <c r="D127" s="232">
        <v>298.75</v>
      </c>
      <c r="E127" s="232">
        <v>295.60000000000002</v>
      </c>
      <c r="F127" s="232">
        <v>290.35000000000002</v>
      </c>
      <c r="G127" s="232">
        <v>287.20000000000005</v>
      </c>
      <c r="H127" s="232">
        <v>304</v>
      </c>
      <c r="I127" s="232">
        <v>307.14999999999998</v>
      </c>
      <c r="J127" s="232">
        <v>312.39999999999998</v>
      </c>
      <c r="K127" s="231">
        <v>301.89999999999998</v>
      </c>
      <c r="L127" s="231">
        <v>293.5</v>
      </c>
      <c r="M127" s="231">
        <v>20.79316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1568.35</v>
      </c>
      <c r="D128" s="232">
        <v>1567.7833333333335</v>
      </c>
      <c r="E128" s="232">
        <v>1550.5666666666671</v>
      </c>
      <c r="F128" s="232">
        <v>1532.7833333333335</v>
      </c>
      <c r="G128" s="232">
        <v>1515.5666666666671</v>
      </c>
      <c r="H128" s="232">
        <v>1585.5666666666671</v>
      </c>
      <c r="I128" s="232">
        <v>1602.7833333333338</v>
      </c>
      <c r="J128" s="232">
        <v>1620.5666666666671</v>
      </c>
      <c r="K128" s="231">
        <v>1585</v>
      </c>
      <c r="L128" s="231">
        <v>1550</v>
      </c>
      <c r="M128" s="231">
        <v>4.4664200000000003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966</v>
      </c>
      <c r="D129" s="232">
        <v>962.5333333333333</v>
      </c>
      <c r="E129" s="232">
        <v>952.06666666666661</v>
      </c>
      <c r="F129" s="232">
        <v>938.13333333333333</v>
      </c>
      <c r="G129" s="232">
        <v>927.66666666666663</v>
      </c>
      <c r="H129" s="232">
        <v>976.46666666666658</v>
      </c>
      <c r="I129" s="232">
        <v>986.93333333333328</v>
      </c>
      <c r="J129" s="232">
        <v>1000.8666666666666</v>
      </c>
      <c r="K129" s="231">
        <v>973</v>
      </c>
      <c r="L129" s="231">
        <v>948.6</v>
      </c>
      <c r="M129" s="231">
        <v>3.38123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840.6</v>
      </c>
      <c r="D130" s="232">
        <v>841.85</v>
      </c>
      <c r="E130" s="232">
        <v>829.75</v>
      </c>
      <c r="F130" s="232">
        <v>818.9</v>
      </c>
      <c r="G130" s="232">
        <v>806.8</v>
      </c>
      <c r="H130" s="232">
        <v>852.7</v>
      </c>
      <c r="I130" s="232">
        <v>864.80000000000018</v>
      </c>
      <c r="J130" s="232">
        <v>875.65000000000009</v>
      </c>
      <c r="K130" s="231">
        <v>853.95</v>
      </c>
      <c r="L130" s="231">
        <v>831</v>
      </c>
      <c r="M130" s="231">
        <v>0.11978999999999999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349.95</v>
      </c>
      <c r="D131" s="232">
        <v>347.91666666666669</v>
      </c>
      <c r="E131" s="232">
        <v>344.43333333333339</v>
      </c>
      <c r="F131" s="232">
        <v>338.91666666666669</v>
      </c>
      <c r="G131" s="232">
        <v>335.43333333333339</v>
      </c>
      <c r="H131" s="232">
        <v>353.43333333333339</v>
      </c>
      <c r="I131" s="232">
        <v>356.91666666666663</v>
      </c>
      <c r="J131" s="232">
        <v>362.43333333333339</v>
      </c>
      <c r="K131" s="231">
        <v>351.4</v>
      </c>
      <c r="L131" s="231">
        <v>342.4</v>
      </c>
      <c r="M131" s="231">
        <v>37.019750000000002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526.20000000000005</v>
      </c>
      <c r="D132" s="232">
        <v>527.85</v>
      </c>
      <c r="E132" s="232">
        <v>521.65000000000009</v>
      </c>
      <c r="F132" s="232">
        <v>517.1</v>
      </c>
      <c r="G132" s="232">
        <v>510.90000000000009</v>
      </c>
      <c r="H132" s="232">
        <v>532.40000000000009</v>
      </c>
      <c r="I132" s="232">
        <v>538.60000000000014</v>
      </c>
      <c r="J132" s="232">
        <v>543.15000000000009</v>
      </c>
      <c r="K132" s="231">
        <v>534.04999999999995</v>
      </c>
      <c r="L132" s="231">
        <v>523.29999999999995</v>
      </c>
      <c r="M132" s="231">
        <v>17.466699999999999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1838</v>
      </c>
      <c r="D133" s="232">
        <v>1846.4333333333334</v>
      </c>
      <c r="E133" s="232">
        <v>1807.3666666666668</v>
      </c>
      <c r="F133" s="232">
        <v>1776.7333333333333</v>
      </c>
      <c r="G133" s="232">
        <v>1737.6666666666667</v>
      </c>
      <c r="H133" s="232">
        <v>1877.0666666666668</v>
      </c>
      <c r="I133" s="232">
        <v>1916.1333333333334</v>
      </c>
      <c r="J133" s="232">
        <v>1946.7666666666669</v>
      </c>
      <c r="K133" s="231">
        <v>1885.5</v>
      </c>
      <c r="L133" s="231">
        <v>1815.8</v>
      </c>
      <c r="M133" s="231">
        <v>3.51098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618.29999999999995</v>
      </c>
      <c r="D134" s="232">
        <v>621.63333333333333</v>
      </c>
      <c r="E134" s="232">
        <v>612.66666666666663</v>
      </c>
      <c r="F134" s="232">
        <v>607.0333333333333</v>
      </c>
      <c r="G134" s="232">
        <v>598.06666666666661</v>
      </c>
      <c r="H134" s="232">
        <v>627.26666666666665</v>
      </c>
      <c r="I134" s="232">
        <v>636.23333333333335</v>
      </c>
      <c r="J134" s="232">
        <v>641.86666666666667</v>
      </c>
      <c r="K134" s="231">
        <v>630.6</v>
      </c>
      <c r="L134" s="231">
        <v>616</v>
      </c>
      <c r="M134" s="231">
        <v>1.27067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1808.8</v>
      </c>
      <c r="D135" s="232">
        <v>1796.2666666666667</v>
      </c>
      <c r="E135" s="232">
        <v>1777.5333333333333</v>
      </c>
      <c r="F135" s="232">
        <v>1746.2666666666667</v>
      </c>
      <c r="G135" s="232">
        <v>1727.5333333333333</v>
      </c>
      <c r="H135" s="232">
        <v>1827.5333333333333</v>
      </c>
      <c r="I135" s="232">
        <v>1846.2666666666664</v>
      </c>
      <c r="J135" s="232">
        <v>1877.5333333333333</v>
      </c>
      <c r="K135" s="231">
        <v>1815</v>
      </c>
      <c r="L135" s="231">
        <v>1765</v>
      </c>
      <c r="M135" s="231">
        <v>3.1818499999999998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345.3</v>
      </c>
      <c r="D136" s="232">
        <v>345.48333333333329</v>
      </c>
      <c r="E136" s="232">
        <v>339.21666666666658</v>
      </c>
      <c r="F136" s="232">
        <v>333.13333333333327</v>
      </c>
      <c r="G136" s="232">
        <v>326.86666666666656</v>
      </c>
      <c r="H136" s="232">
        <v>351.56666666666661</v>
      </c>
      <c r="I136" s="232">
        <v>357.83333333333337</v>
      </c>
      <c r="J136" s="232">
        <v>363.91666666666663</v>
      </c>
      <c r="K136" s="231">
        <v>351.75</v>
      </c>
      <c r="L136" s="231">
        <v>339.4</v>
      </c>
      <c r="M136" s="231">
        <v>16.07273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181.65</v>
      </c>
      <c r="D137" s="232">
        <v>181.76666666666665</v>
      </c>
      <c r="E137" s="232">
        <v>179.5333333333333</v>
      </c>
      <c r="F137" s="232">
        <v>177.41666666666666</v>
      </c>
      <c r="G137" s="232">
        <v>175.18333333333331</v>
      </c>
      <c r="H137" s="232">
        <v>183.8833333333333</v>
      </c>
      <c r="I137" s="232">
        <v>186.11666666666665</v>
      </c>
      <c r="J137" s="232">
        <v>188.23333333333329</v>
      </c>
      <c r="K137" s="231">
        <v>184</v>
      </c>
      <c r="L137" s="231">
        <v>179.65</v>
      </c>
      <c r="M137" s="231">
        <v>16.965330000000002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148.30000000000001</v>
      </c>
      <c r="D138" s="232">
        <v>148.81666666666669</v>
      </c>
      <c r="E138" s="232">
        <v>146.13333333333338</v>
      </c>
      <c r="F138" s="232">
        <v>143.9666666666667</v>
      </c>
      <c r="G138" s="232">
        <v>141.28333333333339</v>
      </c>
      <c r="H138" s="232">
        <v>150.98333333333338</v>
      </c>
      <c r="I138" s="232">
        <v>153.66666666666671</v>
      </c>
      <c r="J138" s="232">
        <v>155.83333333333337</v>
      </c>
      <c r="K138" s="231">
        <v>151.5</v>
      </c>
      <c r="L138" s="231">
        <v>146.65</v>
      </c>
      <c r="M138" s="231">
        <v>7.3146000000000004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30.6</v>
      </c>
      <c r="D139" s="232">
        <v>30.850000000000005</v>
      </c>
      <c r="E139" s="232">
        <v>30.100000000000009</v>
      </c>
      <c r="F139" s="232">
        <v>29.600000000000005</v>
      </c>
      <c r="G139" s="232">
        <v>28.850000000000009</v>
      </c>
      <c r="H139" s="232">
        <v>31.350000000000009</v>
      </c>
      <c r="I139" s="232">
        <v>32.1</v>
      </c>
      <c r="J139" s="232">
        <v>32.600000000000009</v>
      </c>
      <c r="K139" s="231">
        <v>31.6</v>
      </c>
      <c r="L139" s="231">
        <v>30.35</v>
      </c>
      <c r="M139" s="231">
        <v>8.9252900000000004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196.5</v>
      </c>
      <c r="D140" s="232">
        <v>196.70000000000002</v>
      </c>
      <c r="E140" s="232">
        <v>194.95000000000005</v>
      </c>
      <c r="F140" s="232">
        <v>193.40000000000003</v>
      </c>
      <c r="G140" s="232">
        <v>191.65000000000006</v>
      </c>
      <c r="H140" s="232">
        <v>198.25000000000003</v>
      </c>
      <c r="I140" s="232">
        <v>199.99999999999997</v>
      </c>
      <c r="J140" s="232">
        <v>201.55</v>
      </c>
      <c r="K140" s="231">
        <v>198.45</v>
      </c>
      <c r="L140" s="231">
        <v>195.15</v>
      </c>
      <c r="M140" s="231">
        <v>4.1880499999999996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2858.5</v>
      </c>
      <c r="D141" s="232">
        <v>2873.5</v>
      </c>
      <c r="E141" s="232">
        <v>2830</v>
      </c>
      <c r="F141" s="232">
        <v>2801.5</v>
      </c>
      <c r="G141" s="232">
        <v>2758</v>
      </c>
      <c r="H141" s="232">
        <v>2902</v>
      </c>
      <c r="I141" s="232">
        <v>2945.5</v>
      </c>
      <c r="J141" s="232">
        <v>2974</v>
      </c>
      <c r="K141" s="231">
        <v>2917</v>
      </c>
      <c r="L141" s="231">
        <v>2845</v>
      </c>
      <c r="M141" s="231">
        <v>2.1619999999999999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2778.85</v>
      </c>
      <c r="D142" s="232">
        <v>2761.6166666666663</v>
      </c>
      <c r="E142" s="232">
        <v>2723.1833333333325</v>
      </c>
      <c r="F142" s="232">
        <v>2667.516666666666</v>
      </c>
      <c r="G142" s="232">
        <v>2629.0833333333321</v>
      </c>
      <c r="H142" s="232">
        <v>2817.2833333333328</v>
      </c>
      <c r="I142" s="232">
        <v>2855.7166666666662</v>
      </c>
      <c r="J142" s="232">
        <v>2911.3833333333332</v>
      </c>
      <c r="K142" s="231">
        <v>2800.05</v>
      </c>
      <c r="L142" s="231">
        <v>2705.95</v>
      </c>
      <c r="M142" s="231">
        <v>3.0070000000000001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1901.4</v>
      </c>
      <c r="D143" s="232">
        <v>1902.1666666666667</v>
      </c>
      <c r="E143" s="232">
        <v>1872.8333333333335</v>
      </c>
      <c r="F143" s="232">
        <v>1844.2666666666667</v>
      </c>
      <c r="G143" s="232">
        <v>1814.9333333333334</v>
      </c>
      <c r="H143" s="232">
        <v>1930.7333333333336</v>
      </c>
      <c r="I143" s="232">
        <v>1960.0666666666671</v>
      </c>
      <c r="J143" s="232">
        <v>1988.6333333333337</v>
      </c>
      <c r="K143" s="231">
        <v>1931.5</v>
      </c>
      <c r="L143" s="231">
        <v>1873.6</v>
      </c>
      <c r="M143" s="231">
        <v>1.7278100000000001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4421</v>
      </c>
      <c r="D144" s="232">
        <v>4422.3666666666668</v>
      </c>
      <c r="E144" s="232">
        <v>4353.6333333333332</v>
      </c>
      <c r="F144" s="232">
        <v>4286.2666666666664</v>
      </c>
      <c r="G144" s="232">
        <v>4217.5333333333328</v>
      </c>
      <c r="H144" s="232">
        <v>4489.7333333333336</v>
      </c>
      <c r="I144" s="232">
        <v>4558.4666666666672</v>
      </c>
      <c r="J144" s="232">
        <v>4625.8333333333339</v>
      </c>
      <c r="K144" s="231">
        <v>4491.1000000000004</v>
      </c>
      <c r="L144" s="231">
        <v>4355</v>
      </c>
      <c r="M144" s="231">
        <v>2.7411400000000001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503.65</v>
      </c>
      <c r="D145" s="232">
        <v>502</v>
      </c>
      <c r="E145" s="232">
        <v>492.95</v>
      </c>
      <c r="F145" s="232">
        <v>482.25</v>
      </c>
      <c r="G145" s="232">
        <v>473.2</v>
      </c>
      <c r="H145" s="232">
        <v>512.70000000000005</v>
      </c>
      <c r="I145" s="232">
        <v>521.75</v>
      </c>
      <c r="J145" s="232">
        <v>532.45000000000005</v>
      </c>
      <c r="K145" s="231">
        <v>511.05</v>
      </c>
      <c r="L145" s="231">
        <v>491.3</v>
      </c>
      <c r="M145" s="231">
        <v>1.1761200000000001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158.85</v>
      </c>
      <c r="D146" s="232">
        <v>159.70000000000002</v>
      </c>
      <c r="E146" s="232">
        <v>157.30000000000004</v>
      </c>
      <c r="F146" s="232">
        <v>155.75000000000003</v>
      </c>
      <c r="G146" s="232">
        <v>153.35000000000005</v>
      </c>
      <c r="H146" s="232">
        <v>161.25000000000003</v>
      </c>
      <c r="I146" s="232">
        <v>163.65</v>
      </c>
      <c r="J146" s="232">
        <v>165.20000000000002</v>
      </c>
      <c r="K146" s="231">
        <v>162.1</v>
      </c>
      <c r="L146" s="231">
        <v>158.15</v>
      </c>
      <c r="M146" s="231">
        <v>2.3038799999999999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158.35</v>
      </c>
      <c r="D147" s="232">
        <v>158.58333333333331</v>
      </c>
      <c r="E147" s="232">
        <v>155.96666666666664</v>
      </c>
      <c r="F147" s="232">
        <v>153.58333333333331</v>
      </c>
      <c r="G147" s="232">
        <v>150.96666666666664</v>
      </c>
      <c r="H147" s="232">
        <v>160.96666666666664</v>
      </c>
      <c r="I147" s="232">
        <v>163.58333333333331</v>
      </c>
      <c r="J147" s="232">
        <v>165.96666666666664</v>
      </c>
      <c r="K147" s="231">
        <v>161.19999999999999</v>
      </c>
      <c r="L147" s="231">
        <v>156.19999999999999</v>
      </c>
      <c r="M147" s="231">
        <v>3.3763000000000001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46.65</v>
      </c>
      <c r="D148" s="232">
        <v>46.70000000000001</v>
      </c>
      <c r="E148" s="232">
        <v>45.90000000000002</v>
      </c>
      <c r="F148" s="232">
        <v>45.150000000000013</v>
      </c>
      <c r="G148" s="232">
        <v>44.350000000000023</v>
      </c>
      <c r="H148" s="232">
        <v>47.450000000000017</v>
      </c>
      <c r="I148" s="232">
        <v>48.250000000000014</v>
      </c>
      <c r="J148" s="232">
        <v>49.000000000000014</v>
      </c>
      <c r="K148" s="231">
        <v>47.5</v>
      </c>
      <c r="L148" s="231">
        <v>45.95</v>
      </c>
      <c r="M148" s="231">
        <v>48.123399999999997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63.3</v>
      </c>
      <c r="D149" s="232">
        <v>63.983333333333327</v>
      </c>
      <c r="E149" s="232">
        <v>61.666666666666657</v>
      </c>
      <c r="F149" s="232">
        <v>60.033333333333331</v>
      </c>
      <c r="G149" s="232">
        <v>57.716666666666661</v>
      </c>
      <c r="H149" s="232">
        <v>65.616666666666646</v>
      </c>
      <c r="I149" s="232">
        <v>67.933333333333337</v>
      </c>
      <c r="J149" s="232">
        <v>69.566666666666649</v>
      </c>
      <c r="K149" s="231">
        <v>66.3</v>
      </c>
      <c r="L149" s="231">
        <v>62.35</v>
      </c>
      <c r="M149" s="231">
        <v>17.8874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3131.05</v>
      </c>
      <c r="D150" s="232">
        <v>3146.1666666666665</v>
      </c>
      <c r="E150" s="232">
        <v>3086.9333333333329</v>
      </c>
      <c r="F150" s="232">
        <v>3042.8166666666666</v>
      </c>
      <c r="G150" s="232">
        <v>2983.583333333333</v>
      </c>
      <c r="H150" s="232">
        <v>3190.2833333333328</v>
      </c>
      <c r="I150" s="232">
        <v>3249.5166666666664</v>
      </c>
      <c r="J150" s="232">
        <v>3293.6333333333328</v>
      </c>
      <c r="K150" s="231">
        <v>3205.4</v>
      </c>
      <c r="L150" s="231">
        <v>3102.05</v>
      </c>
      <c r="M150" s="231">
        <v>4.8253000000000004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429.15</v>
      </c>
      <c r="D151" s="232">
        <v>433.25</v>
      </c>
      <c r="E151" s="232">
        <v>421</v>
      </c>
      <c r="F151" s="232">
        <v>412.85</v>
      </c>
      <c r="G151" s="232">
        <v>400.6</v>
      </c>
      <c r="H151" s="232">
        <v>441.4</v>
      </c>
      <c r="I151" s="232">
        <v>453.65</v>
      </c>
      <c r="J151" s="232">
        <v>461.79999999999995</v>
      </c>
      <c r="K151" s="231">
        <v>445.5</v>
      </c>
      <c r="L151" s="231">
        <v>425.1</v>
      </c>
      <c r="M151" s="231">
        <v>1.7530699999999999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390.15</v>
      </c>
      <c r="D152" s="232">
        <v>388.2</v>
      </c>
      <c r="E152" s="232">
        <v>376.75</v>
      </c>
      <c r="F152" s="232">
        <v>363.35</v>
      </c>
      <c r="G152" s="232">
        <v>351.90000000000003</v>
      </c>
      <c r="H152" s="232">
        <v>401.59999999999997</v>
      </c>
      <c r="I152" s="232">
        <v>413.0499999999999</v>
      </c>
      <c r="J152" s="232">
        <v>426.44999999999993</v>
      </c>
      <c r="K152" s="231">
        <v>399.65</v>
      </c>
      <c r="L152" s="231">
        <v>374.8</v>
      </c>
      <c r="M152" s="231">
        <v>3.1668799999999999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1270.6500000000001</v>
      </c>
      <c r="D153" s="232">
        <v>1276.3833333333332</v>
      </c>
      <c r="E153" s="232">
        <v>1253.4666666666665</v>
      </c>
      <c r="F153" s="232">
        <v>1236.2833333333333</v>
      </c>
      <c r="G153" s="232">
        <v>1213.3666666666666</v>
      </c>
      <c r="H153" s="232">
        <v>1293.5666666666664</v>
      </c>
      <c r="I153" s="232">
        <v>1316.4833333333333</v>
      </c>
      <c r="J153" s="232">
        <v>1333.6666666666663</v>
      </c>
      <c r="K153" s="231">
        <v>1299.3</v>
      </c>
      <c r="L153" s="231">
        <v>1259.2</v>
      </c>
      <c r="M153" s="231">
        <v>0.16827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71.099999999999994</v>
      </c>
      <c r="D154" s="232">
        <v>71.3</v>
      </c>
      <c r="E154" s="232">
        <v>70.399999999999991</v>
      </c>
      <c r="F154" s="232">
        <v>69.699999999999989</v>
      </c>
      <c r="G154" s="232">
        <v>68.799999999999983</v>
      </c>
      <c r="H154" s="232">
        <v>72</v>
      </c>
      <c r="I154" s="232">
        <v>72.900000000000006</v>
      </c>
      <c r="J154" s="232">
        <v>73.600000000000009</v>
      </c>
      <c r="K154" s="231">
        <v>72.2</v>
      </c>
      <c r="L154" s="231">
        <v>70.599999999999994</v>
      </c>
      <c r="M154" s="231">
        <v>10.61426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69.45</v>
      </c>
      <c r="D155" s="232">
        <v>68.900000000000006</v>
      </c>
      <c r="E155" s="232">
        <v>67.400000000000006</v>
      </c>
      <c r="F155" s="232">
        <v>65.349999999999994</v>
      </c>
      <c r="G155" s="232">
        <v>63.849999999999994</v>
      </c>
      <c r="H155" s="232">
        <v>70.950000000000017</v>
      </c>
      <c r="I155" s="232">
        <v>72.450000000000017</v>
      </c>
      <c r="J155" s="232">
        <v>74.500000000000028</v>
      </c>
      <c r="K155" s="231">
        <v>70.400000000000006</v>
      </c>
      <c r="L155" s="231">
        <v>66.849999999999994</v>
      </c>
      <c r="M155" s="231">
        <v>97.031710000000004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1981.75</v>
      </c>
      <c r="D156" s="232">
        <v>1986.0333333333335</v>
      </c>
      <c r="E156" s="232">
        <v>1952.2666666666671</v>
      </c>
      <c r="F156" s="232">
        <v>1922.7833333333335</v>
      </c>
      <c r="G156" s="232">
        <v>1889.0166666666671</v>
      </c>
      <c r="H156" s="232">
        <v>2015.5166666666671</v>
      </c>
      <c r="I156" s="232">
        <v>2049.2833333333338</v>
      </c>
      <c r="J156" s="232">
        <v>2078.7666666666673</v>
      </c>
      <c r="K156" s="231">
        <v>2019.8</v>
      </c>
      <c r="L156" s="231">
        <v>1956.55</v>
      </c>
      <c r="M156" s="231">
        <v>2.8661099999999999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173.45</v>
      </c>
      <c r="D157" s="232">
        <v>173.45000000000002</v>
      </c>
      <c r="E157" s="232">
        <v>171.60000000000002</v>
      </c>
      <c r="F157" s="232">
        <v>169.75</v>
      </c>
      <c r="G157" s="232">
        <v>167.9</v>
      </c>
      <c r="H157" s="232">
        <v>175.30000000000004</v>
      </c>
      <c r="I157" s="232">
        <v>177.15</v>
      </c>
      <c r="J157" s="232">
        <v>179.00000000000006</v>
      </c>
      <c r="K157" s="231">
        <v>175.3</v>
      </c>
      <c r="L157" s="231">
        <v>171.6</v>
      </c>
      <c r="M157" s="231">
        <v>11.36594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268.45</v>
      </c>
      <c r="D158" s="232">
        <v>267.56666666666666</v>
      </c>
      <c r="E158" s="232">
        <v>265.88333333333333</v>
      </c>
      <c r="F158" s="232">
        <v>263.31666666666666</v>
      </c>
      <c r="G158" s="232">
        <v>261.63333333333333</v>
      </c>
      <c r="H158" s="232">
        <v>270.13333333333333</v>
      </c>
      <c r="I158" s="232">
        <v>271.81666666666661</v>
      </c>
      <c r="J158" s="232">
        <v>274.38333333333333</v>
      </c>
      <c r="K158" s="231">
        <v>269.25</v>
      </c>
      <c r="L158" s="231">
        <v>265</v>
      </c>
      <c r="M158" s="231">
        <v>0.3513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140.1</v>
      </c>
      <c r="D159" s="232">
        <v>140.39999999999998</v>
      </c>
      <c r="E159" s="232">
        <v>137.84999999999997</v>
      </c>
      <c r="F159" s="232">
        <v>135.6</v>
      </c>
      <c r="G159" s="232">
        <v>133.04999999999998</v>
      </c>
      <c r="H159" s="232">
        <v>142.64999999999995</v>
      </c>
      <c r="I159" s="232">
        <v>145.19999999999996</v>
      </c>
      <c r="J159" s="232">
        <v>147.44999999999993</v>
      </c>
      <c r="K159" s="231">
        <v>142.94999999999999</v>
      </c>
      <c r="L159" s="231">
        <v>138.15</v>
      </c>
      <c r="M159" s="231">
        <v>84.505840000000006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128.65</v>
      </c>
      <c r="D160" s="232">
        <v>127.81666666666666</v>
      </c>
      <c r="E160" s="232">
        <v>126.63333333333333</v>
      </c>
      <c r="F160" s="232">
        <v>124.61666666666666</v>
      </c>
      <c r="G160" s="232">
        <v>123.43333333333332</v>
      </c>
      <c r="H160" s="232">
        <v>129.83333333333331</v>
      </c>
      <c r="I160" s="232">
        <v>131.01666666666665</v>
      </c>
      <c r="J160" s="232">
        <v>133.03333333333333</v>
      </c>
      <c r="K160" s="231">
        <v>129</v>
      </c>
      <c r="L160" s="231">
        <v>125.8</v>
      </c>
      <c r="M160" s="231">
        <v>81.374440000000007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223</v>
      </c>
      <c r="D161" s="232">
        <v>225.81666666666669</v>
      </c>
      <c r="E161" s="232">
        <v>218.63333333333338</v>
      </c>
      <c r="F161" s="232">
        <v>214.26666666666668</v>
      </c>
      <c r="G161" s="232">
        <v>207.08333333333337</v>
      </c>
      <c r="H161" s="232">
        <v>230.18333333333339</v>
      </c>
      <c r="I161" s="232">
        <v>237.36666666666673</v>
      </c>
      <c r="J161" s="232">
        <v>241.73333333333341</v>
      </c>
      <c r="K161" s="231">
        <v>233</v>
      </c>
      <c r="L161" s="231">
        <v>221.45</v>
      </c>
      <c r="M161" s="231">
        <v>2.9764599999999999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4707.3</v>
      </c>
      <c r="D162" s="232">
        <v>4734.3</v>
      </c>
      <c r="E162" s="232">
        <v>4661.3</v>
      </c>
      <c r="F162" s="232">
        <v>4615.3</v>
      </c>
      <c r="G162" s="232">
        <v>4542.3</v>
      </c>
      <c r="H162" s="232">
        <v>4780.3</v>
      </c>
      <c r="I162" s="232">
        <v>4853.3</v>
      </c>
      <c r="J162" s="232">
        <v>4899.3</v>
      </c>
      <c r="K162" s="231">
        <v>4807.3</v>
      </c>
      <c r="L162" s="231">
        <v>4688.3</v>
      </c>
      <c r="M162" s="231">
        <v>0.19413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701.4</v>
      </c>
      <c r="D163" s="232">
        <v>704.23333333333323</v>
      </c>
      <c r="E163" s="232">
        <v>687.71666666666647</v>
      </c>
      <c r="F163" s="232">
        <v>674.03333333333319</v>
      </c>
      <c r="G163" s="232">
        <v>657.51666666666642</v>
      </c>
      <c r="H163" s="232">
        <v>717.91666666666652</v>
      </c>
      <c r="I163" s="232">
        <v>734.43333333333317</v>
      </c>
      <c r="J163" s="232">
        <v>748.11666666666656</v>
      </c>
      <c r="K163" s="231">
        <v>720.75</v>
      </c>
      <c r="L163" s="231">
        <v>690.55</v>
      </c>
      <c r="M163" s="231">
        <v>7.4899899999999997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167.1</v>
      </c>
      <c r="D164" s="232">
        <v>167.96666666666667</v>
      </c>
      <c r="E164" s="232">
        <v>165.13333333333333</v>
      </c>
      <c r="F164" s="232">
        <v>163.16666666666666</v>
      </c>
      <c r="G164" s="232">
        <v>160.33333333333331</v>
      </c>
      <c r="H164" s="232">
        <v>169.93333333333334</v>
      </c>
      <c r="I164" s="232">
        <v>172.76666666666665</v>
      </c>
      <c r="J164" s="232">
        <v>174.73333333333335</v>
      </c>
      <c r="K164" s="231">
        <v>170.8</v>
      </c>
      <c r="L164" s="231">
        <v>166</v>
      </c>
      <c r="M164" s="231">
        <v>1.6573899999999999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113.15</v>
      </c>
      <c r="D165" s="232">
        <v>113.36666666666667</v>
      </c>
      <c r="E165" s="232">
        <v>110.78333333333335</v>
      </c>
      <c r="F165" s="232">
        <v>108.41666666666667</v>
      </c>
      <c r="G165" s="232">
        <v>105.83333333333334</v>
      </c>
      <c r="H165" s="232">
        <v>115.73333333333335</v>
      </c>
      <c r="I165" s="232">
        <v>118.31666666666666</v>
      </c>
      <c r="J165" s="232">
        <v>120.68333333333335</v>
      </c>
      <c r="K165" s="231">
        <v>115.95</v>
      </c>
      <c r="L165" s="231">
        <v>111</v>
      </c>
      <c r="M165" s="231">
        <v>22.306260000000002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265.7</v>
      </c>
      <c r="D166" s="232">
        <v>267.24999999999994</v>
      </c>
      <c r="E166" s="232">
        <v>261.09999999999991</v>
      </c>
      <c r="F166" s="232">
        <v>256.49999999999994</v>
      </c>
      <c r="G166" s="232">
        <v>250.34999999999991</v>
      </c>
      <c r="H166" s="232">
        <v>271.84999999999991</v>
      </c>
      <c r="I166" s="232">
        <v>277.99999999999989</v>
      </c>
      <c r="J166" s="232">
        <v>282.59999999999991</v>
      </c>
      <c r="K166" s="231">
        <v>273.39999999999998</v>
      </c>
      <c r="L166" s="231">
        <v>262.64999999999998</v>
      </c>
      <c r="M166" s="231">
        <v>5.9169099999999997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1060.3</v>
      </c>
      <c r="D167" s="232">
        <v>1068.0833333333333</v>
      </c>
      <c r="E167" s="232">
        <v>1042.3166666666666</v>
      </c>
      <c r="F167" s="232">
        <v>1024.3333333333333</v>
      </c>
      <c r="G167" s="232">
        <v>998.56666666666661</v>
      </c>
      <c r="H167" s="232">
        <v>1086.0666666666666</v>
      </c>
      <c r="I167" s="232">
        <v>1111.8333333333335</v>
      </c>
      <c r="J167" s="232">
        <v>1129.8166666666666</v>
      </c>
      <c r="K167" s="231">
        <v>1093.8499999999999</v>
      </c>
      <c r="L167" s="231">
        <v>1050.0999999999999</v>
      </c>
      <c r="M167" s="231">
        <v>0.59548000000000001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104.15</v>
      </c>
      <c r="D168" s="232">
        <v>104.5</v>
      </c>
      <c r="E168" s="232">
        <v>102.8</v>
      </c>
      <c r="F168" s="232">
        <v>101.45</v>
      </c>
      <c r="G168" s="232">
        <v>99.75</v>
      </c>
      <c r="H168" s="232">
        <v>105.85</v>
      </c>
      <c r="I168" s="232">
        <v>107.54999999999998</v>
      </c>
      <c r="J168" s="232">
        <v>108.89999999999999</v>
      </c>
      <c r="K168" s="231">
        <v>106.2</v>
      </c>
      <c r="L168" s="231">
        <v>103.15</v>
      </c>
      <c r="M168" s="231">
        <v>278.02825999999999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1571.85</v>
      </c>
      <c r="D169" s="232">
        <v>1559.6166666666668</v>
      </c>
      <c r="E169" s="232">
        <v>1539.2333333333336</v>
      </c>
      <c r="F169" s="232">
        <v>1506.6166666666668</v>
      </c>
      <c r="G169" s="232">
        <v>1486.2333333333336</v>
      </c>
      <c r="H169" s="232">
        <v>1592.2333333333336</v>
      </c>
      <c r="I169" s="232">
        <v>1612.6166666666668</v>
      </c>
      <c r="J169" s="232">
        <v>1645.2333333333336</v>
      </c>
      <c r="K169" s="231">
        <v>1580</v>
      </c>
      <c r="L169" s="231">
        <v>1527</v>
      </c>
      <c r="M169" s="231">
        <v>0.65420999999999996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37.450000000000003</v>
      </c>
      <c r="D170" s="232">
        <v>37.266666666666666</v>
      </c>
      <c r="E170" s="232">
        <v>36.983333333333334</v>
      </c>
      <c r="F170" s="232">
        <v>36.516666666666666</v>
      </c>
      <c r="G170" s="232">
        <v>36.233333333333334</v>
      </c>
      <c r="H170" s="232">
        <v>37.733333333333334</v>
      </c>
      <c r="I170" s="232">
        <v>38.016666666666666</v>
      </c>
      <c r="J170" s="232">
        <v>38.483333333333334</v>
      </c>
      <c r="K170" s="231">
        <v>37.549999999999997</v>
      </c>
      <c r="L170" s="231">
        <v>36.799999999999997</v>
      </c>
      <c r="M170" s="231">
        <v>45.643799999999999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2373.5</v>
      </c>
      <c r="D171" s="232">
        <v>2382.0166666666669</v>
      </c>
      <c r="E171" s="232">
        <v>2354.7333333333336</v>
      </c>
      <c r="F171" s="232">
        <v>2335.9666666666667</v>
      </c>
      <c r="G171" s="232">
        <v>2308.6833333333334</v>
      </c>
      <c r="H171" s="232">
        <v>2400.7833333333338</v>
      </c>
      <c r="I171" s="232">
        <v>2428.0666666666675</v>
      </c>
      <c r="J171" s="232">
        <v>2446.8333333333339</v>
      </c>
      <c r="K171" s="231">
        <v>2409.3000000000002</v>
      </c>
      <c r="L171" s="231">
        <v>2363.25</v>
      </c>
      <c r="M171" s="231">
        <v>6.9529999999999995E-2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2945.45</v>
      </c>
      <c r="D172" s="232">
        <v>2942.85</v>
      </c>
      <c r="E172" s="232">
        <v>2892.1499999999996</v>
      </c>
      <c r="F172" s="232">
        <v>2838.85</v>
      </c>
      <c r="G172" s="232">
        <v>2788.1499999999996</v>
      </c>
      <c r="H172" s="232">
        <v>2996.1499999999996</v>
      </c>
      <c r="I172" s="232">
        <v>3046.8499999999995</v>
      </c>
      <c r="J172" s="232">
        <v>3100.1499999999996</v>
      </c>
      <c r="K172" s="231">
        <v>2993.55</v>
      </c>
      <c r="L172" s="231">
        <v>2889.55</v>
      </c>
      <c r="M172" s="231">
        <v>0.17588000000000001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141.35</v>
      </c>
      <c r="D173" s="232">
        <v>142.46666666666667</v>
      </c>
      <c r="E173" s="232">
        <v>139.38333333333333</v>
      </c>
      <c r="F173" s="232">
        <v>137.41666666666666</v>
      </c>
      <c r="G173" s="232">
        <v>134.33333333333331</v>
      </c>
      <c r="H173" s="232">
        <v>144.43333333333334</v>
      </c>
      <c r="I173" s="232">
        <v>147.51666666666665</v>
      </c>
      <c r="J173" s="232">
        <v>149.48333333333335</v>
      </c>
      <c r="K173" s="231">
        <v>145.55000000000001</v>
      </c>
      <c r="L173" s="231">
        <v>140.5</v>
      </c>
      <c r="M173" s="231">
        <v>9.4464199999999998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1273.3</v>
      </c>
      <c r="D174" s="232">
        <v>1276.6166666666666</v>
      </c>
      <c r="E174" s="232">
        <v>1261.6833333333332</v>
      </c>
      <c r="F174" s="232">
        <v>1250.0666666666666</v>
      </c>
      <c r="G174" s="232">
        <v>1235.1333333333332</v>
      </c>
      <c r="H174" s="232">
        <v>1288.2333333333331</v>
      </c>
      <c r="I174" s="232">
        <v>1303.1666666666665</v>
      </c>
      <c r="J174" s="232">
        <v>1314.7833333333331</v>
      </c>
      <c r="K174" s="231">
        <v>1291.55</v>
      </c>
      <c r="L174" s="231">
        <v>1265</v>
      </c>
      <c r="M174" s="231">
        <v>2.02969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1319.45</v>
      </c>
      <c r="D175" s="232">
        <v>1311.5</v>
      </c>
      <c r="E175" s="232">
        <v>1300.5</v>
      </c>
      <c r="F175" s="232">
        <v>1281.55</v>
      </c>
      <c r="G175" s="232">
        <v>1270.55</v>
      </c>
      <c r="H175" s="232">
        <v>1330.45</v>
      </c>
      <c r="I175" s="232">
        <v>1341.45</v>
      </c>
      <c r="J175" s="232">
        <v>1360.4</v>
      </c>
      <c r="K175" s="231">
        <v>1322.5</v>
      </c>
      <c r="L175" s="231">
        <v>1292.55</v>
      </c>
      <c r="M175" s="231">
        <v>0.25519999999999998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432.45</v>
      </c>
      <c r="D176" s="232">
        <v>434.11666666666662</v>
      </c>
      <c r="E176" s="232">
        <v>427.33333333333326</v>
      </c>
      <c r="F176" s="232">
        <v>422.21666666666664</v>
      </c>
      <c r="G176" s="232">
        <v>415.43333333333328</v>
      </c>
      <c r="H176" s="232">
        <v>439.23333333333323</v>
      </c>
      <c r="I176" s="232">
        <v>446.01666666666665</v>
      </c>
      <c r="J176" s="232">
        <v>451.13333333333321</v>
      </c>
      <c r="K176" s="231">
        <v>440.9</v>
      </c>
      <c r="L176" s="231">
        <v>429</v>
      </c>
      <c r="M176" s="231">
        <v>5.1659800000000002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882.2</v>
      </c>
      <c r="D177" s="232">
        <v>894.38333333333321</v>
      </c>
      <c r="E177" s="232">
        <v>863.86666666666645</v>
      </c>
      <c r="F177" s="232">
        <v>845.53333333333319</v>
      </c>
      <c r="G177" s="232">
        <v>815.01666666666642</v>
      </c>
      <c r="H177" s="232">
        <v>912.71666666666647</v>
      </c>
      <c r="I177" s="232">
        <v>943.23333333333335</v>
      </c>
      <c r="J177" s="232">
        <v>961.56666666666649</v>
      </c>
      <c r="K177" s="231">
        <v>924.9</v>
      </c>
      <c r="L177" s="231">
        <v>876.05</v>
      </c>
      <c r="M177" s="231">
        <v>1.83592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1699.4</v>
      </c>
      <c r="D178" s="232">
        <v>1703.55</v>
      </c>
      <c r="E178" s="232">
        <v>1680.85</v>
      </c>
      <c r="F178" s="232">
        <v>1662.3</v>
      </c>
      <c r="G178" s="232">
        <v>1639.6</v>
      </c>
      <c r="H178" s="232">
        <v>1722.1</v>
      </c>
      <c r="I178" s="232">
        <v>1744.8000000000002</v>
      </c>
      <c r="J178" s="232">
        <v>1763.35</v>
      </c>
      <c r="K178" s="231">
        <v>1726.25</v>
      </c>
      <c r="L178" s="231">
        <v>1685</v>
      </c>
      <c r="M178" s="231">
        <v>0.33971000000000001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434.05</v>
      </c>
      <c r="D179" s="232">
        <v>435.38333333333338</v>
      </c>
      <c r="E179" s="232">
        <v>430.96666666666675</v>
      </c>
      <c r="F179" s="232">
        <v>427.88333333333338</v>
      </c>
      <c r="G179" s="232">
        <v>423.46666666666675</v>
      </c>
      <c r="H179" s="232">
        <v>438.46666666666675</v>
      </c>
      <c r="I179" s="232">
        <v>442.88333333333338</v>
      </c>
      <c r="J179" s="232">
        <v>445.96666666666675</v>
      </c>
      <c r="K179" s="231">
        <v>439.8</v>
      </c>
      <c r="L179" s="231">
        <v>432.3</v>
      </c>
      <c r="M179" s="231">
        <v>0.37240000000000001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914</v>
      </c>
      <c r="D180" s="232">
        <v>914.63333333333333</v>
      </c>
      <c r="E180" s="232">
        <v>901.76666666666665</v>
      </c>
      <c r="F180" s="232">
        <v>889.5333333333333</v>
      </c>
      <c r="G180" s="232">
        <v>876.66666666666663</v>
      </c>
      <c r="H180" s="232">
        <v>926.86666666666667</v>
      </c>
      <c r="I180" s="232">
        <v>939.73333333333323</v>
      </c>
      <c r="J180" s="232">
        <v>951.9666666666667</v>
      </c>
      <c r="K180" s="231">
        <v>927.5</v>
      </c>
      <c r="L180" s="231">
        <v>902.4</v>
      </c>
      <c r="M180" s="231">
        <v>4.8098599999999996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420.8</v>
      </c>
      <c r="D181" s="232">
        <v>420.84999999999997</v>
      </c>
      <c r="E181" s="232">
        <v>417.94999999999993</v>
      </c>
      <c r="F181" s="232">
        <v>415.09999999999997</v>
      </c>
      <c r="G181" s="232">
        <v>412.19999999999993</v>
      </c>
      <c r="H181" s="232">
        <v>423.69999999999993</v>
      </c>
      <c r="I181" s="232">
        <v>426.59999999999991</v>
      </c>
      <c r="J181" s="232">
        <v>429.44999999999993</v>
      </c>
      <c r="K181" s="231">
        <v>423.75</v>
      </c>
      <c r="L181" s="231">
        <v>418</v>
      </c>
      <c r="M181" s="231">
        <v>1.11093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1093.75</v>
      </c>
      <c r="D182" s="232">
        <v>1083.8333333333333</v>
      </c>
      <c r="E182" s="232">
        <v>1070.9666666666665</v>
      </c>
      <c r="F182" s="232">
        <v>1048.1833333333332</v>
      </c>
      <c r="G182" s="232">
        <v>1035.3166666666664</v>
      </c>
      <c r="H182" s="232">
        <v>1106.6166666666666</v>
      </c>
      <c r="I182" s="232">
        <v>1119.4833333333333</v>
      </c>
      <c r="J182" s="232">
        <v>1142.2666666666667</v>
      </c>
      <c r="K182" s="231">
        <v>1096.7</v>
      </c>
      <c r="L182" s="231">
        <v>1061.05</v>
      </c>
      <c r="M182" s="231">
        <v>4.3084499999999997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281.10000000000002</v>
      </c>
      <c r="D183" s="232">
        <v>283.16666666666669</v>
      </c>
      <c r="E183" s="232">
        <v>278.53333333333336</v>
      </c>
      <c r="F183" s="232">
        <v>275.9666666666667</v>
      </c>
      <c r="G183" s="232">
        <v>271.33333333333337</v>
      </c>
      <c r="H183" s="232">
        <v>285.73333333333335</v>
      </c>
      <c r="I183" s="232">
        <v>290.36666666666667</v>
      </c>
      <c r="J183" s="232">
        <v>292.93333333333334</v>
      </c>
      <c r="K183" s="231">
        <v>287.8</v>
      </c>
      <c r="L183" s="231">
        <v>280.60000000000002</v>
      </c>
      <c r="M183" s="231">
        <v>4.3464499999999999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291.64999999999998</v>
      </c>
      <c r="D184" s="232">
        <v>293.40000000000003</v>
      </c>
      <c r="E184" s="232">
        <v>288.50000000000006</v>
      </c>
      <c r="F184" s="232">
        <v>285.35000000000002</v>
      </c>
      <c r="G184" s="232">
        <v>280.45000000000005</v>
      </c>
      <c r="H184" s="232">
        <v>296.55000000000007</v>
      </c>
      <c r="I184" s="232">
        <v>301.45000000000005</v>
      </c>
      <c r="J184" s="232">
        <v>304.60000000000008</v>
      </c>
      <c r="K184" s="231">
        <v>298.3</v>
      </c>
      <c r="L184" s="231">
        <v>290.25</v>
      </c>
      <c r="M184" s="231">
        <v>2.4904600000000001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1571.6</v>
      </c>
      <c r="D185" s="232">
        <v>1570.2</v>
      </c>
      <c r="E185" s="232">
        <v>1555.45</v>
      </c>
      <c r="F185" s="232">
        <v>1539.3</v>
      </c>
      <c r="G185" s="232">
        <v>1524.55</v>
      </c>
      <c r="H185" s="232">
        <v>1586.3500000000001</v>
      </c>
      <c r="I185" s="232">
        <v>1601.1000000000001</v>
      </c>
      <c r="J185" s="232">
        <v>1617.2500000000002</v>
      </c>
      <c r="K185" s="231">
        <v>1584.95</v>
      </c>
      <c r="L185" s="231">
        <v>1554.05</v>
      </c>
      <c r="M185" s="231">
        <v>3.9592800000000001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555.85</v>
      </c>
      <c r="D186" s="232">
        <v>561.4</v>
      </c>
      <c r="E186" s="232">
        <v>544.44999999999993</v>
      </c>
      <c r="F186" s="232">
        <v>533.04999999999995</v>
      </c>
      <c r="G186" s="232">
        <v>516.09999999999991</v>
      </c>
      <c r="H186" s="232">
        <v>572.79999999999995</v>
      </c>
      <c r="I186" s="232">
        <v>589.75</v>
      </c>
      <c r="J186" s="232">
        <v>601.15</v>
      </c>
      <c r="K186" s="231">
        <v>578.35</v>
      </c>
      <c r="L186" s="231">
        <v>550</v>
      </c>
      <c r="M186" s="231">
        <v>2.2318699999999998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270.64999999999998</v>
      </c>
      <c r="D187" s="232">
        <v>271.68333333333334</v>
      </c>
      <c r="E187" s="232">
        <v>266.91666666666669</v>
      </c>
      <c r="F187" s="232">
        <v>263.18333333333334</v>
      </c>
      <c r="G187" s="232">
        <v>258.41666666666669</v>
      </c>
      <c r="H187" s="232">
        <v>275.41666666666669</v>
      </c>
      <c r="I187" s="232">
        <v>280.18333333333334</v>
      </c>
      <c r="J187" s="232">
        <v>283.91666666666669</v>
      </c>
      <c r="K187" s="231">
        <v>276.45</v>
      </c>
      <c r="L187" s="231">
        <v>267.95</v>
      </c>
      <c r="M187" s="231">
        <v>2.7794099999999999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1845.5</v>
      </c>
      <c r="D188" s="232">
        <v>1860.5</v>
      </c>
      <c r="E188" s="232">
        <v>1821</v>
      </c>
      <c r="F188" s="232">
        <v>1796.5</v>
      </c>
      <c r="G188" s="232">
        <v>1757</v>
      </c>
      <c r="H188" s="232">
        <v>1885</v>
      </c>
      <c r="I188" s="232">
        <v>1924.5</v>
      </c>
      <c r="J188" s="232">
        <v>1949</v>
      </c>
      <c r="K188" s="231">
        <v>1900</v>
      </c>
      <c r="L188" s="231">
        <v>1836</v>
      </c>
      <c r="M188" s="231">
        <v>0.39711999999999997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613.1</v>
      </c>
      <c r="D189" s="232">
        <v>620.80000000000007</v>
      </c>
      <c r="E189" s="232">
        <v>602.45000000000016</v>
      </c>
      <c r="F189" s="232">
        <v>591.80000000000007</v>
      </c>
      <c r="G189" s="232">
        <v>573.45000000000016</v>
      </c>
      <c r="H189" s="232">
        <v>631.45000000000016</v>
      </c>
      <c r="I189" s="232">
        <v>649.80000000000007</v>
      </c>
      <c r="J189" s="232">
        <v>660.45000000000016</v>
      </c>
      <c r="K189" s="231">
        <v>639.15</v>
      </c>
      <c r="L189" s="231">
        <v>610.15</v>
      </c>
      <c r="M189" s="231">
        <v>0.84340000000000004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229.3</v>
      </c>
      <c r="D190" s="232">
        <v>229.66666666666666</v>
      </c>
      <c r="E190" s="232">
        <v>226.63333333333333</v>
      </c>
      <c r="F190" s="232">
        <v>223.96666666666667</v>
      </c>
      <c r="G190" s="232">
        <v>220.93333333333334</v>
      </c>
      <c r="H190" s="232">
        <v>232.33333333333331</v>
      </c>
      <c r="I190" s="232">
        <v>235.36666666666667</v>
      </c>
      <c r="J190" s="232">
        <v>238.0333333333333</v>
      </c>
      <c r="K190" s="231">
        <v>232.7</v>
      </c>
      <c r="L190" s="231">
        <v>227</v>
      </c>
      <c r="M190" s="231">
        <v>1.7775799999999999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3098.1</v>
      </c>
      <c r="D191" s="232">
        <v>3084.3833333333337</v>
      </c>
      <c r="E191" s="232">
        <v>3053.7666666666673</v>
      </c>
      <c r="F191" s="232">
        <v>3009.4333333333338</v>
      </c>
      <c r="G191" s="232">
        <v>2978.8166666666675</v>
      </c>
      <c r="H191" s="232">
        <v>3128.7166666666672</v>
      </c>
      <c r="I191" s="232">
        <v>3159.333333333333</v>
      </c>
      <c r="J191" s="232">
        <v>3203.666666666667</v>
      </c>
      <c r="K191" s="231">
        <v>3115</v>
      </c>
      <c r="L191" s="231">
        <v>3040.05</v>
      </c>
      <c r="M191" s="231">
        <v>1.16198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504.2</v>
      </c>
      <c r="D192" s="232">
        <v>505.61666666666662</v>
      </c>
      <c r="E192" s="232">
        <v>499.43333333333322</v>
      </c>
      <c r="F192" s="232">
        <v>494.66666666666663</v>
      </c>
      <c r="G192" s="232">
        <v>488.48333333333323</v>
      </c>
      <c r="H192" s="232">
        <v>510.38333333333321</v>
      </c>
      <c r="I192" s="232">
        <v>516.56666666666661</v>
      </c>
      <c r="J192" s="232">
        <v>521.33333333333326</v>
      </c>
      <c r="K192" s="231">
        <v>511.8</v>
      </c>
      <c r="L192" s="231">
        <v>500.85</v>
      </c>
      <c r="M192" s="231">
        <v>10.88125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530.54999999999995</v>
      </c>
      <c r="D193" s="232">
        <v>538.5333333333333</v>
      </c>
      <c r="E193" s="232">
        <v>517.11666666666656</v>
      </c>
      <c r="F193" s="232">
        <v>503.68333333333328</v>
      </c>
      <c r="G193" s="232">
        <v>482.26666666666654</v>
      </c>
      <c r="H193" s="232">
        <v>551.96666666666658</v>
      </c>
      <c r="I193" s="232">
        <v>573.38333333333333</v>
      </c>
      <c r="J193" s="232">
        <v>586.81666666666661</v>
      </c>
      <c r="K193" s="231">
        <v>559.95000000000005</v>
      </c>
      <c r="L193" s="231">
        <v>525.1</v>
      </c>
      <c r="M193" s="231">
        <v>23.127379999999999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103.4</v>
      </c>
      <c r="D194" s="232">
        <v>102.95</v>
      </c>
      <c r="E194" s="232">
        <v>101.65</v>
      </c>
      <c r="F194" s="232">
        <v>99.9</v>
      </c>
      <c r="G194" s="232">
        <v>98.600000000000009</v>
      </c>
      <c r="H194" s="232">
        <v>104.7</v>
      </c>
      <c r="I194" s="232">
        <v>105.99999999999999</v>
      </c>
      <c r="J194" s="232">
        <v>107.75</v>
      </c>
      <c r="K194" s="231">
        <v>104.25</v>
      </c>
      <c r="L194" s="231">
        <v>101.2</v>
      </c>
      <c r="M194" s="231">
        <v>15.324529999999999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126.45</v>
      </c>
      <c r="D195" s="232">
        <v>126.89999999999999</v>
      </c>
      <c r="E195" s="232">
        <v>124.79999999999998</v>
      </c>
      <c r="F195" s="232">
        <v>123.14999999999999</v>
      </c>
      <c r="G195" s="232">
        <v>121.04999999999998</v>
      </c>
      <c r="H195" s="232">
        <v>128.54999999999998</v>
      </c>
      <c r="I195" s="232">
        <v>130.64999999999998</v>
      </c>
      <c r="J195" s="232">
        <v>132.29999999999998</v>
      </c>
      <c r="K195" s="231">
        <v>129</v>
      </c>
      <c r="L195" s="231">
        <v>125.25</v>
      </c>
      <c r="M195" s="231">
        <v>9.3665400000000005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277.89999999999998</v>
      </c>
      <c r="D196" s="232">
        <v>280.3</v>
      </c>
      <c r="E196" s="232">
        <v>273.60000000000002</v>
      </c>
      <c r="F196" s="232">
        <v>269.3</v>
      </c>
      <c r="G196" s="232">
        <v>262.60000000000002</v>
      </c>
      <c r="H196" s="232">
        <v>284.60000000000002</v>
      </c>
      <c r="I196" s="232">
        <v>291.29999999999995</v>
      </c>
      <c r="J196" s="232">
        <v>295.60000000000002</v>
      </c>
      <c r="K196" s="231">
        <v>287</v>
      </c>
      <c r="L196" s="231">
        <v>276</v>
      </c>
      <c r="M196" s="231">
        <v>16.30171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960.55</v>
      </c>
      <c r="D197" s="232">
        <v>961.25</v>
      </c>
      <c r="E197" s="232">
        <v>955.45</v>
      </c>
      <c r="F197" s="232">
        <v>950.35</v>
      </c>
      <c r="G197" s="232">
        <v>944.55000000000007</v>
      </c>
      <c r="H197" s="232">
        <v>966.35</v>
      </c>
      <c r="I197" s="232">
        <v>972.15</v>
      </c>
      <c r="J197" s="232">
        <v>977.25</v>
      </c>
      <c r="K197" s="231">
        <v>967.05</v>
      </c>
      <c r="L197" s="231">
        <v>956.15</v>
      </c>
      <c r="M197" s="231">
        <v>1.0283899999999999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1083.95</v>
      </c>
      <c r="D198" s="232">
        <v>1083.3166666666666</v>
      </c>
      <c r="E198" s="232">
        <v>1076.6333333333332</v>
      </c>
      <c r="F198" s="232">
        <v>1069.3166666666666</v>
      </c>
      <c r="G198" s="232">
        <v>1062.6333333333332</v>
      </c>
      <c r="H198" s="232">
        <v>1090.6333333333332</v>
      </c>
      <c r="I198" s="232">
        <v>1097.3166666666666</v>
      </c>
      <c r="J198" s="232">
        <v>1104.6333333333332</v>
      </c>
      <c r="K198" s="231">
        <v>1090</v>
      </c>
      <c r="L198" s="231">
        <v>1076</v>
      </c>
      <c r="M198" s="231">
        <v>18.34553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1803.6</v>
      </c>
      <c r="D199" s="232">
        <v>1803.7833333333335</v>
      </c>
      <c r="E199" s="232">
        <v>1780.366666666667</v>
      </c>
      <c r="F199" s="232">
        <v>1757.1333333333334</v>
      </c>
      <c r="G199" s="232">
        <v>1733.7166666666669</v>
      </c>
      <c r="H199" s="232">
        <v>1827.0166666666671</v>
      </c>
      <c r="I199" s="232">
        <v>1850.4333333333336</v>
      </c>
      <c r="J199" s="232">
        <v>1873.6666666666672</v>
      </c>
      <c r="K199" s="231">
        <v>1827.2</v>
      </c>
      <c r="L199" s="231">
        <v>1780.55</v>
      </c>
      <c r="M199" s="231">
        <v>3.8741099999999999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1592.9</v>
      </c>
      <c r="D200" s="232">
        <v>1589.7333333333333</v>
      </c>
      <c r="E200" s="232">
        <v>1580.4666666666667</v>
      </c>
      <c r="F200" s="232">
        <v>1568.0333333333333</v>
      </c>
      <c r="G200" s="232">
        <v>1558.7666666666667</v>
      </c>
      <c r="H200" s="232">
        <v>1602.1666666666667</v>
      </c>
      <c r="I200" s="232">
        <v>1611.4333333333336</v>
      </c>
      <c r="J200" s="232">
        <v>1623.8666666666668</v>
      </c>
      <c r="K200" s="231">
        <v>1599</v>
      </c>
      <c r="L200" s="231">
        <v>1577.3</v>
      </c>
      <c r="M200" s="231">
        <v>71.564859999999996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488.7</v>
      </c>
      <c r="D201" s="232">
        <v>485.86666666666662</v>
      </c>
      <c r="E201" s="232">
        <v>480.83333333333326</v>
      </c>
      <c r="F201" s="232">
        <v>472.96666666666664</v>
      </c>
      <c r="G201" s="232">
        <v>467.93333333333328</v>
      </c>
      <c r="H201" s="232">
        <v>493.73333333333323</v>
      </c>
      <c r="I201" s="232">
        <v>498.76666666666665</v>
      </c>
      <c r="J201" s="232">
        <v>506.63333333333321</v>
      </c>
      <c r="K201" s="231">
        <v>490.9</v>
      </c>
      <c r="L201" s="231">
        <v>478</v>
      </c>
      <c r="M201" s="231">
        <v>25.874089999999999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63.35</v>
      </c>
      <c r="D202" s="232">
        <v>63.766666666666659</v>
      </c>
      <c r="E202" s="232">
        <v>62.683333333333323</v>
      </c>
      <c r="F202" s="232">
        <v>62.016666666666666</v>
      </c>
      <c r="G202" s="232">
        <v>60.93333333333333</v>
      </c>
      <c r="H202" s="232">
        <v>64.433333333333309</v>
      </c>
      <c r="I202" s="232">
        <v>65.516666666666652</v>
      </c>
      <c r="J202" s="232">
        <v>66.183333333333309</v>
      </c>
      <c r="K202" s="231">
        <v>64.849999999999994</v>
      </c>
      <c r="L202" s="231">
        <v>63.1</v>
      </c>
      <c r="M202" s="231">
        <v>27.51182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524.25</v>
      </c>
      <c r="D203" s="232">
        <v>527.05000000000007</v>
      </c>
      <c r="E203" s="232">
        <v>517.20000000000016</v>
      </c>
      <c r="F203" s="232">
        <v>510.15000000000009</v>
      </c>
      <c r="G203" s="232">
        <v>500.30000000000018</v>
      </c>
      <c r="H203" s="232">
        <v>534.10000000000014</v>
      </c>
      <c r="I203" s="232">
        <v>543.95000000000005</v>
      </c>
      <c r="J203" s="232">
        <v>551.00000000000011</v>
      </c>
      <c r="K203" s="231">
        <v>536.9</v>
      </c>
      <c r="L203" s="231">
        <v>520</v>
      </c>
      <c r="M203" s="231">
        <v>0.47212999999999999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848.6</v>
      </c>
      <c r="D204" s="232">
        <v>848.25</v>
      </c>
      <c r="E204" s="232">
        <v>838.6</v>
      </c>
      <c r="F204" s="232">
        <v>828.6</v>
      </c>
      <c r="G204" s="232">
        <v>818.95</v>
      </c>
      <c r="H204" s="232">
        <v>858.25</v>
      </c>
      <c r="I204" s="232">
        <v>867.90000000000009</v>
      </c>
      <c r="J204" s="232">
        <v>877.9</v>
      </c>
      <c r="K204" s="231">
        <v>857.9</v>
      </c>
      <c r="L204" s="231">
        <v>838.25</v>
      </c>
      <c r="M204" s="231">
        <v>2.4214600000000002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894.15</v>
      </c>
      <c r="D205" s="232">
        <v>897.04999999999984</v>
      </c>
      <c r="E205" s="232">
        <v>882.14999999999964</v>
      </c>
      <c r="F205" s="232">
        <v>870.14999999999975</v>
      </c>
      <c r="G205" s="232">
        <v>855.24999999999955</v>
      </c>
      <c r="H205" s="232">
        <v>909.04999999999973</v>
      </c>
      <c r="I205" s="232">
        <v>923.95</v>
      </c>
      <c r="J205" s="232">
        <v>935.94999999999982</v>
      </c>
      <c r="K205" s="231">
        <v>911.95</v>
      </c>
      <c r="L205" s="231">
        <v>885.05</v>
      </c>
      <c r="M205" s="231">
        <v>9.8400000000000001E-2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1169.3499999999999</v>
      </c>
      <c r="D206" s="232">
        <v>1169.6666666666667</v>
      </c>
      <c r="E206" s="232">
        <v>1152.3333333333335</v>
      </c>
      <c r="F206" s="232">
        <v>1135.3166666666668</v>
      </c>
      <c r="G206" s="232">
        <v>1117.9833333333336</v>
      </c>
      <c r="H206" s="232">
        <v>1186.6833333333334</v>
      </c>
      <c r="I206" s="232">
        <v>1204.0166666666669</v>
      </c>
      <c r="J206" s="232">
        <v>1221.0333333333333</v>
      </c>
      <c r="K206" s="231">
        <v>1187</v>
      </c>
      <c r="L206" s="231">
        <v>1152.6500000000001</v>
      </c>
      <c r="M206" s="231">
        <v>3.84735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2437.5500000000002</v>
      </c>
      <c r="D207" s="232">
        <v>2451.85</v>
      </c>
      <c r="E207" s="232">
        <v>2415.6999999999998</v>
      </c>
      <c r="F207" s="232">
        <v>2393.85</v>
      </c>
      <c r="G207" s="232">
        <v>2357.6999999999998</v>
      </c>
      <c r="H207" s="232">
        <v>2473.6999999999998</v>
      </c>
      <c r="I207" s="232">
        <v>2509.8500000000004</v>
      </c>
      <c r="J207" s="232">
        <v>2531.6999999999998</v>
      </c>
      <c r="K207" s="231">
        <v>2488</v>
      </c>
      <c r="L207" s="231">
        <v>2430</v>
      </c>
      <c r="M207" s="231">
        <v>2.93892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298.05</v>
      </c>
      <c r="D208" s="232">
        <v>298.21666666666664</v>
      </c>
      <c r="E208" s="232">
        <v>292.73333333333329</v>
      </c>
      <c r="F208" s="232">
        <v>287.41666666666663</v>
      </c>
      <c r="G208" s="232">
        <v>281.93333333333328</v>
      </c>
      <c r="H208" s="232">
        <v>303.5333333333333</v>
      </c>
      <c r="I208" s="232">
        <v>309.01666666666665</v>
      </c>
      <c r="J208" s="232">
        <v>314.33333333333331</v>
      </c>
      <c r="K208" s="231">
        <v>303.7</v>
      </c>
      <c r="L208" s="231">
        <v>292.89999999999998</v>
      </c>
      <c r="M208" s="231">
        <v>1.90438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411.8</v>
      </c>
      <c r="D209" s="232">
        <v>409.43333333333334</v>
      </c>
      <c r="E209" s="232">
        <v>403.86666666666667</v>
      </c>
      <c r="F209" s="232">
        <v>395.93333333333334</v>
      </c>
      <c r="G209" s="232">
        <v>390.36666666666667</v>
      </c>
      <c r="H209" s="232">
        <v>417.36666666666667</v>
      </c>
      <c r="I209" s="232">
        <v>422.93333333333339</v>
      </c>
      <c r="J209" s="232">
        <v>430.86666666666667</v>
      </c>
      <c r="K209" s="231">
        <v>415</v>
      </c>
      <c r="L209" s="231">
        <v>401.5</v>
      </c>
      <c r="M209" s="231">
        <v>83.013729999999995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1300.95</v>
      </c>
      <c r="D210" s="232">
        <v>1303.0666666666666</v>
      </c>
      <c r="E210" s="232">
        <v>1295.1333333333332</v>
      </c>
      <c r="F210" s="232">
        <v>1289.3166666666666</v>
      </c>
      <c r="G210" s="232">
        <v>1281.3833333333332</v>
      </c>
      <c r="H210" s="232">
        <v>1308.8833333333332</v>
      </c>
      <c r="I210" s="232">
        <v>1316.8166666666666</v>
      </c>
      <c r="J210" s="232">
        <v>1322.6333333333332</v>
      </c>
      <c r="K210" s="231">
        <v>1311</v>
      </c>
      <c r="L210" s="231">
        <v>1297.25</v>
      </c>
      <c r="M210" s="231">
        <v>0.76500000000000001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2573.35</v>
      </c>
      <c r="D211" s="232">
        <v>2556.5333333333333</v>
      </c>
      <c r="E211" s="232">
        <v>2534.0666666666666</v>
      </c>
      <c r="F211" s="232">
        <v>2494.7833333333333</v>
      </c>
      <c r="G211" s="232">
        <v>2472.3166666666666</v>
      </c>
      <c r="H211" s="232">
        <v>2595.8166666666666</v>
      </c>
      <c r="I211" s="232">
        <v>2618.2833333333328</v>
      </c>
      <c r="J211" s="232">
        <v>2657.5666666666666</v>
      </c>
      <c r="K211" s="231">
        <v>2579</v>
      </c>
      <c r="L211" s="231">
        <v>2517.25</v>
      </c>
      <c r="M211" s="231">
        <v>7.3651900000000001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97</v>
      </c>
      <c r="D212" s="232">
        <v>97.516666666666666</v>
      </c>
      <c r="E212" s="232">
        <v>95.033333333333331</v>
      </c>
      <c r="F212" s="232">
        <v>93.066666666666663</v>
      </c>
      <c r="G212" s="232">
        <v>90.583333333333329</v>
      </c>
      <c r="H212" s="232">
        <v>99.483333333333334</v>
      </c>
      <c r="I212" s="232">
        <v>101.96666666666665</v>
      </c>
      <c r="J212" s="232">
        <v>103.93333333333334</v>
      </c>
      <c r="K212" s="231">
        <v>100</v>
      </c>
      <c r="L212" s="231">
        <v>95.55</v>
      </c>
      <c r="M212" s="231">
        <v>41.04513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214.3</v>
      </c>
      <c r="D213" s="232">
        <v>214.58333333333334</v>
      </c>
      <c r="E213" s="232">
        <v>211.36666666666667</v>
      </c>
      <c r="F213" s="232">
        <v>208.43333333333334</v>
      </c>
      <c r="G213" s="232">
        <v>205.21666666666667</v>
      </c>
      <c r="H213" s="232">
        <v>217.51666666666668</v>
      </c>
      <c r="I213" s="232">
        <v>220.73333333333332</v>
      </c>
      <c r="J213" s="232">
        <v>223.66666666666669</v>
      </c>
      <c r="K213" s="231">
        <v>217.8</v>
      </c>
      <c r="L213" s="231">
        <v>211.65</v>
      </c>
      <c r="M213" s="231">
        <v>62.104880000000001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2468.15</v>
      </c>
      <c r="D214" s="232">
        <v>2470.3833333333332</v>
      </c>
      <c r="E214" s="232">
        <v>2453.7666666666664</v>
      </c>
      <c r="F214" s="232">
        <v>2439.3833333333332</v>
      </c>
      <c r="G214" s="232">
        <v>2422.7666666666664</v>
      </c>
      <c r="H214" s="232">
        <v>2484.7666666666664</v>
      </c>
      <c r="I214" s="232">
        <v>2501.3833333333332</v>
      </c>
      <c r="J214" s="232">
        <v>2515.7666666666664</v>
      </c>
      <c r="K214" s="231">
        <v>2487</v>
      </c>
      <c r="L214" s="231">
        <v>2456</v>
      </c>
      <c r="M214" s="231">
        <v>8.5399100000000008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308.60000000000002</v>
      </c>
      <c r="D215" s="232">
        <v>311.76666666666665</v>
      </c>
      <c r="E215" s="232">
        <v>304.83333333333331</v>
      </c>
      <c r="F215" s="232">
        <v>301.06666666666666</v>
      </c>
      <c r="G215" s="232">
        <v>294.13333333333333</v>
      </c>
      <c r="H215" s="232">
        <v>315.5333333333333</v>
      </c>
      <c r="I215" s="232">
        <v>322.4666666666667</v>
      </c>
      <c r="J215" s="232">
        <v>326.23333333333329</v>
      </c>
      <c r="K215" s="231">
        <v>318.7</v>
      </c>
      <c r="L215" s="231">
        <v>308</v>
      </c>
      <c r="M215" s="231">
        <v>3.9586399999999999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3313.25</v>
      </c>
      <c r="D216" s="232">
        <v>3339.75</v>
      </c>
      <c r="E216" s="232">
        <v>3205.5</v>
      </c>
      <c r="F216" s="232">
        <v>3097.75</v>
      </c>
      <c r="G216" s="232">
        <v>2963.5</v>
      </c>
      <c r="H216" s="232">
        <v>3447.5</v>
      </c>
      <c r="I216" s="232">
        <v>3581.75</v>
      </c>
      <c r="J216" s="232">
        <v>3689.5</v>
      </c>
      <c r="K216" s="231">
        <v>3474</v>
      </c>
      <c r="L216" s="231">
        <v>3232</v>
      </c>
      <c r="M216" s="231">
        <v>1.09049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739.95</v>
      </c>
      <c r="D217" s="232">
        <v>744.13333333333333</v>
      </c>
      <c r="E217" s="232">
        <v>732.31666666666661</v>
      </c>
      <c r="F217" s="232">
        <v>724.68333333333328</v>
      </c>
      <c r="G217" s="232">
        <v>712.86666666666656</v>
      </c>
      <c r="H217" s="232">
        <v>751.76666666666665</v>
      </c>
      <c r="I217" s="232">
        <v>763.58333333333348</v>
      </c>
      <c r="J217" s="232">
        <v>771.2166666666667</v>
      </c>
      <c r="K217" s="231">
        <v>755.95</v>
      </c>
      <c r="L217" s="231">
        <v>736.5</v>
      </c>
      <c r="M217" s="231">
        <v>0.39609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34987.800000000003</v>
      </c>
      <c r="D218" s="232">
        <v>35329.283333333333</v>
      </c>
      <c r="E218" s="232">
        <v>34509.566666666666</v>
      </c>
      <c r="F218" s="232">
        <v>34031.333333333336</v>
      </c>
      <c r="G218" s="232">
        <v>33211.616666666669</v>
      </c>
      <c r="H218" s="232">
        <v>35807.516666666663</v>
      </c>
      <c r="I218" s="232">
        <v>36627.233333333323</v>
      </c>
      <c r="J218" s="232">
        <v>37105.46666666666</v>
      </c>
      <c r="K218" s="231">
        <v>36149</v>
      </c>
      <c r="L218" s="231">
        <v>34851.050000000003</v>
      </c>
      <c r="M218" s="231">
        <v>8.5889999999999994E-2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43.15</v>
      </c>
      <c r="D219" s="232">
        <v>43.166666666666664</v>
      </c>
      <c r="E219" s="232">
        <v>42.633333333333326</v>
      </c>
      <c r="F219" s="232">
        <v>42.11666666666666</v>
      </c>
      <c r="G219" s="232">
        <v>41.583333333333321</v>
      </c>
      <c r="H219" s="232">
        <v>43.68333333333333</v>
      </c>
      <c r="I219" s="232">
        <v>44.216666666666676</v>
      </c>
      <c r="J219" s="232">
        <v>44.733333333333334</v>
      </c>
      <c r="K219" s="231">
        <v>43.7</v>
      </c>
      <c r="L219" s="231">
        <v>42.65</v>
      </c>
      <c r="M219" s="231">
        <v>14.68463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2592.15</v>
      </c>
      <c r="D220" s="232">
        <v>2584.1333333333332</v>
      </c>
      <c r="E220" s="232">
        <v>2566.2666666666664</v>
      </c>
      <c r="F220" s="232">
        <v>2540.3833333333332</v>
      </c>
      <c r="G220" s="232">
        <v>2522.5166666666664</v>
      </c>
      <c r="H220" s="232">
        <v>2610.0166666666664</v>
      </c>
      <c r="I220" s="232">
        <v>2627.8833333333332</v>
      </c>
      <c r="J220" s="232">
        <v>2653.7666666666664</v>
      </c>
      <c r="K220" s="231">
        <v>2602</v>
      </c>
      <c r="L220" s="231">
        <v>2558.25</v>
      </c>
      <c r="M220" s="231">
        <v>26.68852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856.4</v>
      </c>
      <c r="D221" s="232">
        <v>849.41666666666663</v>
      </c>
      <c r="E221" s="232">
        <v>840.5333333333333</v>
      </c>
      <c r="F221" s="232">
        <v>824.66666666666663</v>
      </c>
      <c r="G221" s="232">
        <v>815.7833333333333</v>
      </c>
      <c r="H221" s="232">
        <v>865.2833333333333</v>
      </c>
      <c r="I221" s="232">
        <v>874.16666666666674</v>
      </c>
      <c r="J221" s="232">
        <v>890.0333333333333</v>
      </c>
      <c r="K221" s="231">
        <v>858.3</v>
      </c>
      <c r="L221" s="231">
        <v>833.55</v>
      </c>
      <c r="M221" s="231">
        <v>144.22574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1097.4000000000001</v>
      </c>
      <c r="D222" s="232">
        <v>1092.6333333333334</v>
      </c>
      <c r="E222" s="232">
        <v>1085.2666666666669</v>
      </c>
      <c r="F222" s="232">
        <v>1073.1333333333334</v>
      </c>
      <c r="G222" s="232">
        <v>1065.7666666666669</v>
      </c>
      <c r="H222" s="232">
        <v>1104.7666666666669</v>
      </c>
      <c r="I222" s="232">
        <v>1112.1333333333332</v>
      </c>
      <c r="J222" s="232">
        <v>1124.2666666666669</v>
      </c>
      <c r="K222" s="231">
        <v>1100</v>
      </c>
      <c r="L222" s="231">
        <v>1080.5</v>
      </c>
      <c r="M222" s="231">
        <v>2.2459699999999998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405.2</v>
      </c>
      <c r="D223" s="232">
        <v>400.60000000000008</v>
      </c>
      <c r="E223" s="232">
        <v>394.70000000000016</v>
      </c>
      <c r="F223" s="232">
        <v>384.2000000000001</v>
      </c>
      <c r="G223" s="232">
        <v>378.30000000000018</v>
      </c>
      <c r="H223" s="232">
        <v>411.10000000000014</v>
      </c>
      <c r="I223" s="232">
        <v>417.00000000000011</v>
      </c>
      <c r="J223" s="232">
        <v>427.50000000000011</v>
      </c>
      <c r="K223" s="231">
        <v>406.5</v>
      </c>
      <c r="L223" s="231">
        <v>390.1</v>
      </c>
      <c r="M223" s="231">
        <v>14.143739999999999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465.95</v>
      </c>
      <c r="D224" s="232">
        <v>466.58333333333331</v>
      </c>
      <c r="E224" s="232">
        <v>459.46666666666664</v>
      </c>
      <c r="F224" s="232">
        <v>452.98333333333335</v>
      </c>
      <c r="G224" s="232">
        <v>445.86666666666667</v>
      </c>
      <c r="H224" s="232">
        <v>473.06666666666661</v>
      </c>
      <c r="I224" s="232">
        <v>480.18333333333328</v>
      </c>
      <c r="J224" s="232">
        <v>486.66666666666657</v>
      </c>
      <c r="K224" s="231">
        <v>473.7</v>
      </c>
      <c r="L224" s="231">
        <v>460.1</v>
      </c>
      <c r="M224" s="231">
        <v>1.24996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48.15</v>
      </c>
      <c r="D225" s="232">
        <v>48.166666666666664</v>
      </c>
      <c r="E225" s="232">
        <v>47.583333333333329</v>
      </c>
      <c r="F225" s="232">
        <v>47.016666666666666</v>
      </c>
      <c r="G225" s="232">
        <v>46.43333333333333</v>
      </c>
      <c r="H225" s="232">
        <v>48.733333333333327</v>
      </c>
      <c r="I225" s="232">
        <v>49.316666666666656</v>
      </c>
      <c r="J225" s="232">
        <v>49.883333333333326</v>
      </c>
      <c r="K225" s="231">
        <v>48.75</v>
      </c>
      <c r="L225" s="231">
        <v>47.6</v>
      </c>
      <c r="M225" s="231">
        <v>72.264600000000002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54.4</v>
      </c>
      <c r="D226" s="232">
        <v>54.300000000000004</v>
      </c>
      <c r="E226" s="232">
        <v>53.95000000000001</v>
      </c>
      <c r="F226" s="232">
        <v>53.500000000000007</v>
      </c>
      <c r="G226" s="232">
        <v>53.150000000000013</v>
      </c>
      <c r="H226" s="232">
        <v>54.750000000000007</v>
      </c>
      <c r="I226" s="232">
        <v>55.1</v>
      </c>
      <c r="J226" s="232">
        <v>55.550000000000004</v>
      </c>
      <c r="K226" s="231">
        <v>54.65</v>
      </c>
      <c r="L226" s="231">
        <v>53.85</v>
      </c>
      <c r="M226" s="231">
        <v>167.7647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74.45</v>
      </c>
      <c r="D227" s="232">
        <v>74.466666666666669</v>
      </c>
      <c r="E227" s="232">
        <v>73.833333333333343</v>
      </c>
      <c r="F227" s="232">
        <v>73.216666666666669</v>
      </c>
      <c r="G227" s="232">
        <v>72.583333333333343</v>
      </c>
      <c r="H227" s="232">
        <v>75.083333333333343</v>
      </c>
      <c r="I227" s="232">
        <v>75.716666666666669</v>
      </c>
      <c r="J227" s="232">
        <v>76.333333333333343</v>
      </c>
      <c r="K227" s="231">
        <v>75.099999999999994</v>
      </c>
      <c r="L227" s="231">
        <v>73.849999999999994</v>
      </c>
      <c r="M227" s="231">
        <v>44.12697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827.25</v>
      </c>
      <c r="D228" s="232">
        <v>834.08333333333337</v>
      </c>
      <c r="E228" s="232">
        <v>814.4666666666667</v>
      </c>
      <c r="F228" s="232">
        <v>801.68333333333328</v>
      </c>
      <c r="G228" s="232">
        <v>782.06666666666661</v>
      </c>
      <c r="H228" s="232">
        <v>846.86666666666679</v>
      </c>
      <c r="I228" s="232">
        <v>866.48333333333335</v>
      </c>
      <c r="J228" s="232">
        <v>879.26666666666688</v>
      </c>
      <c r="K228" s="231">
        <v>853.7</v>
      </c>
      <c r="L228" s="231">
        <v>821.3</v>
      </c>
      <c r="M228" s="231">
        <v>9.9989999999999996E-2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426.15</v>
      </c>
      <c r="D229" s="232">
        <v>428.95</v>
      </c>
      <c r="E229" s="232">
        <v>418.65</v>
      </c>
      <c r="F229" s="232">
        <v>411.15</v>
      </c>
      <c r="G229" s="232">
        <v>400.84999999999997</v>
      </c>
      <c r="H229" s="232">
        <v>436.45</v>
      </c>
      <c r="I229" s="232">
        <v>446.75000000000006</v>
      </c>
      <c r="J229" s="232">
        <v>454.25</v>
      </c>
      <c r="K229" s="231">
        <v>439.25</v>
      </c>
      <c r="L229" s="231">
        <v>421.45</v>
      </c>
      <c r="M229" s="231">
        <v>2.2295400000000001</v>
      </c>
      <c r="N229" s="1"/>
      <c r="O229" s="1"/>
    </row>
    <row r="230" spans="1:15" ht="12.75" customHeight="1">
      <c r="A230" s="30">
        <v>220</v>
      </c>
      <c r="B230" s="217" t="s">
        <v>890</v>
      </c>
      <c r="C230" s="231">
        <v>1779.75</v>
      </c>
      <c r="D230" s="232">
        <v>1776.5999999999997</v>
      </c>
      <c r="E230" s="232">
        <v>1759.2499999999993</v>
      </c>
      <c r="F230" s="232">
        <v>1738.7499999999995</v>
      </c>
      <c r="G230" s="232">
        <v>1721.3999999999992</v>
      </c>
      <c r="H230" s="232">
        <v>1797.0999999999995</v>
      </c>
      <c r="I230" s="232">
        <v>1814.4499999999998</v>
      </c>
      <c r="J230" s="232">
        <v>1834.9499999999996</v>
      </c>
      <c r="K230" s="231">
        <v>1793.95</v>
      </c>
      <c r="L230" s="231">
        <v>1756.1</v>
      </c>
      <c r="M230" s="231">
        <v>0.54242999999999997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29.4</v>
      </c>
      <c r="D231" s="232">
        <v>29.116666666666664</v>
      </c>
      <c r="E231" s="232">
        <v>28.483333333333327</v>
      </c>
      <c r="F231" s="232">
        <v>27.566666666666663</v>
      </c>
      <c r="G231" s="232">
        <v>26.933333333333326</v>
      </c>
      <c r="H231" s="232">
        <v>30.033333333333328</v>
      </c>
      <c r="I231" s="232">
        <v>30.666666666666661</v>
      </c>
      <c r="J231" s="232">
        <v>31.583333333333329</v>
      </c>
      <c r="K231" s="231">
        <v>29.75</v>
      </c>
      <c r="L231" s="231">
        <v>28.2</v>
      </c>
      <c r="M231" s="231">
        <v>243.47286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382.2</v>
      </c>
      <c r="D232" s="232">
        <v>382.36666666666662</v>
      </c>
      <c r="E232" s="232">
        <v>377.93333333333322</v>
      </c>
      <c r="F232" s="232">
        <v>373.66666666666663</v>
      </c>
      <c r="G232" s="232">
        <v>369.23333333333323</v>
      </c>
      <c r="H232" s="232">
        <v>386.63333333333321</v>
      </c>
      <c r="I232" s="232">
        <v>391.06666666666661</v>
      </c>
      <c r="J232" s="232">
        <v>395.3333333333332</v>
      </c>
      <c r="K232" s="231">
        <v>386.8</v>
      </c>
      <c r="L232" s="231">
        <v>378.1</v>
      </c>
      <c r="M232" s="231">
        <v>81.423190000000005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94.6</v>
      </c>
      <c r="D233" s="232">
        <v>95.866666666666674</v>
      </c>
      <c r="E233" s="232">
        <v>92.733333333333348</v>
      </c>
      <c r="F233" s="232">
        <v>90.866666666666674</v>
      </c>
      <c r="G233" s="232">
        <v>87.733333333333348</v>
      </c>
      <c r="H233" s="232">
        <v>97.733333333333348</v>
      </c>
      <c r="I233" s="232">
        <v>100.86666666666667</v>
      </c>
      <c r="J233" s="232">
        <v>102.73333333333335</v>
      </c>
      <c r="K233" s="231">
        <v>99</v>
      </c>
      <c r="L233" s="231">
        <v>94</v>
      </c>
      <c r="M233" s="231">
        <v>1.9756499999999999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184.85</v>
      </c>
      <c r="D234" s="232">
        <v>185.44999999999996</v>
      </c>
      <c r="E234" s="232">
        <v>182.09999999999991</v>
      </c>
      <c r="F234" s="232">
        <v>179.34999999999994</v>
      </c>
      <c r="G234" s="232">
        <v>175.99999999999989</v>
      </c>
      <c r="H234" s="232">
        <v>188.19999999999993</v>
      </c>
      <c r="I234" s="232">
        <v>191.55</v>
      </c>
      <c r="J234" s="232">
        <v>194.29999999999995</v>
      </c>
      <c r="K234" s="231">
        <v>188.8</v>
      </c>
      <c r="L234" s="231">
        <v>182.7</v>
      </c>
      <c r="M234" s="231">
        <v>16.596699999999998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99.9</v>
      </c>
      <c r="D235" s="232">
        <v>100.45</v>
      </c>
      <c r="E235" s="232">
        <v>98.2</v>
      </c>
      <c r="F235" s="232">
        <v>96.5</v>
      </c>
      <c r="G235" s="232">
        <v>94.25</v>
      </c>
      <c r="H235" s="232">
        <v>102.15</v>
      </c>
      <c r="I235" s="232">
        <v>104.4</v>
      </c>
      <c r="J235" s="232">
        <v>106.10000000000001</v>
      </c>
      <c r="K235" s="231">
        <v>102.7</v>
      </c>
      <c r="L235" s="231">
        <v>98.75</v>
      </c>
      <c r="M235" s="231">
        <v>94.063860000000005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60.9</v>
      </c>
      <c r="D236" s="232">
        <v>61.199999999999996</v>
      </c>
      <c r="E236" s="232">
        <v>59.54999999999999</v>
      </c>
      <c r="F236" s="232">
        <v>58.199999999999996</v>
      </c>
      <c r="G236" s="232">
        <v>56.54999999999999</v>
      </c>
      <c r="H236" s="232">
        <v>62.54999999999999</v>
      </c>
      <c r="I236" s="232">
        <v>64.199999999999989</v>
      </c>
      <c r="J236" s="232">
        <v>65.549999999999983</v>
      </c>
      <c r="K236" s="231">
        <v>62.85</v>
      </c>
      <c r="L236" s="231">
        <v>59.85</v>
      </c>
      <c r="M236" s="231">
        <v>197.05212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4745.3500000000004</v>
      </c>
      <c r="D237" s="232">
        <v>4733.3499999999995</v>
      </c>
      <c r="E237" s="232">
        <v>4692.9999999999991</v>
      </c>
      <c r="F237" s="232">
        <v>4640.6499999999996</v>
      </c>
      <c r="G237" s="232">
        <v>4600.2999999999993</v>
      </c>
      <c r="H237" s="232">
        <v>4785.6999999999989</v>
      </c>
      <c r="I237" s="232">
        <v>4826.0499999999993</v>
      </c>
      <c r="J237" s="232">
        <v>4878.3999999999987</v>
      </c>
      <c r="K237" s="231">
        <v>4773.7</v>
      </c>
      <c r="L237" s="231">
        <v>4681</v>
      </c>
      <c r="M237" s="231">
        <v>0.40695999999999999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259.8</v>
      </c>
      <c r="D238" s="232">
        <v>263.28333333333336</v>
      </c>
      <c r="E238" s="232">
        <v>253.7166666666667</v>
      </c>
      <c r="F238" s="232">
        <v>247.63333333333333</v>
      </c>
      <c r="G238" s="232">
        <v>238.06666666666666</v>
      </c>
      <c r="H238" s="232">
        <v>269.36666666666673</v>
      </c>
      <c r="I238" s="232">
        <v>278.93333333333345</v>
      </c>
      <c r="J238" s="232">
        <v>285.01666666666677</v>
      </c>
      <c r="K238" s="231">
        <v>272.85000000000002</v>
      </c>
      <c r="L238" s="231">
        <v>257.2</v>
      </c>
      <c r="M238" s="231">
        <v>13.3043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143</v>
      </c>
      <c r="D239" s="232">
        <v>142.78333333333333</v>
      </c>
      <c r="E239" s="232">
        <v>141.21666666666667</v>
      </c>
      <c r="F239" s="232">
        <v>139.43333333333334</v>
      </c>
      <c r="G239" s="232">
        <v>137.86666666666667</v>
      </c>
      <c r="H239" s="232">
        <v>144.56666666666666</v>
      </c>
      <c r="I239" s="232">
        <v>146.13333333333333</v>
      </c>
      <c r="J239" s="232">
        <v>147.91666666666666</v>
      </c>
      <c r="K239" s="231">
        <v>144.35</v>
      </c>
      <c r="L239" s="231">
        <v>141</v>
      </c>
      <c r="M239" s="231">
        <v>37.572000000000003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315.10000000000002</v>
      </c>
      <c r="D240" s="232">
        <v>313.51666666666665</v>
      </c>
      <c r="E240" s="232">
        <v>309.0333333333333</v>
      </c>
      <c r="F240" s="232">
        <v>302.96666666666664</v>
      </c>
      <c r="G240" s="232">
        <v>298.48333333333329</v>
      </c>
      <c r="H240" s="232">
        <v>319.58333333333331</v>
      </c>
      <c r="I240" s="232">
        <v>324.06666666666666</v>
      </c>
      <c r="J240" s="232">
        <v>330.13333333333333</v>
      </c>
      <c r="K240" s="231">
        <v>318</v>
      </c>
      <c r="L240" s="231">
        <v>307.45</v>
      </c>
      <c r="M240" s="231">
        <v>27.72486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76.849999999999994</v>
      </c>
      <c r="D241" s="232">
        <v>76.816666666666663</v>
      </c>
      <c r="E241" s="232">
        <v>76.23333333333332</v>
      </c>
      <c r="F241" s="232">
        <v>75.61666666666666</v>
      </c>
      <c r="G241" s="232">
        <v>75.033333333333317</v>
      </c>
      <c r="H241" s="232">
        <v>77.433333333333323</v>
      </c>
      <c r="I241" s="232">
        <v>78.016666666666666</v>
      </c>
      <c r="J241" s="232">
        <v>78.633333333333326</v>
      </c>
      <c r="K241" s="231">
        <v>77.400000000000006</v>
      </c>
      <c r="L241" s="231">
        <v>76.2</v>
      </c>
      <c r="M241" s="231">
        <v>69.452150000000003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23.85</v>
      </c>
      <c r="D242" s="232">
        <v>23.783333333333331</v>
      </c>
      <c r="E242" s="232">
        <v>23.416666666666664</v>
      </c>
      <c r="F242" s="232">
        <v>22.983333333333334</v>
      </c>
      <c r="G242" s="232">
        <v>22.616666666666667</v>
      </c>
      <c r="H242" s="232">
        <v>24.216666666666661</v>
      </c>
      <c r="I242" s="232">
        <v>24.583333333333329</v>
      </c>
      <c r="J242" s="232">
        <v>25.016666666666659</v>
      </c>
      <c r="K242" s="231">
        <v>24.15</v>
      </c>
      <c r="L242" s="231">
        <v>23.35</v>
      </c>
      <c r="M242" s="231">
        <v>196.85292000000001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599.85</v>
      </c>
      <c r="D243" s="232">
        <v>600.65</v>
      </c>
      <c r="E243" s="232">
        <v>594.19999999999993</v>
      </c>
      <c r="F243" s="232">
        <v>588.54999999999995</v>
      </c>
      <c r="G243" s="232">
        <v>582.09999999999991</v>
      </c>
      <c r="H243" s="232">
        <v>606.29999999999995</v>
      </c>
      <c r="I243" s="232">
        <v>612.75</v>
      </c>
      <c r="J243" s="232">
        <v>618.4</v>
      </c>
      <c r="K243" s="231">
        <v>607.1</v>
      </c>
      <c r="L243" s="231">
        <v>595</v>
      </c>
      <c r="M243" s="231">
        <v>12.72125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27.1</v>
      </c>
      <c r="D244" s="232">
        <v>27.416666666666668</v>
      </c>
      <c r="E244" s="232">
        <v>26.683333333333337</v>
      </c>
      <c r="F244" s="232">
        <v>26.266666666666669</v>
      </c>
      <c r="G244" s="232">
        <v>25.533333333333339</v>
      </c>
      <c r="H244" s="232">
        <v>27.833333333333336</v>
      </c>
      <c r="I244" s="232">
        <v>28.566666666666663</v>
      </c>
      <c r="J244" s="232">
        <v>28.983333333333334</v>
      </c>
      <c r="K244" s="231">
        <v>28.15</v>
      </c>
      <c r="L244" s="231">
        <v>27</v>
      </c>
      <c r="M244" s="231">
        <v>144.16765000000001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1001.2</v>
      </c>
      <c r="D245" s="232">
        <v>1007</v>
      </c>
      <c r="E245" s="232">
        <v>991.7</v>
      </c>
      <c r="F245" s="232">
        <v>982.2</v>
      </c>
      <c r="G245" s="232">
        <v>966.90000000000009</v>
      </c>
      <c r="H245" s="232">
        <v>1016.5</v>
      </c>
      <c r="I245" s="232">
        <v>1031.8</v>
      </c>
      <c r="J245" s="232">
        <v>1041.3</v>
      </c>
      <c r="K245" s="231">
        <v>1022.3</v>
      </c>
      <c r="L245" s="231">
        <v>997.5</v>
      </c>
      <c r="M245" s="231">
        <v>0.89180000000000004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353.85</v>
      </c>
      <c r="D246" s="232">
        <v>350.81666666666666</v>
      </c>
      <c r="E246" s="232">
        <v>336.63333333333333</v>
      </c>
      <c r="F246" s="232">
        <v>319.41666666666669</v>
      </c>
      <c r="G246" s="232">
        <v>305.23333333333335</v>
      </c>
      <c r="H246" s="232">
        <v>368.0333333333333</v>
      </c>
      <c r="I246" s="232">
        <v>382.21666666666658</v>
      </c>
      <c r="J246" s="232">
        <v>399.43333333333328</v>
      </c>
      <c r="K246" s="231">
        <v>365</v>
      </c>
      <c r="L246" s="231">
        <v>333.6</v>
      </c>
      <c r="M246" s="231">
        <v>1.6847399999999999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435.55</v>
      </c>
      <c r="D247" s="232">
        <v>435.40000000000003</v>
      </c>
      <c r="E247" s="232">
        <v>431.45000000000005</v>
      </c>
      <c r="F247" s="232">
        <v>427.35</v>
      </c>
      <c r="G247" s="232">
        <v>423.40000000000003</v>
      </c>
      <c r="H247" s="232">
        <v>439.50000000000006</v>
      </c>
      <c r="I247" s="232">
        <v>443.45</v>
      </c>
      <c r="J247" s="232">
        <v>447.55000000000007</v>
      </c>
      <c r="K247" s="231">
        <v>439.35</v>
      </c>
      <c r="L247" s="231">
        <v>431.3</v>
      </c>
      <c r="M247" s="231">
        <v>10.03248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167</v>
      </c>
      <c r="D248" s="232">
        <v>167.11666666666667</v>
      </c>
      <c r="E248" s="232">
        <v>164.78333333333336</v>
      </c>
      <c r="F248" s="232">
        <v>162.56666666666669</v>
      </c>
      <c r="G248" s="232">
        <v>160.23333333333338</v>
      </c>
      <c r="H248" s="232">
        <v>169.33333333333334</v>
      </c>
      <c r="I248" s="232">
        <v>171.66666666666666</v>
      </c>
      <c r="J248" s="232">
        <v>173.88333333333333</v>
      </c>
      <c r="K248" s="231">
        <v>169.45</v>
      </c>
      <c r="L248" s="231">
        <v>164.9</v>
      </c>
      <c r="M248" s="231">
        <v>37.557160000000003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1081.95</v>
      </c>
      <c r="D249" s="232">
        <v>1079.6166666666668</v>
      </c>
      <c r="E249" s="232">
        <v>1069.3833333333337</v>
      </c>
      <c r="F249" s="232">
        <v>1056.8166666666668</v>
      </c>
      <c r="G249" s="232">
        <v>1046.5833333333337</v>
      </c>
      <c r="H249" s="232">
        <v>1092.1833333333336</v>
      </c>
      <c r="I249" s="232">
        <v>1102.4166666666667</v>
      </c>
      <c r="J249" s="232">
        <v>1114.9833333333336</v>
      </c>
      <c r="K249" s="231">
        <v>1089.8499999999999</v>
      </c>
      <c r="L249" s="231">
        <v>1067.05</v>
      </c>
      <c r="M249" s="231">
        <v>20.472519999999999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15.95</v>
      </c>
      <c r="D250" s="232">
        <v>16.149999999999999</v>
      </c>
      <c r="E250" s="232">
        <v>15.649999999999999</v>
      </c>
      <c r="F250" s="232">
        <v>15.35</v>
      </c>
      <c r="G250" s="232">
        <v>14.85</v>
      </c>
      <c r="H250" s="232">
        <v>16.449999999999996</v>
      </c>
      <c r="I250" s="232">
        <v>16.949999999999996</v>
      </c>
      <c r="J250" s="232">
        <v>17.249999999999996</v>
      </c>
      <c r="K250" s="231">
        <v>16.649999999999999</v>
      </c>
      <c r="L250" s="231">
        <v>15.85</v>
      </c>
      <c r="M250" s="231">
        <v>90.064130000000006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3519.7</v>
      </c>
      <c r="D251" s="232">
        <v>3517.6833333333329</v>
      </c>
      <c r="E251" s="232">
        <v>3487.9166666666661</v>
      </c>
      <c r="F251" s="232">
        <v>3456.1333333333332</v>
      </c>
      <c r="G251" s="232">
        <v>3426.3666666666663</v>
      </c>
      <c r="H251" s="232">
        <v>3549.4666666666658</v>
      </c>
      <c r="I251" s="232">
        <v>3579.2333333333331</v>
      </c>
      <c r="J251" s="232">
        <v>3611.0166666666655</v>
      </c>
      <c r="K251" s="231">
        <v>3547.45</v>
      </c>
      <c r="L251" s="231">
        <v>3485.9</v>
      </c>
      <c r="M251" s="231">
        <v>1.7565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1509.3</v>
      </c>
      <c r="D252" s="232">
        <v>1517.1000000000001</v>
      </c>
      <c r="E252" s="232">
        <v>1494.2000000000003</v>
      </c>
      <c r="F252" s="232">
        <v>1479.1000000000001</v>
      </c>
      <c r="G252" s="232">
        <v>1456.2000000000003</v>
      </c>
      <c r="H252" s="232">
        <v>1532.2000000000003</v>
      </c>
      <c r="I252" s="232">
        <v>1555.1000000000004</v>
      </c>
      <c r="J252" s="232">
        <v>1570.2000000000003</v>
      </c>
      <c r="K252" s="231">
        <v>1540</v>
      </c>
      <c r="L252" s="231">
        <v>1502</v>
      </c>
      <c r="M252" s="231">
        <v>49.202680000000001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450.35</v>
      </c>
      <c r="D254" s="232">
        <v>453.2</v>
      </c>
      <c r="E254" s="232">
        <v>443</v>
      </c>
      <c r="F254" s="232">
        <v>435.65000000000003</v>
      </c>
      <c r="G254" s="232">
        <v>425.45000000000005</v>
      </c>
      <c r="H254" s="232">
        <v>460.54999999999995</v>
      </c>
      <c r="I254" s="232">
        <v>470.74999999999989</v>
      </c>
      <c r="J254" s="232">
        <v>478.09999999999991</v>
      </c>
      <c r="K254" s="231">
        <v>463.4</v>
      </c>
      <c r="L254" s="231">
        <v>445.85</v>
      </c>
      <c r="M254" s="231">
        <v>2.5893099999999998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1838.05</v>
      </c>
      <c r="D255" s="232">
        <v>1833.3333333333333</v>
      </c>
      <c r="E255" s="232">
        <v>1820.7166666666665</v>
      </c>
      <c r="F255" s="232">
        <v>1803.3833333333332</v>
      </c>
      <c r="G255" s="232">
        <v>1790.7666666666664</v>
      </c>
      <c r="H255" s="232">
        <v>1850.6666666666665</v>
      </c>
      <c r="I255" s="232">
        <v>1863.2833333333333</v>
      </c>
      <c r="J255" s="232">
        <v>1880.6166666666666</v>
      </c>
      <c r="K255" s="231">
        <v>1845.95</v>
      </c>
      <c r="L255" s="231">
        <v>1816</v>
      </c>
      <c r="M255" s="231">
        <v>7.0834599999999996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811.35</v>
      </c>
      <c r="D256" s="232">
        <v>809.6</v>
      </c>
      <c r="E256" s="232">
        <v>804.2</v>
      </c>
      <c r="F256" s="232">
        <v>797.05000000000007</v>
      </c>
      <c r="G256" s="232">
        <v>791.65000000000009</v>
      </c>
      <c r="H256" s="232">
        <v>816.75</v>
      </c>
      <c r="I256" s="232">
        <v>822.14999999999986</v>
      </c>
      <c r="J256" s="232">
        <v>829.3</v>
      </c>
      <c r="K256" s="231">
        <v>815</v>
      </c>
      <c r="L256" s="231">
        <v>802.45</v>
      </c>
      <c r="M256" s="231">
        <v>2.3354300000000001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1998.15</v>
      </c>
      <c r="D257" s="232">
        <v>1984.75</v>
      </c>
      <c r="E257" s="232">
        <v>1965.7</v>
      </c>
      <c r="F257" s="232">
        <v>1933.25</v>
      </c>
      <c r="G257" s="232">
        <v>1914.2</v>
      </c>
      <c r="H257" s="232">
        <v>2017.2</v>
      </c>
      <c r="I257" s="232">
        <v>2036.2500000000002</v>
      </c>
      <c r="J257" s="232">
        <v>2068.6999999999998</v>
      </c>
      <c r="K257" s="231">
        <v>2003.8</v>
      </c>
      <c r="L257" s="231">
        <v>1952.3</v>
      </c>
      <c r="M257" s="231">
        <v>0.64092000000000005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2760.25</v>
      </c>
      <c r="D258" s="232">
        <v>2761.0499999999997</v>
      </c>
      <c r="E258" s="232">
        <v>2728.0999999999995</v>
      </c>
      <c r="F258" s="232">
        <v>2695.95</v>
      </c>
      <c r="G258" s="232">
        <v>2662.9999999999995</v>
      </c>
      <c r="H258" s="232">
        <v>2793.1999999999994</v>
      </c>
      <c r="I258" s="232">
        <v>2826.1499999999992</v>
      </c>
      <c r="J258" s="232">
        <v>2858.2999999999993</v>
      </c>
      <c r="K258" s="231">
        <v>2794</v>
      </c>
      <c r="L258" s="231">
        <v>2728.9</v>
      </c>
      <c r="M258" s="231">
        <v>1.43167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552.75</v>
      </c>
      <c r="D259" s="232">
        <v>557.6</v>
      </c>
      <c r="E259" s="232">
        <v>546.15000000000009</v>
      </c>
      <c r="F259" s="232">
        <v>539.55000000000007</v>
      </c>
      <c r="G259" s="232">
        <v>528.10000000000014</v>
      </c>
      <c r="H259" s="232">
        <v>564.20000000000005</v>
      </c>
      <c r="I259" s="232">
        <v>575.65000000000009</v>
      </c>
      <c r="J259" s="232">
        <v>582.25</v>
      </c>
      <c r="K259" s="231">
        <v>569.04999999999995</v>
      </c>
      <c r="L259" s="231">
        <v>551</v>
      </c>
      <c r="M259" s="231">
        <v>1.6503099999999999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689</v>
      </c>
      <c r="D260" s="232">
        <v>696.0333333333333</v>
      </c>
      <c r="E260" s="232">
        <v>668.01666666666665</v>
      </c>
      <c r="F260" s="232">
        <v>647.0333333333333</v>
      </c>
      <c r="G260" s="232">
        <v>619.01666666666665</v>
      </c>
      <c r="H260" s="232">
        <v>717.01666666666665</v>
      </c>
      <c r="I260" s="232">
        <v>745.0333333333333</v>
      </c>
      <c r="J260" s="232">
        <v>766.01666666666665</v>
      </c>
      <c r="K260" s="231">
        <v>724.05</v>
      </c>
      <c r="L260" s="231">
        <v>675.05</v>
      </c>
      <c r="M260" s="231">
        <v>3.2241599999999999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388.1</v>
      </c>
      <c r="D261" s="232">
        <v>388.9666666666667</v>
      </c>
      <c r="E261" s="232">
        <v>384.13333333333338</v>
      </c>
      <c r="F261" s="232">
        <v>380.16666666666669</v>
      </c>
      <c r="G261" s="232">
        <v>375.33333333333337</v>
      </c>
      <c r="H261" s="232">
        <v>392.93333333333339</v>
      </c>
      <c r="I261" s="232">
        <v>397.76666666666665</v>
      </c>
      <c r="J261" s="232">
        <v>401.73333333333341</v>
      </c>
      <c r="K261" s="231">
        <v>393.8</v>
      </c>
      <c r="L261" s="231">
        <v>385</v>
      </c>
      <c r="M261" s="231">
        <v>2.5133700000000001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64.650000000000006</v>
      </c>
      <c r="D262" s="232">
        <v>64.716666666666683</v>
      </c>
      <c r="E262" s="232">
        <v>63.733333333333363</v>
      </c>
      <c r="F262" s="232">
        <v>62.816666666666677</v>
      </c>
      <c r="G262" s="232">
        <v>61.833333333333357</v>
      </c>
      <c r="H262" s="232">
        <v>65.633333333333368</v>
      </c>
      <c r="I262" s="232">
        <v>66.616666666666688</v>
      </c>
      <c r="J262" s="232">
        <v>67.533333333333374</v>
      </c>
      <c r="K262" s="231">
        <v>65.7</v>
      </c>
      <c r="L262" s="231">
        <v>63.8</v>
      </c>
      <c r="M262" s="231">
        <v>6.6086799999999997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208.25</v>
      </c>
      <c r="D263" s="232">
        <v>208.18333333333331</v>
      </c>
      <c r="E263" s="232">
        <v>204.71666666666661</v>
      </c>
      <c r="F263" s="232">
        <v>201.18333333333331</v>
      </c>
      <c r="G263" s="232">
        <v>197.71666666666661</v>
      </c>
      <c r="H263" s="232">
        <v>211.71666666666661</v>
      </c>
      <c r="I263" s="232">
        <v>215.18333333333331</v>
      </c>
      <c r="J263" s="232">
        <v>218.71666666666661</v>
      </c>
      <c r="K263" s="231">
        <v>211.65</v>
      </c>
      <c r="L263" s="231">
        <v>204.65</v>
      </c>
      <c r="M263" s="231">
        <v>6.0003200000000003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680.5</v>
      </c>
      <c r="D264" s="232">
        <v>677.11666666666667</v>
      </c>
      <c r="E264" s="232">
        <v>669.23333333333335</v>
      </c>
      <c r="F264" s="232">
        <v>657.9666666666667</v>
      </c>
      <c r="G264" s="232">
        <v>650.08333333333337</v>
      </c>
      <c r="H264" s="232">
        <v>688.38333333333333</v>
      </c>
      <c r="I264" s="232">
        <v>696.26666666666677</v>
      </c>
      <c r="J264" s="232">
        <v>707.5333333333333</v>
      </c>
      <c r="K264" s="231">
        <v>685</v>
      </c>
      <c r="L264" s="231">
        <v>665.85</v>
      </c>
      <c r="M264" s="231">
        <v>18.14311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102</v>
      </c>
      <c r="D265" s="232">
        <v>101.86666666666667</v>
      </c>
      <c r="E265" s="232">
        <v>101.13333333333335</v>
      </c>
      <c r="F265" s="232">
        <v>100.26666666666668</v>
      </c>
      <c r="G265" s="232">
        <v>99.53333333333336</v>
      </c>
      <c r="H265" s="232">
        <v>102.73333333333335</v>
      </c>
      <c r="I265" s="232">
        <v>103.46666666666667</v>
      </c>
      <c r="J265" s="232">
        <v>104.33333333333334</v>
      </c>
      <c r="K265" s="231">
        <v>102.6</v>
      </c>
      <c r="L265" s="231">
        <v>101</v>
      </c>
      <c r="M265" s="231">
        <v>1.78196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257.35000000000002</v>
      </c>
      <c r="D266" s="232">
        <v>255.35</v>
      </c>
      <c r="E266" s="232">
        <v>244.7</v>
      </c>
      <c r="F266" s="232">
        <v>232.04999999999998</v>
      </c>
      <c r="G266" s="232">
        <v>221.39999999999998</v>
      </c>
      <c r="H266" s="232">
        <v>268</v>
      </c>
      <c r="I266" s="232">
        <v>278.65000000000003</v>
      </c>
      <c r="J266" s="232">
        <v>291.3</v>
      </c>
      <c r="K266" s="231">
        <v>266</v>
      </c>
      <c r="L266" s="231">
        <v>242.7</v>
      </c>
      <c r="M266" s="231">
        <v>11.91736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553.25</v>
      </c>
      <c r="D267" s="232">
        <v>552.08333333333337</v>
      </c>
      <c r="E267" s="232">
        <v>545.16666666666674</v>
      </c>
      <c r="F267" s="232">
        <v>537.08333333333337</v>
      </c>
      <c r="G267" s="232">
        <v>530.16666666666674</v>
      </c>
      <c r="H267" s="232">
        <v>560.16666666666674</v>
      </c>
      <c r="I267" s="232">
        <v>567.08333333333348</v>
      </c>
      <c r="J267" s="232">
        <v>575.16666666666674</v>
      </c>
      <c r="K267" s="231">
        <v>559</v>
      </c>
      <c r="L267" s="231">
        <v>544</v>
      </c>
      <c r="M267" s="231">
        <v>22.50348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434.35</v>
      </c>
      <c r="D268" s="232">
        <v>436.78333333333336</v>
      </c>
      <c r="E268" s="232">
        <v>429.76666666666671</v>
      </c>
      <c r="F268" s="232">
        <v>425.18333333333334</v>
      </c>
      <c r="G268" s="232">
        <v>418.16666666666669</v>
      </c>
      <c r="H268" s="232">
        <v>441.36666666666673</v>
      </c>
      <c r="I268" s="232">
        <v>448.38333333333338</v>
      </c>
      <c r="J268" s="232">
        <v>452.96666666666675</v>
      </c>
      <c r="K268" s="231">
        <v>443.8</v>
      </c>
      <c r="L268" s="231">
        <v>432.2</v>
      </c>
      <c r="M268" s="231">
        <v>14.96635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448.55</v>
      </c>
      <c r="D269" s="232">
        <v>448.23333333333335</v>
      </c>
      <c r="E269" s="232">
        <v>443.31666666666672</v>
      </c>
      <c r="F269" s="232">
        <v>438.08333333333337</v>
      </c>
      <c r="G269" s="232">
        <v>433.16666666666674</v>
      </c>
      <c r="H269" s="232">
        <v>453.4666666666667</v>
      </c>
      <c r="I269" s="232">
        <v>458.38333333333333</v>
      </c>
      <c r="J269" s="232">
        <v>463.61666666666667</v>
      </c>
      <c r="K269" s="231">
        <v>453.15</v>
      </c>
      <c r="L269" s="231">
        <v>443</v>
      </c>
      <c r="M269" s="231">
        <v>1.58135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308.95</v>
      </c>
      <c r="D270" s="232">
        <v>310.41666666666669</v>
      </c>
      <c r="E270" s="232">
        <v>304.83333333333337</v>
      </c>
      <c r="F270" s="232">
        <v>300.7166666666667</v>
      </c>
      <c r="G270" s="232">
        <v>295.13333333333338</v>
      </c>
      <c r="H270" s="232">
        <v>314.53333333333336</v>
      </c>
      <c r="I270" s="232">
        <v>320.11666666666673</v>
      </c>
      <c r="J270" s="232">
        <v>324.23333333333335</v>
      </c>
      <c r="K270" s="231">
        <v>316</v>
      </c>
      <c r="L270" s="231">
        <v>306.3</v>
      </c>
      <c r="M270" s="231">
        <v>0.66227000000000003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579.75</v>
      </c>
      <c r="D271" s="232">
        <v>581.38333333333333</v>
      </c>
      <c r="E271" s="232">
        <v>568.56666666666661</v>
      </c>
      <c r="F271" s="232">
        <v>557.38333333333333</v>
      </c>
      <c r="G271" s="232">
        <v>544.56666666666661</v>
      </c>
      <c r="H271" s="232">
        <v>592.56666666666661</v>
      </c>
      <c r="I271" s="232">
        <v>605.38333333333344</v>
      </c>
      <c r="J271" s="232">
        <v>616.56666666666661</v>
      </c>
      <c r="K271" s="231">
        <v>594.20000000000005</v>
      </c>
      <c r="L271" s="231">
        <v>570.20000000000005</v>
      </c>
      <c r="M271" s="231">
        <v>1.3208599999999999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190.35</v>
      </c>
      <c r="D272" s="232">
        <v>191.35</v>
      </c>
      <c r="E272" s="232">
        <v>188.5</v>
      </c>
      <c r="F272" s="232">
        <v>186.65</v>
      </c>
      <c r="G272" s="232">
        <v>183.8</v>
      </c>
      <c r="H272" s="232">
        <v>193.2</v>
      </c>
      <c r="I272" s="232">
        <v>196.04999999999995</v>
      </c>
      <c r="J272" s="232">
        <v>197.89999999999998</v>
      </c>
      <c r="K272" s="231">
        <v>194.2</v>
      </c>
      <c r="L272" s="231">
        <v>189.5</v>
      </c>
      <c r="M272" s="231">
        <v>2.5829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593.54999999999995</v>
      </c>
      <c r="D273" s="232">
        <v>596.58333333333337</v>
      </c>
      <c r="E273" s="232">
        <v>584.9666666666667</v>
      </c>
      <c r="F273" s="232">
        <v>576.38333333333333</v>
      </c>
      <c r="G273" s="232">
        <v>564.76666666666665</v>
      </c>
      <c r="H273" s="232">
        <v>605.16666666666674</v>
      </c>
      <c r="I273" s="232">
        <v>616.7833333333333</v>
      </c>
      <c r="J273" s="232">
        <v>625.36666666666679</v>
      </c>
      <c r="K273" s="231">
        <v>608.20000000000005</v>
      </c>
      <c r="L273" s="231">
        <v>588</v>
      </c>
      <c r="M273" s="231">
        <v>1.59809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1629.75</v>
      </c>
      <c r="D274" s="232">
        <v>1628.75</v>
      </c>
      <c r="E274" s="232">
        <v>1603.55</v>
      </c>
      <c r="F274" s="232">
        <v>1577.35</v>
      </c>
      <c r="G274" s="232">
        <v>1552.1499999999999</v>
      </c>
      <c r="H274" s="232">
        <v>1654.95</v>
      </c>
      <c r="I274" s="232">
        <v>1680.1499999999999</v>
      </c>
      <c r="J274" s="232">
        <v>1706.3500000000001</v>
      </c>
      <c r="K274" s="231">
        <v>1653.95</v>
      </c>
      <c r="L274" s="231">
        <v>1602.55</v>
      </c>
      <c r="M274" s="231">
        <v>2.75238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251.85</v>
      </c>
      <c r="D275" s="232">
        <v>249.21666666666667</v>
      </c>
      <c r="E275" s="232">
        <v>245.63333333333333</v>
      </c>
      <c r="F275" s="232">
        <v>239.41666666666666</v>
      </c>
      <c r="G275" s="232">
        <v>235.83333333333331</v>
      </c>
      <c r="H275" s="232">
        <v>255.43333333333334</v>
      </c>
      <c r="I275" s="232">
        <v>259.01666666666665</v>
      </c>
      <c r="J275" s="232">
        <v>265.23333333333335</v>
      </c>
      <c r="K275" s="231">
        <v>252.8</v>
      </c>
      <c r="L275" s="231">
        <v>243</v>
      </c>
      <c r="M275" s="231">
        <v>1.0458700000000001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816.8</v>
      </c>
      <c r="D276" s="232">
        <v>818.36666666666667</v>
      </c>
      <c r="E276" s="232">
        <v>803.73333333333335</v>
      </c>
      <c r="F276" s="232">
        <v>790.66666666666663</v>
      </c>
      <c r="G276" s="232">
        <v>776.0333333333333</v>
      </c>
      <c r="H276" s="232">
        <v>831.43333333333339</v>
      </c>
      <c r="I276" s="232">
        <v>846.06666666666683</v>
      </c>
      <c r="J276" s="232">
        <v>859.13333333333344</v>
      </c>
      <c r="K276" s="231">
        <v>833</v>
      </c>
      <c r="L276" s="231">
        <v>805.3</v>
      </c>
      <c r="M276" s="231">
        <v>9.6855499999999992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344.35</v>
      </c>
      <c r="D277" s="232">
        <v>346.73333333333335</v>
      </c>
      <c r="E277" s="232">
        <v>339.66666666666669</v>
      </c>
      <c r="F277" s="232">
        <v>334.98333333333335</v>
      </c>
      <c r="G277" s="232">
        <v>327.91666666666669</v>
      </c>
      <c r="H277" s="232">
        <v>351.41666666666669</v>
      </c>
      <c r="I277" s="232">
        <v>358.48333333333329</v>
      </c>
      <c r="J277" s="232">
        <v>363.16666666666669</v>
      </c>
      <c r="K277" s="231">
        <v>353.8</v>
      </c>
      <c r="L277" s="231">
        <v>342.05</v>
      </c>
      <c r="M277" s="231">
        <v>2.40347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1076.3499999999999</v>
      </c>
      <c r="D278" s="232">
        <v>1070.9166666666667</v>
      </c>
      <c r="E278" s="232">
        <v>1055.4333333333334</v>
      </c>
      <c r="F278" s="232">
        <v>1034.5166666666667</v>
      </c>
      <c r="G278" s="232">
        <v>1019.0333333333333</v>
      </c>
      <c r="H278" s="232">
        <v>1091.8333333333335</v>
      </c>
      <c r="I278" s="232">
        <v>1107.3166666666666</v>
      </c>
      <c r="J278" s="232">
        <v>1128.2333333333336</v>
      </c>
      <c r="K278" s="231">
        <v>1086.4000000000001</v>
      </c>
      <c r="L278" s="231">
        <v>1050</v>
      </c>
      <c r="M278" s="231">
        <v>3.3272300000000001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528.85</v>
      </c>
      <c r="D279" s="232">
        <v>523.13333333333333</v>
      </c>
      <c r="E279" s="232">
        <v>514.91666666666663</v>
      </c>
      <c r="F279" s="232">
        <v>500.98333333333329</v>
      </c>
      <c r="G279" s="232">
        <v>492.76666666666659</v>
      </c>
      <c r="H279" s="232">
        <v>537.06666666666661</v>
      </c>
      <c r="I279" s="232">
        <v>545.2833333333333</v>
      </c>
      <c r="J279" s="232">
        <v>559.2166666666667</v>
      </c>
      <c r="K279" s="231">
        <v>531.35</v>
      </c>
      <c r="L279" s="231">
        <v>509.2</v>
      </c>
      <c r="M279" s="231">
        <v>3.0411299999999999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115.35</v>
      </c>
      <c r="D280" s="232">
        <v>116.48333333333333</v>
      </c>
      <c r="E280" s="232">
        <v>113.66666666666667</v>
      </c>
      <c r="F280" s="232">
        <v>111.98333333333333</v>
      </c>
      <c r="G280" s="232">
        <v>109.16666666666667</v>
      </c>
      <c r="H280" s="232">
        <v>118.16666666666667</v>
      </c>
      <c r="I280" s="232">
        <v>120.98333333333333</v>
      </c>
      <c r="J280" s="232">
        <v>122.66666666666667</v>
      </c>
      <c r="K280" s="231">
        <v>119.3</v>
      </c>
      <c r="L280" s="231">
        <v>114.8</v>
      </c>
      <c r="M280" s="231">
        <v>20.235389999999999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413.45</v>
      </c>
      <c r="D281" s="232">
        <v>414.06666666666666</v>
      </c>
      <c r="E281" s="232">
        <v>407.38333333333333</v>
      </c>
      <c r="F281" s="232">
        <v>401.31666666666666</v>
      </c>
      <c r="G281" s="232">
        <v>394.63333333333333</v>
      </c>
      <c r="H281" s="232">
        <v>420.13333333333333</v>
      </c>
      <c r="I281" s="232">
        <v>426.81666666666661</v>
      </c>
      <c r="J281" s="232">
        <v>432.88333333333333</v>
      </c>
      <c r="K281" s="231">
        <v>420.75</v>
      </c>
      <c r="L281" s="231">
        <v>408</v>
      </c>
      <c r="M281" s="231">
        <v>0.98143000000000002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96.55</v>
      </c>
      <c r="D282" s="232">
        <v>96.966666666666654</v>
      </c>
      <c r="E282" s="232">
        <v>94.783333333333303</v>
      </c>
      <c r="F282" s="232">
        <v>93.016666666666652</v>
      </c>
      <c r="G282" s="232">
        <v>90.8333333333333</v>
      </c>
      <c r="H282" s="232">
        <v>98.733333333333306</v>
      </c>
      <c r="I282" s="232">
        <v>100.91666666666667</v>
      </c>
      <c r="J282" s="232">
        <v>102.68333333333331</v>
      </c>
      <c r="K282" s="231">
        <v>99.15</v>
      </c>
      <c r="L282" s="231">
        <v>95.2</v>
      </c>
      <c r="M282" s="231">
        <v>18.064160000000001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459.75</v>
      </c>
      <c r="D283" s="232">
        <v>461.98333333333335</v>
      </c>
      <c r="E283" s="232">
        <v>446.86666666666667</v>
      </c>
      <c r="F283" s="232">
        <v>433.98333333333335</v>
      </c>
      <c r="G283" s="232">
        <v>418.86666666666667</v>
      </c>
      <c r="H283" s="232">
        <v>474.86666666666667</v>
      </c>
      <c r="I283" s="232">
        <v>489.98333333333335</v>
      </c>
      <c r="J283" s="232">
        <v>502.86666666666667</v>
      </c>
      <c r="K283" s="231">
        <v>477.1</v>
      </c>
      <c r="L283" s="231">
        <v>449.1</v>
      </c>
      <c r="M283" s="231">
        <v>4.0642800000000001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1725.95</v>
      </c>
      <c r="D284" s="232">
        <v>1715.5166666666667</v>
      </c>
      <c r="E284" s="232">
        <v>1701.2333333333333</v>
      </c>
      <c r="F284" s="232">
        <v>1676.5166666666667</v>
      </c>
      <c r="G284" s="232">
        <v>1662.2333333333333</v>
      </c>
      <c r="H284" s="232">
        <v>1740.2333333333333</v>
      </c>
      <c r="I284" s="232">
        <v>1754.5166666666667</v>
      </c>
      <c r="J284" s="232">
        <v>1779.2333333333333</v>
      </c>
      <c r="K284" s="231">
        <v>1729.8</v>
      </c>
      <c r="L284" s="231">
        <v>1690.8</v>
      </c>
      <c r="M284" s="231">
        <v>23.43798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1340.65</v>
      </c>
      <c r="D285" s="232">
        <v>1332.3</v>
      </c>
      <c r="E285" s="232">
        <v>1319.4499999999998</v>
      </c>
      <c r="F285" s="232">
        <v>1298.2499999999998</v>
      </c>
      <c r="G285" s="232">
        <v>1285.3999999999996</v>
      </c>
      <c r="H285" s="232">
        <v>1353.5</v>
      </c>
      <c r="I285" s="232">
        <v>1366.35</v>
      </c>
      <c r="J285" s="232">
        <v>1387.5500000000002</v>
      </c>
      <c r="K285" s="231">
        <v>1345.15</v>
      </c>
      <c r="L285" s="231">
        <v>1311.1</v>
      </c>
      <c r="M285" s="231">
        <v>0.35893999999999998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87.15</v>
      </c>
      <c r="D286" s="232">
        <v>87.566666666666663</v>
      </c>
      <c r="E286" s="232">
        <v>86.083333333333329</v>
      </c>
      <c r="F286" s="232">
        <v>85.016666666666666</v>
      </c>
      <c r="G286" s="232">
        <v>83.533333333333331</v>
      </c>
      <c r="H286" s="232">
        <v>88.633333333333326</v>
      </c>
      <c r="I286" s="232">
        <v>90.116666666666674</v>
      </c>
      <c r="J286" s="232">
        <v>91.183333333333323</v>
      </c>
      <c r="K286" s="231">
        <v>89.05</v>
      </c>
      <c r="L286" s="231">
        <v>86.5</v>
      </c>
      <c r="M286" s="231">
        <v>27.636399999999998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3653</v>
      </c>
      <c r="D287" s="232">
        <v>3637.0333333333333</v>
      </c>
      <c r="E287" s="232">
        <v>3584.0666666666666</v>
      </c>
      <c r="F287" s="232">
        <v>3515.1333333333332</v>
      </c>
      <c r="G287" s="232">
        <v>3462.1666666666665</v>
      </c>
      <c r="H287" s="232">
        <v>3705.9666666666667</v>
      </c>
      <c r="I287" s="232">
        <v>3758.9333333333329</v>
      </c>
      <c r="J287" s="232">
        <v>3827.8666666666668</v>
      </c>
      <c r="K287" s="231">
        <v>3690</v>
      </c>
      <c r="L287" s="231">
        <v>3568.1</v>
      </c>
      <c r="M287" s="231">
        <v>1.77464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350.5</v>
      </c>
      <c r="D288" s="232">
        <v>348.64999999999992</v>
      </c>
      <c r="E288" s="232">
        <v>345.74999999999983</v>
      </c>
      <c r="F288" s="232">
        <v>340.99999999999989</v>
      </c>
      <c r="G288" s="232">
        <v>338.0999999999998</v>
      </c>
      <c r="H288" s="232">
        <v>353.39999999999986</v>
      </c>
      <c r="I288" s="232">
        <v>356.29999999999995</v>
      </c>
      <c r="J288" s="232">
        <v>361.0499999999999</v>
      </c>
      <c r="K288" s="231">
        <v>351.55</v>
      </c>
      <c r="L288" s="231">
        <v>343.9</v>
      </c>
      <c r="M288" s="231">
        <v>11.093870000000001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10736.3</v>
      </c>
      <c r="D289" s="232">
        <v>10628.416666666666</v>
      </c>
      <c r="E289" s="232">
        <v>10407.833333333332</v>
      </c>
      <c r="F289" s="232">
        <v>10079.366666666667</v>
      </c>
      <c r="G289" s="232">
        <v>9858.7833333333328</v>
      </c>
      <c r="H289" s="232">
        <v>10956.883333333331</v>
      </c>
      <c r="I289" s="232">
        <v>11177.466666666664</v>
      </c>
      <c r="J289" s="232">
        <v>11505.933333333331</v>
      </c>
      <c r="K289" s="231">
        <v>10849</v>
      </c>
      <c r="L289" s="231">
        <v>10299.950000000001</v>
      </c>
      <c r="M289" s="231">
        <v>7.288E-2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4775</v>
      </c>
      <c r="D290" s="232">
        <v>4763.7833333333338</v>
      </c>
      <c r="E290" s="232">
        <v>4689.8666666666677</v>
      </c>
      <c r="F290" s="232">
        <v>4604.7333333333336</v>
      </c>
      <c r="G290" s="232">
        <v>4530.8166666666675</v>
      </c>
      <c r="H290" s="232">
        <v>4848.9166666666679</v>
      </c>
      <c r="I290" s="232">
        <v>4922.8333333333339</v>
      </c>
      <c r="J290" s="232">
        <v>5007.9666666666681</v>
      </c>
      <c r="K290" s="231">
        <v>4837.7</v>
      </c>
      <c r="L290" s="231">
        <v>4678.6499999999996</v>
      </c>
      <c r="M290" s="231">
        <v>4.7962499999999997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2113.6999999999998</v>
      </c>
      <c r="D291" s="232">
        <v>2111.9</v>
      </c>
      <c r="E291" s="232">
        <v>2083.9</v>
      </c>
      <c r="F291" s="232">
        <v>2054.1</v>
      </c>
      <c r="G291" s="232">
        <v>2026.1</v>
      </c>
      <c r="H291" s="232">
        <v>2141.7000000000003</v>
      </c>
      <c r="I291" s="232">
        <v>2169.7000000000003</v>
      </c>
      <c r="J291" s="232">
        <v>2199.5000000000005</v>
      </c>
      <c r="K291" s="231">
        <v>2139.9</v>
      </c>
      <c r="L291" s="231">
        <v>2082.1</v>
      </c>
      <c r="M291" s="231">
        <v>13.981120000000001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347.6</v>
      </c>
      <c r="D292" s="232">
        <v>349.56666666666666</v>
      </c>
      <c r="E292" s="232">
        <v>345.0333333333333</v>
      </c>
      <c r="F292" s="232">
        <v>342.46666666666664</v>
      </c>
      <c r="G292" s="232">
        <v>337.93333333333328</v>
      </c>
      <c r="H292" s="232">
        <v>352.13333333333333</v>
      </c>
      <c r="I292" s="232">
        <v>356.66666666666674</v>
      </c>
      <c r="J292" s="232">
        <v>359.23333333333335</v>
      </c>
      <c r="K292" s="231">
        <v>354.1</v>
      </c>
      <c r="L292" s="231">
        <v>347</v>
      </c>
      <c r="M292" s="231">
        <v>1.40754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315.14999999999998</v>
      </c>
      <c r="D293" s="232">
        <v>313.98333333333329</v>
      </c>
      <c r="E293" s="232">
        <v>310.76666666666659</v>
      </c>
      <c r="F293" s="232">
        <v>306.38333333333333</v>
      </c>
      <c r="G293" s="232">
        <v>303.16666666666663</v>
      </c>
      <c r="H293" s="232">
        <v>318.36666666666656</v>
      </c>
      <c r="I293" s="232">
        <v>321.58333333333326</v>
      </c>
      <c r="J293" s="232">
        <v>325.96666666666653</v>
      </c>
      <c r="K293" s="231">
        <v>317.2</v>
      </c>
      <c r="L293" s="231">
        <v>309.60000000000002</v>
      </c>
      <c r="M293" s="231">
        <v>11.61275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257.60000000000002</v>
      </c>
      <c r="D294" s="232">
        <v>256.03333333333336</v>
      </c>
      <c r="E294" s="232">
        <v>252.91666666666674</v>
      </c>
      <c r="F294" s="232">
        <v>248.23333333333338</v>
      </c>
      <c r="G294" s="232">
        <v>245.11666666666676</v>
      </c>
      <c r="H294" s="232">
        <v>260.7166666666667</v>
      </c>
      <c r="I294" s="232">
        <v>263.83333333333337</v>
      </c>
      <c r="J294" s="232">
        <v>268.51666666666671</v>
      </c>
      <c r="K294" s="231">
        <v>259.14999999999998</v>
      </c>
      <c r="L294" s="231">
        <v>251.35</v>
      </c>
      <c r="M294" s="231">
        <v>3.4059200000000001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567.75</v>
      </c>
      <c r="D295" s="232">
        <v>573.05000000000007</v>
      </c>
      <c r="E295" s="232">
        <v>560.70000000000016</v>
      </c>
      <c r="F295" s="232">
        <v>553.65000000000009</v>
      </c>
      <c r="G295" s="232">
        <v>541.30000000000018</v>
      </c>
      <c r="H295" s="232">
        <v>580.10000000000014</v>
      </c>
      <c r="I295" s="232">
        <v>592.45000000000005</v>
      </c>
      <c r="J295" s="232">
        <v>599.50000000000011</v>
      </c>
      <c r="K295" s="231">
        <v>585.4</v>
      </c>
      <c r="L295" s="231">
        <v>566</v>
      </c>
      <c r="M295" s="231">
        <v>19.124890000000001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3800.45</v>
      </c>
      <c r="D296" s="232">
        <v>3808.5333333333328</v>
      </c>
      <c r="E296" s="232">
        <v>3730.4666666666658</v>
      </c>
      <c r="F296" s="232">
        <v>3660.4833333333331</v>
      </c>
      <c r="G296" s="232">
        <v>3582.4166666666661</v>
      </c>
      <c r="H296" s="232">
        <v>3878.5166666666655</v>
      </c>
      <c r="I296" s="232">
        <v>3956.583333333333</v>
      </c>
      <c r="J296" s="232">
        <v>4026.5666666666652</v>
      </c>
      <c r="K296" s="231">
        <v>3886.6</v>
      </c>
      <c r="L296" s="231">
        <v>3738.55</v>
      </c>
      <c r="M296" s="231">
        <v>0.49875000000000003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654.6</v>
      </c>
      <c r="D297" s="232">
        <v>653.54999999999995</v>
      </c>
      <c r="E297" s="232">
        <v>646.34999999999991</v>
      </c>
      <c r="F297" s="232">
        <v>638.09999999999991</v>
      </c>
      <c r="G297" s="232">
        <v>630.89999999999986</v>
      </c>
      <c r="H297" s="232">
        <v>661.8</v>
      </c>
      <c r="I297" s="232">
        <v>669</v>
      </c>
      <c r="J297" s="232">
        <v>677.25</v>
      </c>
      <c r="K297" s="231">
        <v>660.75</v>
      </c>
      <c r="L297" s="231">
        <v>645.29999999999995</v>
      </c>
      <c r="M297" s="231">
        <v>12.67994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1305.6500000000001</v>
      </c>
      <c r="D298" s="232">
        <v>1313.5166666666667</v>
      </c>
      <c r="E298" s="232">
        <v>1290.1833333333334</v>
      </c>
      <c r="F298" s="232">
        <v>1274.7166666666667</v>
      </c>
      <c r="G298" s="232">
        <v>1251.3833333333334</v>
      </c>
      <c r="H298" s="232">
        <v>1328.9833333333333</v>
      </c>
      <c r="I298" s="232">
        <v>1352.3166666666668</v>
      </c>
      <c r="J298" s="232">
        <v>1367.7833333333333</v>
      </c>
      <c r="K298" s="231">
        <v>1336.85</v>
      </c>
      <c r="L298" s="231">
        <v>1298.05</v>
      </c>
      <c r="M298" s="231">
        <v>0.33762999999999999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30.55</v>
      </c>
      <c r="D299" s="232">
        <v>31.05</v>
      </c>
      <c r="E299" s="232">
        <v>29.950000000000003</v>
      </c>
      <c r="F299" s="232">
        <v>29.35</v>
      </c>
      <c r="G299" s="232">
        <v>28.250000000000004</v>
      </c>
      <c r="H299" s="232">
        <v>31.650000000000002</v>
      </c>
      <c r="I299" s="232">
        <v>32.75</v>
      </c>
      <c r="J299" s="232">
        <v>33.35</v>
      </c>
      <c r="K299" s="231">
        <v>32.15</v>
      </c>
      <c r="L299" s="231">
        <v>30.45</v>
      </c>
      <c r="M299" s="231">
        <v>7.6915899999999997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149.75</v>
      </c>
      <c r="D300" s="232">
        <v>149.48333333333332</v>
      </c>
      <c r="E300" s="232">
        <v>147.96666666666664</v>
      </c>
      <c r="F300" s="232">
        <v>146.18333333333331</v>
      </c>
      <c r="G300" s="232">
        <v>144.66666666666663</v>
      </c>
      <c r="H300" s="232">
        <v>151.26666666666665</v>
      </c>
      <c r="I300" s="232">
        <v>152.78333333333336</v>
      </c>
      <c r="J300" s="232">
        <v>154.56666666666666</v>
      </c>
      <c r="K300" s="231">
        <v>151</v>
      </c>
      <c r="L300" s="231">
        <v>147.69999999999999</v>
      </c>
      <c r="M300" s="231">
        <v>3.2507600000000001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85143.1</v>
      </c>
      <c r="D301" s="232">
        <v>85577.05</v>
      </c>
      <c r="E301" s="232">
        <v>84368.1</v>
      </c>
      <c r="F301" s="232">
        <v>83593.100000000006</v>
      </c>
      <c r="G301" s="232">
        <v>82384.150000000009</v>
      </c>
      <c r="H301" s="232">
        <v>86352.05</v>
      </c>
      <c r="I301" s="232">
        <v>87560.999999999985</v>
      </c>
      <c r="J301" s="232">
        <v>88336</v>
      </c>
      <c r="K301" s="231">
        <v>86786</v>
      </c>
      <c r="L301" s="231">
        <v>84802.05</v>
      </c>
      <c r="M301" s="231">
        <v>7.1889999999999996E-2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1655.45</v>
      </c>
      <c r="D302" s="232">
        <v>1668.0666666666666</v>
      </c>
      <c r="E302" s="232">
        <v>1638.3833333333332</v>
      </c>
      <c r="F302" s="232">
        <v>1621.3166666666666</v>
      </c>
      <c r="G302" s="232">
        <v>1591.6333333333332</v>
      </c>
      <c r="H302" s="232">
        <v>1685.1333333333332</v>
      </c>
      <c r="I302" s="232">
        <v>1714.8166666666666</v>
      </c>
      <c r="J302" s="232">
        <v>1731.8833333333332</v>
      </c>
      <c r="K302" s="231">
        <v>1697.75</v>
      </c>
      <c r="L302" s="231">
        <v>1651</v>
      </c>
      <c r="M302" s="231">
        <v>0.54388999999999998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807.75</v>
      </c>
      <c r="D303" s="232">
        <v>788.25</v>
      </c>
      <c r="E303" s="232">
        <v>734.5</v>
      </c>
      <c r="F303" s="232">
        <v>661.25</v>
      </c>
      <c r="G303" s="232">
        <v>607.5</v>
      </c>
      <c r="H303" s="232">
        <v>861.5</v>
      </c>
      <c r="I303" s="232">
        <v>915.25</v>
      </c>
      <c r="J303" s="232">
        <v>988.5</v>
      </c>
      <c r="K303" s="231">
        <v>842</v>
      </c>
      <c r="L303" s="231">
        <v>715</v>
      </c>
      <c r="M303" s="231">
        <v>51.356110000000001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873.65</v>
      </c>
      <c r="D304" s="232">
        <v>874.30000000000007</v>
      </c>
      <c r="E304" s="232">
        <v>866.60000000000014</v>
      </c>
      <c r="F304" s="232">
        <v>859.55000000000007</v>
      </c>
      <c r="G304" s="232">
        <v>851.85000000000014</v>
      </c>
      <c r="H304" s="232">
        <v>881.35000000000014</v>
      </c>
      <c r="I304" s="232">
        <v>889.05000000000018</v>
      </c>
      <c r="J304" s="232">
        <v>896.10000000000014</v>
      </c>
      <c r="K304" s="231">
        <v>882</v>
      </c>
      <c r="L304" s="231">
        <v>867.25</v>
      </c>
      <c r="M304" s="231">
        <v>1.1109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251.95</v>
      </c>
      <c r="D305" s="232">
        <v>252.75</v>
      </c>
      <c r="E305" s="232">
        <v>247.55</v>
      </c>
      <c r="F305" s="232">
        <v>243.15</v>
      </c>
      <c r="G305" s="232">
        <v>237.95000000000002</v>
      </c>
      <c r="H305" s="232">
        <v>257.14999999999998</v>
      </c>
      <c r="I305" s="232">
        <v>262.35000000000002</v>
      </c>
      <c r="J305" s="232">
        <v>266.75</v>
      </c>
      <c r="K305" s="231">
        <v>257.95</v>
      </c>
      <c r="L305" s="231">
        <v>248.35</v>
      </c>
      <c r="M305" s="231">
        <v>21.145900000000001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1257.4000000000001</v>
      </c>
      <c r="D306" s="232">
        <v>1263.7333333333333</v>
      </c>
      <c r="E306" s="232">
        <v>1242.0666666666666</v>
      </c>
      <c r="F306" s="232">
        <v>1226.7333333333333</v>
      </c>
      <c r="G306" s="232">
        <v>1205.0666666666666</v>
      </c>
      <c r="H306" s="232">
        <v>1279.0666666666666</v>
      </c>
      <c r="I306" s="232">
        <v>1300.7333333333331</v>
      </c>
      <c r="J306" s="232">
        <v>1316.0666666666666</v>
      </c>
      <c r="K306" s="231">
        <v>1285.4000000000001</v>
      </c>
      <c r="L306" s="231">
        <v>1248.4000000000001</v>
      </c>
      <c r="M306" s="231">
        <v>20.199639999999999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417.95</v>
      </c>
      <c r="D307" s="232">
        <v>425.08333333333331</v>
      </c>
      <c r="E307" s="232">
        <v>405.16666666666663</v>
      </c>
      <c r="F307" s="232">
        <v>392.38333333333333</v>
      </c>
      <c r="G307" s="232">
        <v>372.46666666666664</v>
      </c>
      <c r="H307" s="232">
        <v>437.86666666666662</v>
      </c>
      <c r="I307" s="232">
        <v>457.78333333333325</v>
      </c>
      <c r="J307" s="232">
        <v>470.56666666666661</v>
      </c>
      <c r="K307" s="231">
        <v>445</v>
      </c>
      <c r="L307" s="231">
        <v>412.3</v>
      </c>
      <c r="M307" s="231">
        <v>36.460560000000001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272.89999999999998</v>
      </c>
      <c r="D308" s="232">
        <v>272.56666666666666</v>
      </c>
      <c r="E308" s="232">
        <v>269.0333333333333</v>
      </c>
      <c r="F308" s="232">
        <v>265.16666666666663</v>
      </c>
      <c r="G308" s="232">
        <v>261.63333333333327</v>
      </c>
      <c r="H308" s="232">
        <v>276.43333333333334</v>
      </c>
      <c r="I308" s="232">
        <v>279.96666666666675</v>
      </c>
      <c r="J308" s="232">
        <v>283.83333333333337</v>
      </c>
      <c r="K308" s="231">
        <v>276.10000000000002</v>
      </c>
      <c r="L308" s="231">
        <v>268.7</v>
      </c>
      <c r="M308" s="231">
        <v>1.0307299999999999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367.7</v>
      </c>
      <c r="D309" s="232">
        <v>369.2</v>
      </c>
      <c r="E309" s="232">
        <v>353.5</v>
      </c>
      <c r="F309" s="232">
        <v>339.3</v>
      </c>
      <c r="G309" s="232">
        <v>323.60000000000002</v>
      </c>
      <c r="H309" s="232">
        <v>383.4</v>
      </c>
      <c r="I309" s="232">
        <v>399.09999999999991</v>
      </c>
      <c r="J309" s="232">
        <v>413.29999999999995</v>
      </c>
      <c r="K309" s="231">
        <v>384.9</v>
      </c>
      <c r="L309" s="231">
        <v>355</v>
      </c>
      <c r="M309" s="231">
        <v>9.9343699999999995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374.1</v>
      </c>
      <c r="D310" s="232">
        <v>374.68333333333334</v>
      </c>
      <c r="E310" s="232">
        <v>371.11666666666667</v>
      </c>
      <c r="F310" s="232">
        <v>368.13333333333333</v>
      </c>
      <c r="G310" s="232">
        <v>364.56666666666666</v>
      </c>
      <c r="H310" s="232">
        <v>377.66666666666669</v>
      </c>
      <c r="I310" s="232">
        <v>381.23333333333341</v>
      </c>
      <c r="J310" s="232">
        <v>384.2166666666667</v>
      </c>
      <c r="K310" s="231">
        <v>378.25</v>
      </c>
      <c r="L310" s="231">
        <v>371.7</v>
      </c>
      <c r="M310" s="231">
        <v>3.58724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102.2</v>
      </c>
      <c r="D311" s="232">
        <v>102.41666666666667</v>
      </c>
      <c r="E311" s="232">
        <v>100.93333333333334</v>
      </c>
      <c r="F311" s="232">
        <v>99.666666666666671</v>
      </c>
      <c r="G311" s="232">
        <v>98.183333333333337</v>
      </c>
      <c r="H311" s="232">
        <v>103.68333333333334</v>
      </c>
      <c r="I311" s="232">
        <v>105.16666666666666</v>
      </c>
      <c r="J311" s="232">
        <v>106.43333333333334</v>
      </c>
      <c r="K311" s="231">
        <v>103.9</v>
      </c>
      <c r="L311" s="231">
        <v>101.15</v>
      </c>
      <c r="M311" s="231">
        <v>37.771509999999999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49.85</v>
      </c>
      <c r="D312" s="232">
        <v>50.016666666666673</v>
      </c>
      <c r="E312" s="232">
        <v>49.083333333333343</v>
      </c>
      <c r="F312" s="232">
        <v>48.31666666666667</v>
      </c>
      <c r="G312" s="232">
        <v>47.38333333333334</v>
      </c>
      <c r="H312" s="232">
        <v>50.783333333333346</v>
      </c>
      <c r="I312" s="232">
        <v>51.716666666666669</v>
      </c>
      <c r="J312" s="232">
        <v>52.483333333333348</v>
      </c>
      <c r="K312" s="231">
        <v>50.95</v>
      </c>
      <c r="L312" s="231">
        <v>49.25</v>
      </c>
      <c r="M312" s="231">
        <v>16.32526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490.1</v>
      </c>
      <c r="D313" s="232">
        <v>491.56666666666666</v>
      </c>
      <c r="E313" s="232">
        <v>483.63333333333333</v>
      </c>
      <c r="F313" s="232">
        <v>477.16666666666669</v>
      </c>
      <c r="G313" s="232">
        <v>469.23333333333335</v>
      </c>
      <c r="H313" s="232">
        <v>498.0333333333333</v>
      </c>
      <c r="I313" s="232">
        <v>505.96666666666658</v>
      </c>
      <c r="J313" s="232">
        <v>512.43333333333328</v>
      </c>
      <c r="K313" s="231">
        <v>499.5</v>
      </c>
      <c r="L313" s="231">
        <v>485.1</v>
      </c>
      <c r="M313" s="231">
        <v>7.5319000000000003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8632.2000000000007</v>
      </c>
      <c r="D314" s="232">
        <v>8601.75</v>
      </c>
      <c r="E314" s="232">
        <v>8560.4500000000007</v>
      </c>
      <c r="F314" s="232">
        <v>8488.7000000000007</v>
      </c>
      <c r="G314" s="232">
        <v>8447.4000000000015</v>
      </c>
      <c r="H314" s="232">
        <v>8673.5</v>
      </c>
      <c r="I314" s="232">
        <v>8714.7999999999993</v>
      </c>
      <c r="J314" s="232">
        <v>8786.5499999999993</v>
      </c>
      <c r="K314" s="231">
        <v>8643.0499999999993</v>
      </c>
      <c r="L314" s="231">
        <v>8530</v>
      </c>
      <c r="M314" s="231">
        <v>2.2022499999999998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1635.4</v>
      </c>
      <c r="D315" s="232">
        <v>1636.45</v>
      </c>
      <c r="E315" s="232">
        <v>1609.0500000000002</v>
      </c>
      <c r="F315" s="232">
        <v>1582.7</v>
      </c>
      <c r="G315" s="232">
        <v>1555.3000000000002</v>
      </c>
      <c r="H315" s="232">
        <v>1662.8000000000002</v>
      </c>
      <c r="I315" s="232">
        <v>1690.2000000000003</v>
      </c>
      <c r="J315" s="232">
        <v>1716.5500000000002</v>
      </c>
      <c r="K315" s="231">
        <v>1663.85</v>
      </c>
      <c r="L315" s="231">
        <v>1610.1</v>
      </c>
      <c r="M315" s="231">
        <v>0.36342000000000002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699.45</v>
      </c>
      <c r="D316" s="232">
        <v>692.79999999999984</v>
      </c>
      <c r="E316" s="232">
        <v>685.1999999999997</v>
      </c>
      <c r="F316" s="232">
        <v>670.94999999999982</v>
      </c>
      <c r="G316" s="232">
        <v>663.34999999999968</v>
      </c>
      <c r="H316" s="232">
        <v>707.04999999999973</v>
      </c>
      <c r="I316" s="232">
        <v>714.64999999999986</v>
      </c>
      <c r="J316" s="232">
        <v>728.89999999999975</v>
      </c>
      <c r="K316" s="231">
        <v>700.4</v>
      </c>
      <c r="L316" s="231">
        <v>678.55</v>
      </c>
      <c r="M316" s="231">
        <v>5.0667499999999999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429.65</v>
      </c>
      <c r="D317" s="232">
        <v>428.91666666666669</v>
      </c>
      <c r="E317" s="232">
        <v>426.03333333333336</v>
      </c>
      <c r="F317" s="232">
        <v>422.41666666666669</v>
      </c>
      <c r="G317" s="232">
        <v>419.53333333333336</v>
      </c>
      <c r="H317" s="232">
        <v>432.53333333333336</v>
      </c>
      <c r="I317" s="232">
        <v>435.41666666666669</v>
      </c>
      <c r="J317" s="232">
        <v>439.03333333333336</v>
      </c>
      <c r="K317" s="231">
        <v>431.8</v>
      </c>
      <c r="L317" s="231">
        <v>425.3</v>
      </c>
      <c r="M317" s="231">
        <v>6.49946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704.2</v>
      </c>
      <c r="D318" s="232">
        <v>705.25</v>
      </c>
      <c r="E318" s="232">
        <v>696.55</v>
      </c>
      <c r="F318" s="232">
        <v>688.9</v>
      </c>
      <c r="G318" s="232">
        <v>680.19999999999993</v>
      </c>
      <c r="H318" s="232">
        <v>712.9</v>
      </c>
      <c r="I318" s="232">
        <v>721.6</v>
      </c>
      <c r="J318" s="232">
        <v>729.25</v>
      </c>
      <c r="K318" s="231">
        <v>713.95</v>
      </c>
      <c r="L318" s="231">
        <v>697.6</v>
      </c>
      <c r="M318" s="231">
        <v>6.59192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659.25</v>
      </c>
      <c r="D319" s="232">
        <v>653.36666666666667</v>
      </c>
      <c r="E319" s="232">
        <v>642.73333333333335</v>
      </c>
      <c r="F319" s="232">
        <v>626.2166666666667</v>
      </c>
      <c r="G319" s="232">
        <v>615.58333333333337</v>
      </c>
      <c r="H319" s="232">
        <v>669.88333333333333</v>
      </c>
      <c r="I319" s="232">
        <v>680.51666666666677</v>
      </c>
      <c r="J319" s="232">
        <v>697.0333333333333</v>
      </c>
      <c r="K319" s="231">
        <v>664</v>
      </c>
      <c r="L319" s="231">
        <v>636.85</v>
      </c>
      <c r="M319" s="231">
        <v>3.3425099999999999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814</v>
      </c>
      <c r="D320" s="232">
        <v>824.05000000000007</v>
      </c>
      <c r="E320" s="232">
        <v>799.10000000000014</v>
      </c>
      <c r="F320" s="232">
        <v>784.2</v>
      </c>
      <c r="G320" s="232">
        <v>759.25000000000011</v>
      </c>
      <c r="H320" s="232">
        <v>838.95000000000016</v>
      </c>
      <c r="I320" s="232">
        <v>863.9000000000002</v>
      </c>
      <c r="J320" s="232">
        <v>878.80000000000018</v>
      </c>
      <c r="K320" s="231">
        <v>849</v>
      </c>
      <c r="L320" s="231">
        <v>809.15</v>
      </c>
      <c r="M320" s="231">
        <v>4.1811199999999999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1308.6500000000001</v>
      </c>
      <c r="D321" s="232">
        <v>1315.9333333333334</v>
      </c>
      <c r="E321" s="232">
        <v>1291.6666666666667</v>
      </c>
      <c r="F321" s="232">
        <v>1274.6833333333334</v>
      </c>
      <c r="G321" s="232">
        <v>1250.4166666666667</v>
      </c>
      <c r="H321" s="232">
        <v>1332.9166666666667</v>
      </c>
      <c r="I321" s="232">
        <v>1357.1833333333332</v>
      </c>
      <c r="J321" s="232">
        <v>1374.1666666666667</v>
      </c>
      <c r="K321" s="231">
        <v>1340.2</v>
      </c>
      <c r="L321" s="231">
        <v>1298.95</v>
      </c>
      <c r="M321" s="231">
        <v>1.4904599999999999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49.55</v>
      </c>
      <c r="D322" s="232">
        <v>49.583333333333336</v>
      </c>
      <c r="E322" s="232">
        <v>49.06666666666667</v>
      </c>
      <c r="F322" s="232">
        <v>48.583333333333336</v>
      </c>
      <c r="G322" s="232">
        <v>48.06666666666667</v>
      </c>
      <c r="H322" s="232">
        <v>50.06666666666667</v>
      </c>
      <c r="I322" s="232">
        <v>50.583333333333336</v>
      </c>
      <c r="J322" s="232">
        <v>51.06666666666667</v>
      </c>
      <c r="K322" s="231">
        <v>50.1</v>
      </c>
      <c r="L322" s="231">
        <v>49.1</v>
      </c>
      <c r="M322" s="231">
        <v>15.941549999999999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609.29999999999995</v>
      </c>
      <c r="D323" s="232">
        <v>612.58333333333337</v>
      </c>
      <c r="E323" s="232">
        <v>599.86666666666679</v>
      </c>
      <c r="F323" s="232">
        <v>590.43333333333339</v>
      </c>
      <c r="G323" s="232">
        <v>577.71666666666681</v>
      </c>
      <c r="H323" s="232">
        <v>622.01666666666677</v>
      </c>
      <c r="I323" s="232">
        <v>634.73333333333323</v>
      </c>
      <c r="J323" s="232">
        <v>644.16666666666674</v>
      </c>
      <c r="K323" s="231">
        <v>625.29999999999995</v>
      </c>
      <c r="L323" s="231">
        <v>603.15</v>
      </c>
      <c r="M323" s="231">
        <v>0.66618999999999995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2039.85</v>
      </c>
      <c r="D324" s="232">
        <v>2070.9166666666665</v>
      </c>
      <c r="E324" s="232">
        <v>1990.833333333333</v>
      </c>
      <c r="F324" s="232">
        <v>1941.8166666666666</v>
      </c>
      <c r="G324" s="232">
        <v>1861.7333333333331</v>
      </c>
      <c r="H324" s="232">
        <v>2119.9333333333329</v>
      </c>
      <c r="I324" s="232">
        <v>2200.016666666666</v>
      </c>
      <c r="J324" s="232">
        <v>2249.0333333333328</v>
      </c>
      <c r="K324" s="231">
        <v>2151</v>
      </c>
      <c r="L324" s="231">
        <v>2021.9</v>
      </c>
      <c r="M324" s="231">
        <v>12.87017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1385.15</v>
      </c>
      <c r="D325" s="232">
        <v>1381.1500000000003</v>
      </c>
      <c r="E325" s="232">
        <v>1368.6500000000005</v>
      </c>
      <c r="F325" s="232">
        <v>1352.1500000000003</v>
      </c>
      <c r="G325" s="232">
        <v>1339.6500000000005</v>
      </c>
      <c r="H325" s="232">
        <v>1397.6500000000005</v>
      </c>
      <c r="I325" s="232">
        <v>1410.15</v>
      </c>
      <c r="J325" s="232">
        <v>1426.6500000000005</v>
      </c>
      <c r="K325" s="231">
        <v>1393.65</v>
      </c>
      <c r="L325" s="231">
        <v>1364.65</v>
      </c>
      <c r="M325" s="231">
        <v>1.4583900000000001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958.75</v>
      </c>
      <c r="D326" s="232">
        <v>957.7166666666667</v>
      </c>
      <c r="E326" s="232">
        <v>948.43333333333339</v>
      </c>
      <c r="F326" s="232">
        <v>938.11666666666667</v>
      </c>
      <c r="G326" s="232">
        <v>928.83333333333337</v>
      </c>
      <c r="H326" s="232">
        <v>968.03333333333342</v>
      </c>
      <c r="I326" s="232">
        <v>977.31666666666672</v>
      </c>
      <c r="J326" s="232">
        <v>987.63333333333344</v>
      </c>
      <c r="K326" s="231">
        <v>967</v>
      </c>
      <c r="L326" s="231">
        <v>947.4</v>
      </c>
      <c r="M326" s="231">
        <v>3.5787900000000001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542.79999999999995</v>
      </c>
      <c r="D327" s="232">
        <v>540.96666666666658</v>
      </c>
      <c r="E327" s="232">
        <v>536.13333333333321</v>
      </c>
      <c r="F327" s="232">
        <v>529.46666666666658</v>
      </c>
      <c r="G327" s="232">
        <v>524.63333333333321</v>
      </c>
      <c r="H327" s="232">
        <v>547.63333333333321</v>
      </c>
      <c r="I327" s="232">
        <v>552.46666666666647</v>
      </c>
      <c r="J327" s="232">
        <v>559.13333333333321</v>
      </c>
      <c r="K327" s="231">
        <v>545.79999999999995</v>
      </c>
      <c r="L327" s="231">
        <v>534.29999999999995</v>
      </c>
      <c r="M327" s="231">
        <v>1.2448699999999999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33.25</v>
      </c>
      <c r="D328" s="232">
        <v>33.31666666666667</v>
      </c>
      <c r="E328" s="232">
        <v>32.733333333333341</v>
      </c>
      <c r="F328" s="232">
        <v>32.216666666666669</v>
      </c>
      <c r="G328" s="232">
        <v>31.63333333333334</v>
      </c>
      <c r="H328" s="232">
        <v>33.833333333333343</v>
      </c>
      <c r="I328" s="232">
        <v>34.416666666666671</v>
      </c>
      <c r="J328" s="232">
        <v>34.933333333333344</v>
      </c>
      <c r="K328" s="231">
        <v>33.9</v>
      </c>
      <c r="L328" s="231">
        <v>32.799999999999997</v>
      </c>
      <c r="M328" s="231">
        <v>57.650390000000002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88.75</v>
      </c>
      <c r="D329" s="232">
        <v>88.966666666666654</v>
      </c>
      <c r="E329" s="232">
        <v>87.633333333333312</v>
      </c>
      <c r="F329" s="232">
        <v>86.516666666666652</v>
      </c>
      <c r="G329" s="232">
        <v>85.183333333333309</v>
      </c>
      <c r="H329" s="232">
        <v>90.083333333333314</v>
      </c>
      <c r="I329" s="232">
        <v>91.416666666666657</v>
      </c>
      <c r="J329" s="232">
        <v>92.533333333333317</v>
      </c>
      <c r="K329" s="231">
        <v>90.3</v>
      </c>
      <c r="L329" s="231">
        <v>87.85</v>
      </c>
      <c r="M329" s="231">
        <v>36.009340000000002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38.4</v>
      </c>
      <c r="D330" s="232">
        <v>38.416666666666664</v>
      </c>
      <c r="E330" s="232">
        <v>37.733333333333327</v>
      </c>
      <c r="F330" s="232">
        <v>37.066666666666663</v>
      </c>
      <c r="G330" s="232">
        <v>36.383333333333326</v>
      </c>
      <c r="H330" s="232">
        <v>39.083333333333329</v>
      </c>
      <c r="I330" s="232">
        <v>39.766666666666666</v>
      </c>
      <c r="J330" s="232">
        <v>40.43333333333333</v>
      </c>
      <c r="K330" s="231">
        <v>39.1</v>
      </c>
      <c r="L330" s="231">
        <v>37.75</v>
      </c>
      <c r="M330" s="231">
        <v>127.45905999999999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322.7</v>
      </c>
      <c r="D331" s="232">
        <v>327.91666666666669</v>
      </c>
      <c r="E331" s="232">
        <v>315.78333333333336</v>
      </c>
      <c r="F331" s="232">
        <v>308.86666666666667</v>
      </c>
      <c r="G331" s="232">
        <v>296.73333333333335</v>
      </c>
      <c r="H331" s="232">
        <v>334.83333333333337</v>
      </c>
      <c r="I331" s="232">
        <v>346.9666666666667</v>
      </c>
      <c r="J331" s="232">
        <v>353.88333333333338</v>
      </c>
      <c r="K331" s="231">
        <v>340.05</v>
      </c>
      <c r="L331" s="231">
        <v>321</v>
      </c>
      <c r="M331" s="231">
        <v>1.89794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78.599999999999994</v>
      </c>
      <c r="D332" s="232">
        <v>78.5</v>
      </c>
      <c r="E332" s="232">
        <v>77.75</v>
      </c>
      <c r="F332" s="232">
        <v>76.900000000000006</v>
      </c>
      <c r="G332" s="232">
        <v>76.150000000000006</v>
      </c>
      <c r="H332" s="232">
        <v>79.349999999999994</v>
      </c>
      <c r="I332" s="232">
        <v>80.099999999999994</v>
      </c>
      <c r="J332" s="232">
        <v>80.949999999999989</v>
      </c>
      <c r="K332" s="231">
        <v>79.25</v>
      </c>
      <c r="L332" s="231">
        <v>77.650000000000006</v>
      </c>
      <c r="M332" s="231">
        <v>17.85202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228.1</v>
      </c>
      <c r="D333" s="232">
        <v>227.31666666666669</v>
      </c>
      <c r="E333" s="232">
        <v>224.58333333333337</v>
      </c>
      <c r="F333" s="232">
        <v>221.06666666666669</v>
      </c>
      <c r="G333" s="232">
        <v>218.33333333333337</v>
      </c>
      <c r="H333" s="232">
        <v>230.83333333333337</v>
      </c>
      <c r="I333" s="232">
        <v>233.56666666666666</v>
      </c>
      <c r="J333" s="232">
        <v>237.08333333333337</v>
      </c>
      <c r="K333" s="231">
        <v>230.05</v>
      </c>
      <c r="L333" s="231">
        <v>223.8</v>
      </c>
      <c r="M333" s="231">
        <v>3.76031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172.4</v>
      </c>
      <c r="D334" s="232">
        <v>172.13333333333333</v>
      </c>
      <c r="E334" s="232">
        <v>170.76666666666665</v>
      </c>
      <c r="F334" s="232">
        <v>169.13333333333333</v>
      </c>
      <c r="G334" s="232">
        <v>167.76666666666665</v>
      </c>
      <c r="H334" s="232">
        <v>173.76666666666665</v>
      </c>
      <c r="I334" s="232">
        <v>175.13333333333333</v>
      </c>
      <c r="J334" s="232">
        <v>176.76666666666665</v>
      </c>
      <c r="K334" s="231">
        <v>173.5</v>
      </c>
      <c r="L334" s="231">
        <v>170.5</v>
      </c>
      <c r="M334" s="231">
        <v>176.69762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749.7</v>
      </c>
      <c r="D335" s="232">
        <v>750.6</v>
      </c>
      <c r="E335" s="232">
        <v>744.05000000000007</v>
      </c>
      <c r="F335" s="232">
        <v>738.40000000000009</v>
      </c>
      <c r="G335" s="232">
        <v>731.85000000000014</v>
      </c>
      <c r="H335" s="232">
        <v>756.25</v>
      </c>
      <c r="I335" s="232">
        <v>762.8</v>
      </c>
      <c r="J335" s="232">
        <v>768.44999999999993</v>
      </c>
      <c r="K335" s="231">
        <v>757.15</v>
      </c>
      <c r="L335" s="231">
        <v>744.95</v>
      </c>
      <c r="M335" s="231">
        <v>1.1918299999999999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77.849999999999994</v>
      </c>
      <c r="D336" s="232">
        <v>77.533333333333317</v>
      </c>
      <c r="E336" s="232">
        <v>76.516666666666637</v>
      </c>
      <c r="F336" s="232">
        <v>75.183333333333323</v>
      </c>
      <c r="G336" s="232">
        <v>74.166666666666643</v>
      </c>
      <c r="H336" s="232">
        <v>78.866666666666632</v>
      </c>
      <c r="I336" s="232">
        <v>79.883333333333312</v>
      </c>
      <c r="J336" s="232">
        <v>81.216666666666626</v>
      </c>
      <c r="K336" s="231">
        <v>78.55</v>
      </c>
      <c r="L336" s="231">
        <v>76.2</v>
      </c>
      <c r="M336" s="231">
        <v>87.069190000000006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4091</v>
      </c>
      <c r="D337" s="232">
        <v>4114</v>
      </c>
      <c r="E337" s="232">
        <v>4010</v>
      </c>
      <c r="F337" s="232">
        <v>3929</v>
      </c>
      <c r="G337" s="232">
        <v>3825</v>
      </c>
      <c r="H337" s="232">
        <v>4195</v>
      </c>
      <c r="I337" s="232">
        <v>4299</v>
      </c>
      <c r="J337" s="232">
        <v>4380</v>
      </c>
      <c r="K337" s="231">
        <v>4218</v>
      </c>
      <c r="L337" s="231">
        <v>4033</v>
      </c>
      <c r="M337" s="231">
        <v>1.3602399999999999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516.9</v>
      </c>
      <c r="D338" s="232">
        <v>518.26666666666665</v>
      </c>
      <c r="E338" s="232">
        <v>511.63333333333333</v>
      </c>
      <c r="F338" s="232">
        <v>506.36666666666667</v>
      </c>
      <c r="G338" s="232">
        <v>499.73333333333335</v>
      </c>
      <c r="H338" s="232">
        <v>523.5333333333333</v>
      </c>
      <c r="I338" s="232">
        <v>530.16666666666652</v>
      </c>
      <c r="J338" s="232">
        <v>535.43333333333328</v>
      </c>
      <c r="K338" s="231">
        <v>524.9</v>
      </c>
      <c r="L338" s="231">
        <v>513</v>
      </c>
      <c r="M338" s="231">
        <v>1.7650600000000001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18622.75</v>
      </c>
      <c r="D339" s="232">
        <v>18653.25</v>
      </c>
      <c r="E339" s="232">
        <v>18461.5</v>
      </c>
      <c r="F339" s="232">
        <v>18300.25</v>
      </c>
      <c r="G339" s="232">
        <v>18108.5</v>
      </c>
      <c r="H339" s="232">
        <v>18814.5</v>
      </c>
      <c r="I339" s="232">
        <v>19006.25</v>
      </c>
      <c r="J339" s="232">
        <v>19167.5</v>
      </c>
      <c r="K339" s="231">
        <v>18845</v>
      </c>
      <c r="L339" s="231">
        <v>18492</v>
      </c>
      <c r="M339" s="231">
        <v>0.51624999999999999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57.35</v>
      </c>
      <c r="D340" s="232">
        <v>57.683333333333337</v>
      </c>
      <c r="E340" s="232">
        <v>56.666666666666671</v>
      </c>
      <c r="F340" s="232">
        <v>55.983333333333334</v>
      </c>
      <c r="G340" s="232">
        <v>54.966666666666669</v>
      </c>
      <c r="H340" s="232">
        <v>58.366666666666674</v>
      </c>
      <c r="I340" s="232">
        <v>59.38333333333334</v>
      </c>
      <c r="J340" s="232">
        <v>60.066666666666677</v>
      </c>
      <c r="K340" s="231">
        <v>58.7</v>
      </c>
      <c r="L340" s="231">
        <v>57</v>
      </c>
      <c r="M340" s="231">
        <v>3.4977900000000002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215.85</v>
      </c>
      <c r="D341" s="232">
        <v>217.29999999999998</v>
      </c>
      <c r="E341" s="232">
        <v>213.64999999999998</v>
      </c>
      <c r="F341" s="232">
        <v>211.45</v>
      </c>
      <c r="G341" s="232">
        <v>207.79999999999998</v>
      </c>
      <c r="H341" s="232">
        <v>219.49999999999997</v>
      </c>
      <c r="I341" s="232">
        <v>223.15</v>
      </c>
      <c r="J341" s="232">
        <v>225.34999999999997</v>
      </c>
      <c r="K341" s="231">
        <v>220.95</v>
      </c>
      <c r="L341" s="231">
        <v>215.1</v>
      </c>
      <c r="M341" s="231">
        <v>1.9271199999999999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355.45</v>
      </c>
      <c r="D342" s="232">
        <v>360.2</v>
      </c>
      <c r="E342" s="232">
        <v>349.75</v>
      </c>
      <c r="F342" s="232">
        <v>344.05</v>
      </c>
      <c r="G342" s="232">
        <v>333.6</v>
      </c>
      <c r="H342" s="232">
        <v>365.9</v>
      </c>
      <c r="I342" s="232">
        <v>376.34999999999991</v>
      </c>
      <c r="J342" s="232">
        <v>382.04999999999995</v>
      </c>
      <c r="K342" s="231">
        <v>370.65</v>
      </c>
      <c r="L342" s="231">
        <v>354.5</v>
      </c>
      <c r="M342" s="231">
        <v>0.66168000000000005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853.4</v>
      </c>
      <c r="D343" s="232">
        <v>851.16666666666663</v>
      </c>
      <c r="E343" s="232">
        <v>840.88333333333321</v>
      </c>
      <c r="F343" s="232">
        <v>828.36666666666656</v>
      </c>
      <c r="G343" s="232">
        <v>818.08333333333314</v>
      </c>
      <c r="H343" s="232">
        <v>863.68333333333328</v>
      </c>
      <c r="I343" s="232">
        <v>873.96666666666681</v>
      </c>
      <c r="J343" s="232">
        <v>886.48333333333335</v>
      </c>
      <c r="K343" s="231">
        <v>861.45</v>
      </c>
      <c r="L343" s="231">
        <v>838.65</v>
      </c>
      <c r="M343" s="231">
        <v>2.9510100000000001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155.25</v>
      </c>
      <c r="D344" s="232">
        <v>154.76666666666668</v>
      </c>
      <c r="E344" s="232">
        <v>153.48333333333335</v>
      </c>
      <c r="F344" s="232">
        <v>151.71666666666667</v>
      </c>
      <c r="G344" s="232">
        <v>150.43333333333334</v>
      </c>
      <c r="H344" s="232">
        <v>156.53333333333336</v>
      </c>
      <c r="I344" s="232">
        <v>157.81666666666672</v>
      </c>
      <c r="J344" s="232">
        <v>159.58333333333337</v>
      </c>
      <c r="K344" s="231">
        <v>156.05000000000001</v>
      </c>
      <c r="L344" s="231">
        <v>153</v>
      </c>
      <c r="M344" s="231">
        <v>119.04749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245.35</v>
      </c>
      <c r="D345" s="232">
        <v>243.26666666666665</v>
      </c>
      <c r="E345" s="232">
        <v>240.5333333333333</v>
      </c>
      <c r="F345" s="232">
        <v>235.71666666666664</v>
      </c>
      <c r="G345" s="232">
        <v>232.98333333333329</v>
      </c>
      <c r="H345" s="232">
        <v>248.08333333333331</v>
      </c>
      <c r="I345" s="232">
        <v>250.81666666666666</v>
      </c>
      <c r="J345" s="232">
        <v>255.63333333333333</v>
      </c>
      <c r="K345" s="231">
        <v>246</v>
      </c>
      <c r="L345" s="231">
        <v>238.45</v>
      </c>
      <c r="M345" s="231">
        <v>15.104290000000001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536.15</v>
      </c>
      <c r="D346" s="232">
        <v>531.35</v>
      </c>
      <c r="E346" s="232">
        <v>506</v>
      </c>
      <c r="F346" s="232">
        <v>475.84999999999997</v>
      </c>
      <c r="G346" s="232">
        <v>450.49999999999994</v>
      </c>
      <c r="H346" s="232">
        <v>561.5</v>
      </c>
      <c r="I346" s="232">
        <v>586.85000000000014</v>
      </c>
      <c r="J346" s="232">
        <v>617.00000000000011</v>
      </c>
      <c r="K346" s="231">
        <v>556.70000000000005</v>
      </c>
      <c r="L346" s="231">
        <v>501.2</v>
      </c>
      <c r="M346" s="231">
        <v>165.04598999999999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635.1</v>
      </c>
      <c r="D347" s="232">
        <v>639.41666666666663</v>
      </c>
      <c r="E347" s="232">
        <v>622.5333333333333</v>
      </c>
      <c r="F347" s="232">
        <v>609.9666666666667</v>
      </c>
      <c r="G347" s="232">
        <v>593.08333333333337</v>
      </c>
      <c r="H347" s="232">
        <v>651.98333333333323</v>
      </c>
      <c r="I347" s="232">
        <v>668.86666666666667</v>
      </c>
      <c r="J347" s="232">
        <v>681.43333333333317</v>
      </c>
      <c r="K347" s="231">
        <v>656.3</v>
      </c>
      <c r="L347" s="231">
        <v>626.85</v>
      </c>
      <c r="M347" s="231">
        <v>107.06527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3159.45</v>
      </c>
      <c r="D348" s="232">
        <v>3154.8166666666671</v>
      </c>
      <c r="E348" s="232">
        <v>3134.6333333333341</v>
      </c>
      <c r="F348" s="232">
        <v>3109.8166666666671</v>
      </c>
      <c r="G348" s="232">
        <v>3089.6333333333341</v>
      </c>
      <c r="H348" s="232">
        <v>3179.6333333333341</v>
      </c>
      <c r="I348" s="232">
        <v>3199.8166666666675</v>
      </c>
      <c r="J348" s="232">
        <v>3224.6333333333341</v>
      </c>
      <c r="K348" s="231">
        <v>3175</v>
      </c>
      <c r="L348" s="231">
        <v>3130</v>
      </c>
      <c r="M348" s="231">
        <v>1.09019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269.2</v>
      </c>
      <c r="D349" s="232">
        <v>270.33333333333331</v>
      </c>
      <c r="E349" s="232">
        <v>264.31666666666661</v>
      </c>
      <c r="F349" s="232">
        <v>259.43333333333328</v>
      </c>
      <c r="G349" s="232">
        <v>253.41666666666657</v>
      </c>
      <c r="H349" s="232">
        <v>275.21666666666664</v>
      </c>
      <c r="I349" s="232">
        <v>281.23333333333341</v>
      </c>
      <c r="J349" s="232">
        <v>286.11666666666667</v>
      </c>
      <c r="K349" s="231">
        <v>276.35000000000002</v>
      </c>
      <c r="L349" s="231">
        <v>265.45</v>
      </c>
      <c r="M349" s="231">
        <v>8.7223400000000009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549.4</v>
      </c>
      <c r="D350" s="232">
        <v>560.9666666666667</v>
      </c>
      <c r="E350" s="232">
        <v>533.53333333333342</v>
      </c>
      <c r="F350" s="232">
        <v>517.66666666666674</v>
      </c>
      <c r="G350" s="232">
        <v>490.23333333333346</v>
      </c>
      <c r="H350" s="232">
        <v>576.83333333333337</v>
      </c>
      <c r="I350" s="232">
        <v>604.26666666666677</v>
      </c>
      <c r="J350" s="232">
        <v>620.13333333333333</v>
      </c>
      <c r="K350" s="231">
        <v>588.4</v>
      </c>
      <c r="L350" s="231">
        <v>545.1</v>
      </c>
      <c r="M350" s="231">
        <v>50.346989999999998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116</v>
      </c>
      <c r="D351" s="232">
        <v>114.88333333333333</v>
      </c>
      <c r="E351" s="232">
        <v>113.36666666666665</v>
      </c>
      <c r="F351" s="232">
        <v>110.73333333333332</v>
      </c>
      <c r="G351" s="232">
        <v>109.21666666666664</v>
      </c>
      <c r="H351" s="232">
        <v>117.51666666666665</v>
      </c>
      <c r="I351" s="232">
        <v>119.03333333333333</v>
      </c>
      <c r="J351" s="232">
        <v>121.66666666666666</v>
      </c>
      <c r="K351" s="231">
        <v>116.4</v>
      </c>
      <c r="L351" s="231">
        <v>112.25</v>
      </c>
      <c r="M351" s="231">
        <v>11.044980000000001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3032.6</v>
      </c>
      <c r="D352" s="232">
        <v>3055.4500000000003</v>
      </c>
      <c r="E352" s="232">
        <v>2990.1500000000005</v>
      </c>
      <c r="F352" s="232">
        <v>2947.7000000000003</v>
      </c>
      <c r="G352" s="232">
        <v>2882.4000000000005</v>
      </c>
      <c r="H352" s="232">
        <v>3097.9000000000005</v>
      </c>
      <c r="I352" s="232">
        <v>3163.2000000000007</v>
      </c>
      <c r="J352" s="232">
        <v>3205.6500000000005</v>
      </c>
      <c r="K352" s="231">
        <v>3120.75</v>
      </c>
      <c r="L352" s="231">
        <v>3013</v>
      </c>
      <c r="M352" s="231">
        <v>2.5964499999999999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577.15</v>
      </c>
      <c r="D353" s="232">
        <v>577.7166666666667</v>
      </c>
      <c r="E353" s="232">
        <v>570.43333333333339</v>
      </c>
      <c r="F353" s="232">
        <v>563.7166666666667</v>
      </c>
      <c r="G353" s="232">
        <v>556.43333333333339</v>
      </c>
      <c r="H353" s="232">
        <v>584.43333333333339</v>
      </c>
      <c r="I353" s="232">
        <v>591.7166666666667</v>
      </c>
      <c r="J353" s="232">
        <v>598.43333333333339</v>
      </c>
      <c r="K353" s="231">
        <v>585</v>
      </c>
      <c r="L353" s="231">
        <v>571</v>
      </c>
      <c r="M353" s="231">
        <v>4.1253299999999999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281.85000000000002</v>
      </c>
      <c r="D354" s="232">
        <v>283.45</v>
      </c>
      <c r="E354" s="232">
        <v>271.39999999999998</v>
      </c>
      <c r="F354" s="232">
        <v>260.95</v>
      </c>
      <c r="G354" s="232">
        <v>248.89999999999998</v>
      </c>
      <c r="H354" s="232">
        <v>293.89999999999998</v>
      </c>
      <c r="I354" s="232">
        <v>305.95000000000005</v>
      </c>
      <c r="J354" s="232">
        <v>316.39999999999998</v>
      </c>
      <c r="K354" s="231">
        <v>295.5</v>
      </c>
      <c r="L354" s="231">
        <v>273</v>
      </c>
      <c r="M354" s="231">
        <v>12.411110000000001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1529.35</v>
      </c>
      <c r="D355" s="232">
        <v>1549.7333333333333</v>
      </c>
      <c r="E355" s="232">
        <v>1497.6166666666668</v>
      </c>
      <c r="F355" s="232">
        <v>1465.8833333333334</v>
      </c>
      <c r="G355" s="232">
        <v>1413.7666666666669</v>
      </c>
      <c r="H355" s="232">
        <v>1581.4666666666667</v>
      </c>
      <c r="I355" s="232">
        <v>1633.583333333333</v>
      </c>
      <c r="J355" s="232">
        <v>1665.3166666666666</v>
      </c>
      <c r="K355" s="231">
        <v>1601.85</v>
      </c>
      <c r="L355" s="231">
        <v>1518</v>
      </c>
      <c r="M355" s="231">
        <v>10.06087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37795.599999999999</v>
      </c>
      <c r="D356" s="232">
        <v>37848.266666666663</v>
      </c>
      <c r="E356" s="232">
        <v>37483.433333333327</v>
      </c>
      <c r="F356" s="232">
        <v>37171.266666666663</v>
      </c>
      <c r="G356" s="232">
        <v>36806.433333333327</v>
      </c>
      <c r="H356" s="232">
        <v>38160.433333333327</v>
      </c>
      <c r="I356" s="232">
        <v>38525.26666666667</v>
      </c>
      <c r="J356" s="232">
        <v>38837.433333333327</v>
      </c>
      <c r="K356" s="231">
        <v>38213.1</v>
      </c>
      <c r="L356" s="231">
        <v>37536.1</v>
      </c>
      <c r="M356" s="231">
        <v>0.13632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905.25</v>
      </c>
      <c r="D357" s="232">
        <v>905.5</v>
      </c>
      <c r="E357" s="232">
        <v>894.75</v>
      </c>
      <c r="F357" s="232">
        <v>884.25</v>
      </c>
      <c r="G357" s="232">
        <v>873.5</v>
      </c>
      <c r="H357" s="232">
        <v>916</v>
      </c>
      <c r="I357" s="232">
        <v>926.75</v>
      </c>
      <c r="J357" s="232">
        <v>937.25</v>
      </c>
      <c r="K357" s="231">
        <v>916.25</v>
      </c>
      <c r="L357" s="231">
        <v>895</v>
      </c>
      <c r="M357" s="231">
        <v>3.0411000000000001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4821.5</v>
      </c>
      <c r="D358" s="232">
        <v>4811.5666666666666</v>
      </c>
      <c r="E358" s="232">
        <v>4748.4833333333336</v>
      </c>
      <c r="F358" s="232">
        <v>4675.4666666666672</v>
      </c>
      <c r="G358" s="232">
        <v>4612.3833333333341</v>
      </c>
      <c r="H358" s="232">
        <v>4884.583333333333</v>
      </c>
      <c r="I358" s="232">
        <v>4947.666666666667</v>
      </c>
      <c r="J358" s="232">
        <v>5020.6833333333325</v>
      </c>
      <c r="K358" s="231">
        <v>4874.6499999999996</v>
      </c>
      <c r="L358" s="231">
        <v>4738.55</v>
      </c>
      <c r="M358" s="231">
        <v>3.59937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223.35</v>
      </c>
      <c r="D359" s="232">
        <v>222.16666666666666</v>
      </c>
      <c r="E359" s="232">
        <v>220.33333333333331</v>
      </c>
      <c r="F359" s="232">
        <v>217.31666666666666</v>
      </c>
      <c r="G359" s="232">
        <v>215.48333333333332</v>
      </c>
      <c r="H359" s="232">
        <v>225.18333333333331</v>
      </c>
      <c r="I359" s="232">
        <v>227.01666666666662</v>
      </c>
      <c r="J359" s="232">
        <v>230.0333333333333</v>
      </c>
      <c r="K359" s="231">
        <v>224</v>
      </c>
      <c r="L359" s="231">
        <v>219.15</v>
      </c>
      <c r="M359" s="231">
        <v>14.580349999999999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3805.25</v>
      </c>
      <c r="D360" s="232">
        <v>3803.7333333333336</v>
      </c>
      <c r="E360" s="232">
        <v>3781.5166666666673</v>
      </c>
      <c r="F360" s="232">
        <v>3757.7833333333338</v>
      </c>
      <c r="G360" s="232">
        <v>3735.5666666666675</v>
      </c>
      <c r="H360" s="232">
        <v>3827.4666666666672</v>
      </c>
      <c r="I360" s="232">
        <v>3849.6833333333334</v>
      </c>
      <c r="J360" s="232">
        <v>3873.416666666667</v>
      </c>
      <c r="K360" s="231">
        <v>3825.95</v>
      </c>
      <c r="L360" s="231">
        <v>3780</v>
      </c>
      <c r="M360" s="231">
        <v>4.7600000000000003E-2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1323.25</v>
      </c>
      <c r="D361" s="232">
        <v>1328.3333333333333</v>
      </c>
      <c r="E361" s="232">
        <v>1304.6666666666665</v>
      </c>
      <c r="F361" s="232">
        <v>1286.0833333333333</v>
      </c>
      <c r="G361" s="232">
        <v>1262.4166666666665</v>
      </c>
      <c r="H361" s="232">
        <v>1346.9166666666665</v>
      </c>
      <c r="I361" s="232">
        <v>1370.583333333333</v>
      </c>
      <c r="J361" s="232">
        <v>1389.1666666666665</v>
      </c>
      <c r="K361" s="231">
        <v>1352</v>
      </c>
      <c r="L361" s="231">
        <v>1309.75</v>
      </c>
      <c r="M361" s="231">
        <v>4.7237999999999998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2279.65</v>
      </c>
      <c r="D362" s="232">
        <v>2277.9500000000003</v>
      </c>
      <c r="E362" s="232">
        <v>2262.7000000000007</v>
      </c>
      <c r="F362" s="232">
        <v>2245.7500000000005</v>
      </c>
      <c r="G362" s="232">
        <v>2230.5000000000009</v>
      </c>
      <c r="H362" s="232">
        <v>2294.9000000000005</v>
      </c>
      <c r="I362" s="232">
        <v>2310.1499999999996</v>
      </c>
      <c r="J362" s="232">
        <v>2327.1000000000004</v>
      </c>
      <c r="K362" s="231">
        <v>2293.1999999999998</v>
      </c>
      <c r="L362" s="231">
        <v>2261</v>
      </c>
      <c r="M362" s="231">
        <v>2.3182499999999999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946.35</v>
      </c>
      <c r="D363" s="232">
        <v>947.54999999999984</v>
      </c>
      <c r="E363" s="232">
        <v>915.09999999999968</v>
      </c>
      <c r="F363" s="232">
        <v>883.8499999999998</v>
      </c>
      <c r="G363" s="232">
        <v>851.39999999999964</v>
      </c>
      <c r="H363" s="232">
        <v>978.79999999999973</v>
      </c>
      <c r="I363" s="232">
        <v>1011.2499999999998</v>
      </c>
      <c r="J363" s="232">
        <v>1042.4999999999998</v>
      </c>
      <c r="K363" s="231">
        <v>980</v>
      </c>
      <c r="L363" s="231">
        <v>916.3</v>
      </c>
      <c r="M363" s="231">
        <v>0.76136999999999999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2995.95</v>
      </c>
      <c r="D364" s="232">
        <v>3008.3166666666671</v>
      </c>
      <c r="E364" s="232">
        <v>2956.6333333333341</v>
      </c>
      <c r="F364" s="232">
        <v>2917.3166666666671</v>
      </c>
      <c r="G364" s="232">
        <v>2865.6333333333341</v>
      </c>
      <c r="H364" s="232">
        <v>3047.6333333333341</v>
      </c>
      <c r="I364" s="232">
        <v>3099.3166666666675</v>
      </c>
      <c r="J364" s="232">
        <v>3138.6333333333341</v>
      </c>
      <c r="K364" s="231">
        <v>3060</v>
      </c>
      <c r="L364" s="231">
        <v>2969</v>
      </c>
      <c r="M364" s="231">
        <v>2.8346200000000001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1408.1</v>
      </c>
      <c r="D365" s="232">
        <v>1414.1499999999999</v>
      </c>
      <c r="E365" s="232">
        <v>1395.9499999999998</v>
      </c>
      <c r="F365" s="232">
        <v>1383.8</v>
      </c>
      <c r="G365" s="232">
        <v>1365.6</v>
      </c>
      <c r="H365" s="232">
        <v>1426.2999999999997</v>
      </c>
      <c r="I365" s="232">
        <v>1444.5</v>
      </c>
      <c r="J365" s="232">
        <v>1456.6499999999996</v>
      </c>
      <c r="K365" s="231">
        <v>1432.35</v>
      </c>
      <c r="L365" s="231">
        <v>1402</v>
      </c>
      <c r="M365" s="231">
        <v>0.50641999999999998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291.7</v>
      </c>
      <c r="D366" s="232">
        <v>291.95</v>
      </c>
      <c r="E366" s="232">
        <v>288.79999999999995</v>
      </c>
      <c r="F366" s="232">
        <v>285.89999999999998</v>
      </c>
      <c r="G366" s="232">
        <v>282.74999999999994</v>
      </c>
      <c r="H366" s="232">
        <v>294.84999999999997</v>
      </c>
      <c r="I366" s="232">
        <v>297.99999999999994</v>
      </c>
      <c r="J366" s="232">
        <v>300.89999999999998</v>
      </c>
      <c r="K366" s="231">
        <v>295.10000000000002</v>
      </c>
      <c r="L366" s="231">
        <v>289.05</v>
      </c>
      <c r="M366" s="231">
        <v>9.8410299999999999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143.4</v>
      </c>
      <c r="D367" s="232">
        <v>142.76666666666665</v>
      </c>
      <c r="E367" s="232">
        <v>140.5333333333333</v>
      </c>
      <c r="F367" s="232">
        <v>137.66666666666666</v>
      </c>
      <c r="G367" s="232">
        <v>135.43333333333331</v>
      </c>
      <c r="H367" s="232">
        <v>145.6333333333333</v>
      </c>
      <c r="I367" s="232">
        <v>147.86666666666665</v>
      </c>
      <c r="J367" s="232">
        <v>150.73333333333329</v>
      </c>
      <c r="K367" s="231">
        <v>145</v>
      </c>
      <c r="L367" s="231">
        <v>139.9</v>
      </c>
      <c r="M367" s="231">
        <v>36.820430000000002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219.2</v>
      </c>
      <c r="D368" s="232">
        <v>217.9</v>
      </c>
      <c r="E368" s="232">
        <v>215.85000000000002</v>
      </c>
      <c r="F368" s="232">
        <v>212.50000000000003</v>
      </c>
      <c r="G368" s="232">
        <v>210.45000000000005</v>
      </c>
      <c r="H368" s="232">
        <v>221.25</v>
      </c>
      <c r="I368" s="232">
        <v>223.3</v>
      </c>
      <c r="J368" s="232">
        <v>226.64999999999998</v>
      </c>
      <c r="K368" s="231">
        <v>219.95</v>
      </c>
      <c r="L368" s="231">
        <v>214.55</v>
      </c>
      <c r="M368" s="231">
        <v>133.22713999999999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344.35</v>
      </c>
      <c r="D369" s="232">
        <v>344.81666666666666</v>
      </c>
      <c r="E369" s="232">
        <v>340.73333333333335</v>
      </c>
      <c r="F369" s="232">
        <v>337.11666666666667</v>
      </c>
      <c r="G369" s="232">
        <v>333.03333333333336</v>
      </c>
      <c r="H369" s="232">
        <v>348.43333333333334</v>
      </c>
      <c r="I369" s="232">
        <v>352.51666666666671</v>
      </c>
      <c r="J369" s="232">
        <v>356.13333333333333</v>
      </c>
      <c r="K369" s="231">
        <v>348.9</v>
      </c>
      <c r="L369" s="231">
        <v>341.2</v>
      </c>
      <c r="M369" s="231">
        <v>1.9735499999999999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397.85</v>
      </c>
      <c r="D370" s="232">
        <v>397.63333333333338</v>
      </c>
      <c r="E370" s="232">
        <v>391.21666666666675</v>
      </c>
      <c r="F370" s="232">
        <v>384.58333333333337</v>
      </c>
      <c r="G370" s="232">
        <v>378.16666666666674</v>
      </c>
      <c r="H370" s="232">
        <v>404.26666666666677</v>
      </c>
      <c r="I370" s="232">
        <v>410.68333333333339</v>
      </c>
      <c r="J370" s="232">
        <v>417.31666666666678</v>
      </c>
      <c r="K370" s="231">
        <v>404.05</v>
      </c>
      <c r="L370" s="231">
        <v>391</v>
      </c>
      <c r="M370" s="231">
        <v>7.51206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550.35</v>
      </c>
      <c r="D371" s="232">
        <v>552.73333333333335</v>
      </c>
      <c r="E371" s="232">
        <v>545.61666666666667</v>
      </c>
      <c r="F371" s="232">
        <v>540.88333333333333</v>
      </c>
      <c r="G371" s="232">
        <v>533.76666666666665</v>
      </c>
      <c r="H371" s="232">
        <v>557.4666666666667</v>
      </c>
      <c r="I371" s="232">
        <v>564.58333333333348</v>
      </c>
      <c r="J371" s="232">
        <v>569.31666666666672</v>
      </c>
      <c r="K371" s="231">
        <v>559.85</v>
      </c>
      <c r="L371" s="231">
        <v>548</v>
      </c>
      <c r="M371" s="231">
        <v>0.61768000000000001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103.95</v>
      </c>
      <c r="D372" s="232">
        <v>103.91666666666667</v>
      </c>
      <c r="E372" s="232">
        <v>101.98333333333335</v>
      </c>
      <c r="F372" s="232">
        <v>100.01666666666668</v>
      </c>
      <c r="G372" s="232">
        <v>98.083333333333357</v>
      </c>
      <c r="H372" s="232">
        <v>105.88333333333334</v>
      </c>
      <c r="I372" s="232">
        <v>107.81666666666665</v>
      </c>
      <c r="J372" s="232">
        <v>109.78333333333333</v>
      </c>
      <c r="K372" s="231">
        <v>105.85</v>
      </c>
      <c r="L372" s="231">
        <v>101.95</v>
      </c>
      <c r="M372" s="231">
        <v>2.8931800000000001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931</v>
      </c>
      <c r="D373" s="232">
        <v>945.36666666666667</v>
      </c>
      <c r="E373" s="232">
        <v>910.73333333333335</v>
      </c>
      <c r="F373" s="232">
        <v>890.4666666666667</v>
      </c>
      <c r="G373" s="232">
        <v>855.83333333333337</v>
      </c>
      <c r="H373" s="232">
        <v>965.63333333333333</v>
      </c>
      <c r="I373" s="232">
        <v>1000.2666666666668</v>
      </c>
      <c r="J373" s="232">
        <v>1020.5333333333333</v>
      </c>
      <c r="K373" s="231">
        <v>980</v>
      </c>
      <c r="L373" s="231">
        <v>925.1</v>
      </c>
      <c r="M373" s="231">
        <v>0.24171999999999999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4678.8</v>
      </c>
      <c r="D374" s="232">
        <v>4675.8500000000004</v>
      </c>
      <c r="E374" s="232">
        <v>4621.6000000000004</v>
      </c>
      <c r="F374" s="232">
        <v>4564.3999999999996</v>
      </c>
      <c r="G374" s="232">
        <v>4510.1499999999996</v>
      </c>
      <c r="H374" s="232">
        <v>4733.0500000000011</v>
      </c>
      <c r="I374" s="232">
        <v>4787.3000000000011</v>
      </c>
      <c r="J374" s="232">
        <v>4844.5000000000018</v>
      </c>
      <c r="K374" s="231">
        <v>4730.1000000000004</v>
      </c>
      <c r="L374" s="231">
        <v>4618.6499999999996</v>
      </c>
      <c r="M374" s="231">
        <v>8.9829999999999993E-2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13696.8</v>
      </c>
      <c r="D375" s="232">
        <v>13680.066666666666</v>
      </c>
      <c r="E375" s="232">
        <v>13586.933333333331</v>
      </c>
      <c r="F375" s="232">
        <v>13477.066666666666</v>
      </c>
      <c r="G375" s="232">
        <v>13383.933333333331</v>
      </c>
      <c r="H375" s="232">
        <v>13789.933333333331</v>
      </c>
      <c r="I375" s="232">
        <v>13883.066666666666</v>
      </c>
      <c r="J375" s="232">
        <v>13992.933333333331</v>
      </c>
      <c r="K375" s="231">
        <v>13773.2</v>
      </c>
      <c r="L375" s="231">
        <v>13570.2</v>
      </c>
      <c r="M375" s="231">
        <v>0.10757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48.1</v>
      </c>
      <c r="D376" s="232">
        <v>47.866666666666674</v>
      </c>
      <c r="E376" s="232">
        <v>47.433333333333351</v>
      </c>
      <c r="F376" s="232">
        <v>46.76666666666668</v>
      </c>
      <c r="G376" s="232">
        <v>46.333333333333357</v>
      </c>
      <c r="H376" s="232">
        <v>48.533333333333346</v>
      </c>
      <c r="I376" s="232">
        <v>48.966666666666669</v>
      </c>
      <c r="J376" s="232">
        <v>49.63333333333334</v>
      </c>
      <c r="K376" s="231">
        <v>48.3</v>
      </c>
      <c r="L376" s="231">
        <v>47.2</v>
      </c>
      <c r="M376" s="231">
        <v>604.79465000000005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364.7</v>
      </c>
      <c r="D377" s="232">
        <v>365.01666666666665</v>
      </c>
      <c r="E377" s="232">
        <v>361.63333333333333</v>
      </c>
      <c r="F377" s="232">
        <v>358.56666666666666</v>
      </c>
      <c r="G377" s="232">
        <v>355.18333333333334</v>
      </c>
      <c r="H377" s="232">
        <v>368.08333333333331</v>
      </c>
      <c r="I377" s="232">
        <v>371.46666666666664</v>
      </c>
      <c r="J377" s="232">
        <v>374.5333333333333</v>
      </c>
      <c r="K377" s="231">
        <v>368.4</v>
      </c>
      <c r="L377" s="231">
        <v>361.95</v>
      </c>
      <c r="M377" s="231">
        <v>0.74819000000000002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152.35</v>
      </c>
      <c r="D378" s="232">
        <v>152.48333333333332</v>
      </c>
      <c r="E378" s="232">
        <v>150.56666666666663</v>
      </c>
      <c r="F378" s="232">
        <v>148.7833333333333</v>
      </c>
      <c r="G378" s="232">
        <v>146.86666666666662</v>
      </c>
      <c r="H378" s="232">
        <v>154.26666666666665</v>
      </c>
      <c r="I378" s="232">
        <v>156.18333333333334</v>
      </c>
      <c r="J378" s="232">
        <v>157.96666666666667</v>
      </c>
      <c r="K378" s="231">
        <v>154.4</v>
      </c>
      <c r="L378" s="231">
        <v>150.69999999999999</v>
      </c>
      <c r="M378" s="231">
        <v>74.216589999999997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111.9</v>
      </c>
      <c r="D379" s="232">
        <v>111.88333333333333</v>
      </c>
      <c r="E379" s="232">
        <v>110.76666666666665</v>
      </c>
      <c r="F379" s="232">
        <v>109.63333333333333</v>
      </c>
      <c r="G379" s="232">
        <v>108.51666666666665</v>
      </c>
      <c r="H379" s="232">
        <v>113.01666666666665</v>
      </c>
      <c r="I379" s="232">
        <v>114.13333333333333</v>
      </c>
      <c r="J379" s="232">
        <v>115.26666666666665</v>
      </c>
      <c r="K379" s="231">
        <v>113</v>
      </c>
      <c r="L379" s="231">
        <v>110.75</v>
      </c>
      <c r="M379" s="231">
        <v>44.679369999999999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663.3</v>
      </c>
      <c r="D380" s="232">
        <v>648.19999999999993</v>
      </c>
      <c r="E380" s="232">
        <v>624.34999999999991</v>
      </c>
      <c r="F380" s="232">
        <v>585.4</v>
      </c>
      <c r="G380" s="232">
        <v>561.54999999999995</v>
      </c>
      <c r="H380" s="232">
        <v>687.14999999999986</v>
      </c>
      <c r="I380" s="232">
        <v>711</v>
      </c>
      <c r="J380" s="232">
        <v>749.94999999999982</v>
      </c>
      <c r="K380" s="231">
        <v>672.05</v>
      </c>
      <c r="L380" s="231">
        <v>609.25</v>
      </c>
      <c r="M380" s="231">
        <v>19.818860000000001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324.55</v>
      </c>
      <c r="D381" s="232">
        <v>328.09999999999997</v>
      </c>
      <c r="E381" s="232">
        <v>319.49999999999994</v>
      </c>
      <c r="F381" s="232">
        <v>314.45</v>
      </c>
      <c r="G381" s="232">
        <v>305.84999999999997</v>
      </c>
      <c r="H381" s="232">
        <v>333.14999999999992</v>
      </c>
      <c r="I381" s="232">
        <v>341.74999999999994</v>
      </c>
      <c r="J381" s="232">
        <v>346.7999999999999</v>
      </c>
      <c r="K381" s="231">
        <v>336.7</v>
      </c>
      <c r="L381" s="231">
        <v>323.05</v>
      </c>
      <c r="M381" s="231">
        <v>1.81751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1177.55</v>
      </c>
      <c r="D382" s="232">
        <v>1162.8833333333332</v>
      </c>
      <c r="E382" s="232">
        <v>1145.6666666666665</v>
      </c>
      <c r="F382" s="232">
        <v>1113.7833333333333</v>
      </c>
      <c r="G382" s="232">
        <v>1096.5666666666666</v>
      </c>
      <c r="H382" s="232">
        <v>1194.7666666666664</v>
      </c>
      <c r="I382" s="232">
        <v>1211.9833333333331</v>
      </c>
      <c r="J382" s="232">
        <v>1243.8666666666663</v>
      </c>
      <c r="K382" s="231">
        <v>1180.0999999999999</v>
      </c>
      <c r="L382" s="231">
        <v>1131</v>
      </c>
      <c r="M382" s="231">
        <v>1.9106399999999999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61.25</v>
      </c>
      <c r="D383" s="232">
        <v>61.816666666666663</v>
      </c>
      <c r="E383" s="232">
        <v>60.533333333333324</v>
      </c>
      <c r="F383" s="232">
        <v>59.816666666666663</v>
      </c>
      <c r="G383" s="232">
        <v>58.533333333333324</v>
      </c>
      <c r="H383" s="232">
        <v>62.533333333333324</v>
      </c>
      <c r="I383" s="232">
        <v>63.816666666666656</v>
      </c>
      <c r="J383" s="232">
        <v>64.533333333333331</v>
      </c>
      <c r="K383" s="231">
        <v>63.1</v>
      </c>
      <c r="L383" s="231">
        <v>61.1</v>
      </c>
      <c r="M383" s="231">
        <v>51.073410000000003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151.5</v>
      </c>
      <c r="D384" s="232">
        <v>151.79999999999998</v>
      </c>
      <c r="E384" s="232">
        <v>148.84999999999997</v>
      </c>
      <c r="F384" s="232">
        <v>146.19999999999999</v>
      </c>
      <c r="G384" s="232">
        <v>143.24999999999997</v>
      </c>
      <c r="H384" s="232">
        <v>154.44999999999996</v>
      </c>
      <c r="I384" s="232">
        <v>157.39999999999995</v>
      </c>
      <c r="J384" s="232">
        <v>160.04999999999995</v>
      </c>
      <c r="K384" s="231">
        <v>154.75</v>
      </c>
      <c r="L384" s="231">
        <v>149.15</v>
      </c>
      <c r="M384" s="231">
        <v>45.393389999999997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659.85</v>
      </c>
      <c r="D385" s="232">
        <v>673.43333333333339</v>
      </c>
      <c r="E385" s="232">
        <v>638.91666666666674</v>
      </c>
      <c r="F385" s="232">
        <v>617.98333333333335</v>
      </c>
      <c r="G385" s="232">
        <v>583.4666666666667</v>
      </c>
      <c r="H385" s="232">
        <v>694.36666666666679</v>
      </c>
      <c r="I385" s="232">
        <v>728.88333333333344</v>
      </c>
      <c r="J385" s="232">
        <v>749.81666666666683</v>
      </c>
      <c r="K385" s="231">
        <v>707.95</v>
      </c>
      <c r="L385" s="231">
        <v>652.5</v>
      </c>
      <c r="M385" s="231">
        <v>4.0151700000000003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199</v>
      </c>
      <c r="D386" s="232">
        <v>199.6</v>
      </c>
      <c r="E386" s="232">
        <v>196.89999999999998</v>
      </c>
      <c r="F386" s="232">
        <v>194.79999999999998</v>
      </c>
      <c r="G386" s="232">
        <v>192.09999999999997</v>
      </c>
      <c r="H386" s="232">
        <v>201.7</v>
      </c>
      <c r="I386" s="232">
        <v>204.39999999999998</v>
      </c>
      <c r="J386" s="232">
        <v>206.5</v>
      </c>
      <c r="K386" s="231">
        <v>202.3</v>
      </c>
      <c r="L386" s="231">
        <v>197.5</v>
      </c>
      <c r="M386" s="231">
        <v>1.3956900000000001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96.75</v>
      </c>
      <c r="D387" s="232">
        <v>97.733333333333334</v>
      </c>
      <c r="E387" s="232">
        <v>95.066666666666663</v>
      </c>
      <c r="F387" s="232">
        <v>93.383333333333326</v>
      </c>
      <c r="G387" s="232">
        <v>90.716666666666654</v>
      </c>
      <c r="H387" s="232">
        <v>99.416666666666671</v>
      </c>
      <c r="I387" s="232">
        <v>102.08333333333333</v>
      </c>
      <c r="J387" s="232">
        <v>103.76666666666668</v>
      </c>
      <c r="K387" s="231">
        <v>100.4</v>
      </c>
      <c r="L387" s="231">
        <v>96.05</v>
      </c>
      <c r="M387" s="231">
        <v>35.936050000000002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2106.6999999999998</v>
      </c>
      <c r="D388" s="232">
        <v>2135.9166666666665</v>
      </c>
      <c r="E388" s="232">
        <v>2065.6833333333329</v>
      </c>
      <c r="F388" s="232">
        <v>2024.6666666666665</v>
      </c>
      <c r="G388" s="232">
        <v>1954.4333333333329</v>
      </c>
      <c r="H388" s="232">
        <v>2176.9333333333329</v>
      </c>
      <c r="I388" s="232">
        <v>2247.1666666666665</v>
      </c>
      <c r="J388" s="232">
        <v>2288.1833333333329</v>
      </c>
      <c r="K388" s="231">
        <v>2206.15</v>
      </c>
      <c r="L388" s="231">
        <v>2094.9</v>
      </c>
      <c r="M388" s="231">
        <v>0.46577000000000002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38.65</v>
      </c>
      <c r="D389" s="232">
        <v>39</v>
      </c>
      <c r="E389" s="232">
        <v>38.15</v>
      </c>
      <c r="F389" s="232">
        <v>37.65</v>
      </c>
      <c r="G389" s="232">
        <v>36.799999999999997</v>
      </c>
      <c r="H389" s="232">
        <v>39.5</v>
      </c>
      <c r="I389" s="232">
        <v>40.349999999999994</v>
      </c>
      <c r="J389" s="232">
        <v>40.85</v>
      </c>
      <c r="K389" s="231">
        <v>39.85</v>
      </c>
      <c r="L389" s="231">
        <v>38.5</v>
      </c>
      <c r="M389" s="231">
        <v>6.9052699999999998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1255.55</v>
      </c>
      <c r="D390" s="232">
        <v>1260.4833333333333</v>
      </c>
      <c r="E390" s="232">
        <v>1228.0666666666666</v>
      </c>
      <c r="F390" s="232">
        <v>1200.5833333333333</v>
      </c>
      <c r="G390" s="232">
        <v>1168.1666666666665</v>
      </c>
      <c r="H390" s="232">
        <v>1287.9666666666667</v>
      </c>
      <c r="I390" s="232">
        <v>1320.3833333333332</v>
      </c>
      <c r="J390" s="232">
        <v>1347.8666666666668</v>
      </c>
      <c r="K390" s="231">
        <v>1292.9000000000001</v>
      </c>
      <c r="L390" s="231">
        <v>1233</v>
      </c>
      <c r="M390" s="231">
        <v>2.16168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169.85</v>
      </c>
      <c r="D391" s="232">
        <v>171.33333333333334</v>
      </c>
      <c r="E391" s="232">
        <v>167.66666666666669</v>
      </c>
      <c r="F391" s="232">
        <v>165.48333333333335</v>
      </c>
      <c r="G391" s="232">
        <v>161.81666666666669</v>
      </c>
      <c r="H391" s="232">
        <v>173.51666666666668</v>
      </c>
      <c r="I391" s="232">
        <v>177.18333333333337</v>
      </c>
      <c r="J391" s="232">
        <v>179.36666666666667</v>
      </c>
      <c r="K391" s="231">
        <v>175</v>
      </c>
      <c r="L391" s="231">
        <v>169.15</v>
      </c>
      <c r="M391" s="231">
        <v>14.607559999999999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773.05</v>
      </c>
      <c r="D392" s="232">
        <v>776.01666666666677</v>
      </c>
      <c r="E392" s="232">
        <v>769.03333333333353</v>
      </c>
      <c r="F392" s="232">
        <v>765.01666666666677</v>
      </c>
      <c r="G392" s="232">
        <v>758.03333333333353</v>
      </c>
      <c r="H392" s="232">
        <v>780.03333333333353</v>
      </c>
      <c r="I392" s="232">
        <v>787.01666666666688</v>
      </c>
      <c r="J392" s="232">
        <v>791.03333333333353</v>
      </c>
      <c r="K392" s="231">
        <v>783</v>
      </c>
      <c r="L392" s="231">
        <v>772</v>
      </c>
      <c r="M392" s="231">
        <v>0.64293999999999996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2367.85</v>
      </c>
      <c r="D393" s="232">
        <v>2369.7333333333331</v>
      </c>
      <c r="E393" s="232">
        <v>2349.8166666666662</v>
      </c>
      <c r="F393" s="232">
        <v>2331.7833333333328</v>
      </c>
      <c r="G393" s="232">
        <v>2311.8666666666659</v>
      </c>
      <c r="H393" s="232">
        <v>2387.7666666666664</v>
      </c>
      <c r="I393" s="232">
        <v>2407.6833333333334</v>
      </c>
      <c r="J393" s="232">
        <v>2425.7166666666667</v>
      </c>
      <c r="K393" s="231">
        <v>2389.65</v>
      </c>
      <c r="L393" s="231">
        <v>2351.6999999999998</v>
      </c>
      <c r="M393" s="231">
        <v>51.686669999999999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91.65</v>
      </c>
      <c r="D394" s="232">
        <v>92.716666666666654</v>
      </c>
      <c r="E394" s="232">
        <v>88.933333333333309</v>
      </c>
      <c r="F394" s="232">
        <v>86.216666666666654</v>
      </c>
      <c r="G394" s="232">
        <v>82.433333333333309</v>
      </c>
      <c r="H394" s="232">
        <v>95.433333333333309</v>
      </c>
      <c r="I394" s="232">
        <v>99.21666666666664</v>
      </c>
      <c r="J394" s="232">
        <v>101.93333333333331</v>
      </c>
      <c r="K394" s="231">
        <v>96.5</v>
      </c>
      <c r="L394" s="231">
        <v>90</v>
      </c>
      <c r="M394" s="231">
        <v>8.8871699999999993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642.25</v>
      </c>
      <c r="D395" s="232">
        <v>649.06666666666672</v>
      </c>
      <c r="E395" s="232">
        <v>631.68333333333339</v>
      </c>
      <c r="F395" s="232">
        <v>621.11666666666667</v>
      </c>
      <c r="G395" s="232">
        <v>603.73333333333335</v>
      </c>
      <c r="H395" s="232">
        <v>659.63333333333344</v>
      </c>
      <c r="I395" s="232">
        <v>677.01666666666688</v>
      </c>
      <c r="J395" s="232">
        <v>687.58333333333348</v>
      </c>
      <c r="K395" s="231">
        <v>666.45</v>
      </c>
      <c r="L395" s="231">
        <v>638.5</v>
      </c>
      <c r="M395" s="231">
        <v>0.38732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1339.65</v>
      </c>
      <c r="D396" s="232">
        <v>1327.3500000000001</v>
      </c>
      <c r="E396" s="232">
        <v>1308.2000000000003</v>
      </c>
      <c r="F396" s="232">
        <v>1276.7500000000002</v>
      </c>
      <c r="G396" s="232">
        <v>1257.6000000000004</v>
      </c>
      <c r="H396" s="232">
        <v>1358.8000000000002</v>
      </c>
      <c r="I396" s="232">
        <v>1377.9500000000003</v>
      </c>
      <c r="J396" s="232">
        <v>1409.4</v>
      </c>
      <c r="K396" s="231">
        <v>1346.5</v>
      </c>
      <c r="L396" s="231">
        <v>1295.9000000000001</v>
      </c>
      <c r="M396" s="231">
        <v>1.6639699999999999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746.5</v>
      </c>
      <c r="D397" s="232">
        <v>745.13333333333333</v>
      </c>
      <c r="E397" s="232">
        <v>739.51666666666665</v>
      </c>
      <c r="F397" s="232">
        <v>732.5333333333333</v>
      </c>
      <c r="G397" s="232">
        <v>726.91666666666663</v>
      </c>
      <c r="H397" s="232">
        <v>752.11666666666667</v>
      </c>
      <c r="I397" s="232">
        <v>757.73333333333323</v>
      </c>
      <c r="J397" s="232">
        <v>764.7166666666667</v>
      </c>
      <c r="K397" s="231">
        <v>750.75</v>
      </c>
      <c r="L397" s="231">
        <v>738.15</v>
      </c>
      <c r="M397" s="231">
        <v>6.2382999999999997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1129.1500000000001</v>
      </c>
      <c r="D398" s="232">
        <v>1124.8666666666668</v>
      </c>
      <c r="E398" s="232">
        <v>1114.7333333333336</v>
      </c>
      <c r="F398" s="232">
        <v>1100.3166666666668</v>
      </c>
      <c r="G398" s="232">
        <v>1090.1833333333336</v>
      </c>
      <c r="H398" s="232">
        <v>1139.2833333333335</v>
      </c>
      <c r="I398" s="232">
        <v>1149.4166666666667</v>
      </c>
      <c r="J398" s="232">
        <v>1163.8333333333335</v>
      </c>
      <c r="K398" s="231">
        <v>1135</v>
      </c>
      <c r="L398" s="231">
        <v>1110.45</v>
      </c>
      <c r="M398" s="231">
        <v>9.8756299999999992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358.45</v>
      </c>
      <c r="D399" s="232">
        <v>358.58333333333331</v>
      </c>
      <c r="E399" s="232">
        <v>354.61666666666662</v>
      </c>
      <c r="F399" s="232">
        <v>350.7833333333333</v>
      </c>
      <c r="G399" s="232">
        <v>346.81666666666661</v>
      </c>
      <c r="H399" s="232">
        <v>362.41666666666663</v>
      </c>
      <c r="I399" s="232">
        <v>366.38333333333333</v>
      </c>
      <c r="J399" s="232">
        <v>370.21666666666664</v>
      </c>
      <c r="K399" s="231">
        <v>362.55</v>
      </c>
      <c r="L399" s="231">
        <v>354.75</v>
      </c>
      <c r="M399" s="231">
        <v>0.44422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31.5</v>
      </c>
      <c r="D400" s="232">
        <v>31.466666666666669</v>
      </c>
      <c r="E400" s="232">
        <v>31.083333333333336</v>
      </c>
      <c r="F400" s="232">
        <v>30.666666666666668</v>
      </c>
      <c r="G400" s="232">
        <v>30.283333333333335</v>
      </c>
      <c r="H400" s="232">
        <v>31.883333333333336</v>
      </c>
      <c r="I400" s="232">
        <v>32.266666666666666</v>
      </c>
      <c r="J400" s="232">
        <v>32.683333333333337</v>
      </c>
      <c r="K400" s="231">
        <v>31.85</v>
      </c>
      <c r="L400" s="231">
        <v>31.05</v>
      </c>
      <c r="M400" s="231">
        <v>17.839210000000001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4489.1000000000004</v>
      </c>
      <c r="D401" s="232">
        <v>4496.7166666666662</v>
      </c>
      <c r="E401" s="232">
        <v>4443.4833333333327</v>
      </c>
      <c r="F401" s="232">
        <v>4397.8666666666668</v>
      </c>
      <c r="G401" s="232">
        <v>4344.6333333333332</v>
      </c>
      <c r="H401" s="232">
        <v>4542.3333333333321</v>
      </c>
      <c r="I401" s="232">
        <v>4595.5666666666657</v>
      </c>
      <c r="J401" s="232">
        <v>4641.1833333333316</v>
      </c>
      <c r="K401" s="231">
        <v>4549.95</v>
      </c>
      <c r="L401" s="231">
        <v>4451.1000000000004</v>
      </c>
      <c r="M401" s="231">
        <v>0.34777000000000002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2191.9</v>
      </c>
      <c r="D402" s="232">
        <v>2194.9333333333334</v>
      </c>
      <c r="E402" s="232">
        <v>2158.416666666667</v>
      </c>
      <c r="F402" s="232">
        <v>2124.9333333333334</v>
      </c>
      <c r="G402" s="232">
        <v>2088.416666666667</v>
      </c>
      <c r="H402" s="232">
        <v>2228.416666666667</v>
      </c>
      <c r="I402" s="232">
        <v>2264.9333333333334</v>
      </c>
      <c r="J402" s="232">
        <v>2298.416666666667</v>
      </c>
      <c r="K402" s="231">
        <v>2231.4499999999998</v>
      </c>
      <c r="L402" s="231">
        <v>2161.4499999999998</v>
      </c>
      <c r="M402" s="231">
        <v>3.8229199999999999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78.45</v>
      </c>
      <c r="D403" s="232">
        <v>79.616666666666674</v>
      </c>
      <c r="E403" s="232">
        <v>76.533333333333346</v>
      </c>
      <c r="F403" s="232">
        <v>74.616666666666674</v>
      </c>
      <c r="G403" s="232">
        <v>71.533333333333346</v>
      </c>
      <c r="H403" s="232">
        <v>81.533333333333346</v>
      </c>
      <c r="I403" s="232">
        <v>84.61666666666666</v>
      </c>
      <c r="J403" s="232">
        <v>86.533333333333346</v>
      </c>
      <c r="K403" s="231">
        <v>82.7</v>
      </c>
      <c r="L403" s="231">
        <v>77.7</v>
      </c>
      <c r="M403" s="231">
        <v>102.72736999999999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5864.25</v>
      </c>
      <c r="D404" s="232">
        <v>5793.1166666666659</v>
      </c>
      <c r="E404" s="232">
        <v>5646.2333333333318</v>
      </c>
      <c r="F404" s="232">
        <v>5428.2166666666662</v>
      </c>
      <c r="G404" s="232">
        <v>5281.3333333333321</v>
      </c>
      <c r="H404" s="232">
        <v>6011.1333333333314</v>
      </c>
      <c r="I404" s="232">
        <v>6158.0166666666646</v>
      </c>
      <c r="J404" s="232">
        <v>6376.033333333331</v>
      </c>
      <c r="K404" s="231">
        <v>5940</v>
      </c>
      <c r="L404" s="231">
        <v>5575.1</v>
      </c>
      <c r="M404" s="231">
        <v>1.63201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1222.7</v>
      </c>
      <c r="D405" s="232">
        <v>1214.5</v>
      </c>
      <c r="E405" s="232">
        <v>1200</v>
      </c>
      <c r="F405" s="232">
        <v>1177.3</v>
      </c>
      <c r="G405" s="232">
        <v>1162.8</v>
      </c>
      <c r="H405" s="232">
        <v>1237.2</v>
      </c>
      <c r="I405" s="232">
        <v>1251.7</v>
      </c>
      <c r="J405" s="232">
        <v>1274.4000000000001</v>
      </c>
      <c r="K405" s="231">
        <v>1229</v>
      </c>
      <c r="L405" s="231">
        <v>1191.8</v>
      </c>
      <c r="M405" s="231">
        <v>1.56603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329.7</v>
      </c>
      <c r="D406" s="232">
        <v>326.2</v>
      </c>
      <c r="E406" s="232">
        <v>320.89999999999998</v>
      </c>
      <c r="F406" s="232">
        <v>312.09999999999997</v>
      </c>
      <c r="G406" s="232">
        <v>306.79999999999995</v>
      </c>
      <c r="H406" s="232">
        <v>335</v>
      </c>
      <c r="I406" s="232">
        <v>340.30000000000007</v>
      </c>
      <c r="J406" s="232">
        <v>349.1</v>
      </c>
      <c r="K406" s="231">
        <v>331.5</v>
      </c>
      <c r="L406" s="231">
        <v>317.39999999999998</v>
      </c>
      <c r="M406" s="231">
        <v>1.1250599999999999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2954.55</v>
      </c>
      <c r="D407" s="232">
        <v>2945.5333333333333</v>
      </c>
      <c r="E407" s="232">
        <v>2926.0666666666666</v>
      </c>
      <c r="F407" s="232">
        <v>2897.5833333333335</v>
      </c>
      <c r="G407" s="232">
        <v>2878.1166666666668</v>
      </c>
      <c r="H407" s="232">
        <v>2974.0166666666664</v>
      </c>
      <c r="I407" s="232">
        <v>2993.4833333333327</v>
      </c>
      <c r="J407" s="232">
        <v>3021.9666666666662</v>
      </c>
      <c r="K407" s="231">
        <v>2965</v>
      </c>
      <c r="L407" s="231">
        <v>2917.05</v>
      </c>
      <c r="M407" s="231">
        <v>0.88622999999999996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468.1</v>
      </c>
      <c r="D408" s="232">
        <v>467.5333333333333</v>
      </c>
      <c r="E408" s="232">
        <v>462.66666666666663</v>
      </c>
      <c r="F408" s="232">
        <v>457.23333333333335</v>
      </c>
      <c r="G408" s="232">
        <v>452.36666666666667</v>
      </c>
      <c r="H408" s="232">
        <v>472.96666666666658</v>
      </c>
      <c r="I408" s="232">
        <v>477.83333333333326</v>
      </c>
      <c r="J408" s="232">
        <v>483.26666666666654</v>
      </c>
      <c r="K408" s="231">
        <v>472.4</v>
      </c>
      <c r="L408" s="231">
        <v>462.1</v>
      </c>
      <c r="M408" s="231">
        <v>0.62519000000000002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1194.3499999999999</v>
      </c>
      <c r="D409" s="232">
        <v>1198.5333333333333</v>
      </c>
      <c r="E409" s="232">
        <v>1167.0666666666666</v>
      </c>
      <c r="F409" s="232">
        <v>1139.7833333333333</v>
      </c>
      <c r="G409" s="232">
        <v>1108.3166666666666</v>
      </c>
      <c r="H409" s="232">
        <v>1225.8166666666666</v>
      </c>
      <c r="I409" s="232">
        <v>1257.2833333333333</v>
      </c>
      <c r="J409" s="232">
        <v>1284.5666666666666</v>
      </c>
      <c r="K409" s="231">
        <v>1230</v>
      </c>
      <c r="L409" s="231">
        <v>1171.25</v>
      </c>
      <c r="M409" s="231">
        <v>0.25680999999999998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265.85000000000002</v>
      </c>
      <c r="D410" s="232">
        <v>270.75</v>
      </c>
      <c r="E410" s="232">
        <v>255.25</v>
      </c>
      <c r="F410" s="232">
        <v>244.64999999999998</v>
      </c>
      <c r="G410" s="232">
        <v>229.14999999999998</v>
      </c>
      <c r="H410" s="232">
        <v>281.35000000000002</v>
      </c>
      <c r="I410" s="232">
        <v>296.85000000000002</v>
      </c>
      <c r="J410" s="232">
        <v>307.45000000000005</v>
      </c>
      <c r="K410" s="231">
        <v>286.25</v>
      </c>
      <c r="L410" s="231">
        <v>260.14999999999998</v>
      </c>
      <c r="M410" s="231">
        <v>13.077439999999999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120.9</v>
      </c>
      <c r="D411" s="232">
        <v>120.23333333333333</v>
      </c>
      <c r="E411" s="232">
        <v>118.46666666666667</v>
      </c>
      <c r="F411" s="232">
        <v>116.03333333333333</v>
      </c>
      <c r="G411" s="232">
        <v>114.26666666666667</v>
      </c>
      <c r="H411" s="232">
        <v>122.66666666666667</v>
      </c>
      <c r="I411" s="232">
        <v>124.43333333333335</v>
      </c>
      <c r="J411" s="232">
        <v>126.86666666666667</v>
      </c>
      <c r="K411" s="231">
        <v>122</v>
      </c>
      <c r="L411" s="231">
        <v>117.8</v>
      </c>
      <c r="M411" s="231">
        <v>13.37879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638.9</v>
      </c>
      <c r="D412" s="232">
        <v>640.83333333333337</v>
      </c>
      <c r="E412" s="232">
        <v>631.66666666666674</v>
      </c>
      <c r="F412" s="232">
        <v>624.43333333333339</v>
      </c>
      <c r="G412" s="232">
        <v>615.26666666666677</v>
      </c>
      <c r="H412" s="232">
        <v>648.06666666666672</v>
      </c>
      <c r="I412" s="232">
        <v>657.23333333333346</v>
      </c>
      <c r="J412" s="232">
        <v>664.4666666666667</v>
      </c>
      <c r="K412" s="231">
        <v>650</v>
      </c>
      <c r="L412" s="231">
        <v>633.6</v>
      </c>
      <c r="M412" s="231">
        <v>0.14596999999999999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25645.05</v>
      </c>
      <c r="D413" s="232">
        <v>25509.983333333334</v>
      </c>
      <c r="E413" s="232">
        <v>25015.066666666666</v>
      </c>
      <c r="F413" s="232">
        <v>24385.083333333332</v>
      </c>
      <c r="G413" s="232">
        <v>23890.166666666664</v>
      </c>
      <c r="H413" s="232">
        <v>26139.966666666667</v>
      </c>
      <c r="I413" s="232">
        <v>26634.883333333331</v>
      </c>
      <c r="J413" s="232">
        <v>27264.866666666669</v>
      </c>
      <c r="K413" s="231">
        <v>26004.9</v>
      </c>
      <c r="L413" s="231">
        <v>24880</v>
      </c>
      <c r="M413" s="231">
        <v>0.38185999999999998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42.75</v>
      </c>
      <c r="D414" s="232">
        <v>43.233333333333327</v>
      </c>
      <c r="E414" s="232">
        <v>41.966666666666654</v>
      </c>
      <c r="F414" s="232">
        <v>41.18333333333333</v>
      </c>
      <c r="G414" s="232">
        <v>39.916666666666657</v>
      </c>
      <c r="H414" s="232">
        <v>44.016666666666652</v>
      </c>
      <c r="I414" s="232">
        <v>45.283333333333317</v>
      </c>
      <c r="J414" s="232">
        <v>46.066666666666649</v>
      </c>
      <c r="K414" s="231">
        <v>44.5</v>
      </c>
      <c r="L414" s="231">
        <v>42.45</v>
      </c>
      <c r="M414" s="231">
        <v>44.261200000000002</v>
      </c>
      <c r="N414" s="1"/>
      <c r="O414" s="1"/>
    </row>
    <row r="415" spans="1:15" ht="12.75" customHeight="1">
      <c r="A415" s="30">
        <v>405</v>
      </c>
      <c r="B415" t="s">
        <v>872</v>
      </c>
      <c r="C415" s="303">
        <v>1202.9000000000001</v>
      </c>
      <c r="D415" s="304">
        <v>1205.1666666666667</v>
      </c>
      <c r="E415" s="304">
        <v>1189.7333333333336</v>
      </c>
      <c r="F415" s="304">
        <v>1176.5666666666668</v>
      </c>
      <c r="G415" s="304">
        <v>1161.1333333333337</v>
      </c>
      <c r="H415" s="304">
        <v>1218.3333333333335</v>
      </c>
      <c r="I415" s="304">
        <v>1233.7666666666664</v>
      </c>
      <c r="J415" s="304">
        <v>1246.9333333333334</v>
      </c>
      <c r="K415" s="303">
        <v>1220.5999999999999</v>
      </c>
      <c r="L415" s="303">
        <v>1192</v>
      </c>
      <c r="M415" s="303">
        <v>2.8750499999999999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277.35000000000002</v>
      </c>
      <c r="D416" s="232">
        <v>279.76666666666671</v>
      </c>
      <c r="E416" s="232">
        <v>273.68333333333339</v>
      </c>
      <c r="F416" s="232">
        <v>270.01666666666671</v>
      </c>
      <c r="G416" s="232">
        <v>263.93333333333339</v>
      </c>
      <c r="H416" s="232">
        <v>283.43333333333339</v>
      </c>
      <c r="I416" s="232">
        <v>289.51666666666677</v>
      </c>
      <c r="J416" s="232">
        <v>293.18333333333339</v>
      </c>
      <c r="K416" s="231">
        <v>285.85000000000002</v>
      </c>
      <c r="L416" s="231">
        <v>276.10000000000002</v>
      </c>
      <c r="M416" s="231">
        <v>1.01315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3201.9</v>
      </c>
      <c r="D417" s="232">
        <v>3208.1666666666665</v>
      </c>
      <c r="E417" s="232">
        <v>3156.0333333333328</v>
      </c>
      <c r="F417" s="232">
        <v>3110.1666666666665</v>
      </c>
      <c r="G417" s="232">
        <v>3058.0333333333328</v>
      </c>
      <c r="H417" s="232">
        <v>3254.0333333333328</v>
      </c>
      <c r="I417" s="232">
        <v>3306.166666666667</v>
      </c>
      <c r="J417" s="232">
        <v>3352.0333333333328</v>
      </c>
      <c r="K417" s="231">
        <v>3260.3</v>
      </c>
      <c r="L417" s="231">
        <v>3162.3</v>
      </c>
      <c r="M417" s="231">
        <v>3.0607799999999998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592.85</v>
      </c>
      <c r="D418" s="232">
        <v>585.2833333333333</v>
      </c>
      <c r="E418" s="232">
        <v>572.56666666666661</v>
      </c>
      <c r="F418" s="232">
        <v>552.2833333333333</v>
      </c>
      <c r="G418" s="232">
        <v>539.56666666666661</v>
      </c>
      <c r="H418" s="232">
        <v>605.56666666666661</v>
      </c>
      <c r="I418" s="232">
        <v>618.2833333333333</v>
      </c>
      <c r="J418" s="232">
        <v>638.56666666666661</v>
      </c>
      <c r="K418" s="231">
        <v>598</v>
      </c>
      <c r="L418" s="231">
        <v>565</v>
      </c>
      <c r="M418" s="231">
        <v>1.6378699999999999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3736.1</v>
      </c>
      <c r="D419" s="232">
        <v>3750.5499999999997</v>
      </c>
      <c r="E419" s="232">
        <v>3700.5499999999993</v>
      </c>
      <c r="F419" s="232">
        <v>3664.9999999999995</v>
      </c>
      <c r="G419" s="232">
        <v>3614.9999999999991</v>
      </c>
      <c r="H419" s="232">
        <v>3786.0999999999995</v>
      </c>
      <c r="I419" s="232">
        <v>3836.1000000000004</v>
      </c>
      <c r="J419" s="232">
        <v>3871.6499999999996</v>
      </c>
      <c r="K419" s="231">
        <v>3800.55</v>
      </c>
      <c r="L419" s="231">
        <v>3715</v>
      </c>
      <c r="M419" s="231">
        <v>0.29613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454.3</v>
      </c>
      <c r="D420" s="232">
        <v>451.0333333333333</v>
      </c>
      <c r="E420" s="232">
        <v>441.26666666666659</v>
      </c>
      <c r="F420" s="232">
        <v>428.23333333333329</v>
      </c>
      <c r="G420" s="232">
        <v>418.46666666666658</v>
      </c>
      <c r="H420" s="232">
        <v>464.06666666666661</v>
      </c>
      <c r="I420" s="232">
        <v>473.83333333333326</v>
      </c>
      <c r="J420" s="232">
        <v>486.86666666666662</v>
      </c>
      <c r="K420" s="231">
        <v>460.8</v>
      </c>
      <c r="L420" s="231">
        <v>438</v>
      </c>
      <c r="M420" s="231">
        <v>6.4618399999999996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720</v>
      </c>
      <c r="D421" s="232">
        <v>717.36666666666667</v>
      </c>
      <c r="E421" s="232">
        <v>708.73333333333335</v>
      </c>
      <c r="F421" s="232">
        <v>697.4666666666667</v>
      </c>
      <c r="G421" s="232">
        <v>688.83333333333337</v>
      </c>
      <c r="H421" s="232">
        <v>728.63333333333333</v>
      </c>
      <c r="I421" s="232">
        <v>737.26666666666677</v>
      </c>
      <c r="J421" s="232">
        <v>748.5333333333333</v>
      </c>
      <c r="K421" s="231">
        <v>726</v>
      </c>
      <c r="L421" s="231">
        <v>706.1</v>
      </c>
      <c r="M421" s="231">
        <v>4.5079000000000002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564</v>
      </c>
      <c r="D422" s="232">
        <v>563.36666666666667</v>
      </c>
      <c r="E422" s="232">
        <v>558.73333333333335</v>
      </c>
      <c r="F422" s="232">
        <v>553.4666666666667</v>
      </c>
      <c r="G422" s="232">
        <v>548.83333333333337</v>
      </c>
      <c r="H422" s="232">
        <v>568.63333333333333</v>
      </c>
      <c r="I422" s="232">
        <v>573.26666666666677</v>
      </c>
      <c r="J422" s="232">
        <v>578.5333333333333</v>
      </c>
      <c r="K422" s="231">
        <v>568</v>
      </c>
      <c r="L422" s="231">
        <v>558.1</v>
      </c>
      <c r="M422" s="231">
        <v>5.0918200000000002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527.70000000000005</v>
      </c>
      <c r="D423" s="232">
        <v>525.5</v>
      </c>
      <c r="E423" s="232">
        <v>521.20000000000005</v>
      </c>
      <c r="F423" s="232">
        <v>514.70000000000005</v>
      </c>
      <c r="G423" s="232">
        <v>510.40000000000009</v>
      </c>
      <c r="H423" s="232">
        <v>532</v>
      </c>
      <c r="I423" s="232">
        <v>536.29999999999995</v>
      </c>
      <c r="J423" s="232">
        <v>542.79999999999995</v>
      </c>
      <c r="K423" s="231">
        <v>529.79999999999995</v>
      </c>
      <c r="L423" s="231">
        <v>519</v>
      </c>
      <c r="M423" s="231">
        <v>110.48799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83</v>
      </c>
      <c r="D424" s="232">
        <v>82.5</v>
      </c>
      <c r="E424" s="232">
        <v>81.599999999999994</v>
      </c>
      <c r="F424" s="232">
        <v>80.199999999999989</v>
      </c>
      <c r="G424" s="232">
        <v>79.299999999999983</v>
      </c>
      <c r="H424" s="232">
        <v>83.9</v>
      </c>
      <c r="I424" s="232">
        <v>84.800000000000011</v>
      </c>
      <c r="J424" s="232">
        <v>86.200000000000017</v>
      </c>
      <c r="K424" s="231">
        <v>83.4</v>
      </c>
      <c r="L424" s="231">
        <v>81.099999999999994</v>
      </c>
      <c r="M424" s="231">
        <v>168.61725999999999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295.05</v>
      </c>
      <c r="D425" s="232">
        <v>293.18333333333334</v>
      </c>
      <c r="E425" s="232">
        <v>289.7166666666667</v>
      </c>
      <c r="F425" s="232">
        <v>284.38333333333338</v>
      </c>
      <c r="G425" s="232">
        <v>280.91666666666674</v>
      </c>
      <c r="H425" s="232">
        <v>298.51666666666665</v>
      </c>
      <c r="I425" s="232">
        <v>301.98333333333323</v>
      </c>
      <c r="J425" s="232">
        <v>307.31666666666661</v>
      </c>
      <c r="K425" s="231">
        <v>296.64999999999998</v>
      </c>
      <c r="L425" s="231">
        <v>287.85000000000002</v>
      </c>
      <c r="M425" s="231">
        <v>2.25271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160.44999999999999</v>
      </c>
      <c r="D426" s="232">
        <v>161.20000000000002</v>
      </c>
      <c r="E426" s="232">
        <v>158.10000000000002</v>
      </c>
      <c r="F426" s="232">
        <v>155.75</v>
      </c>
      <c r="G426" s="232">
        <v>152.65</v>
      </c>
      <c r="H426" s="232">
        <v>163.55000000000004</v>
      </c>
      <c r="I426" s="232">
        <v>166.65</v>
      </c>
      <c r="J426" s="232">
        <v>169.00000000000006</v>
      </c>
      <c r="K426" s="231">
        <v>164.3</v>
      </c>
      <c r="L426" s="231">
        <v>158.85</v>
      </c>
      <c r="M426" s="231">
        <v>6.1211700000000002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370.85</v>
      </c>
      <c r="D427" s="232">
        <v>368.5</v>
      </c>
      <c r="E427" s="232">
        <v>363.35</v>
      </c>
      <c r="F427" s="232">
        <v>355.85</v>
      </c>
      <c r="G427" s="232">
        <v>350.70000000000005</v>
      </c>
      <c r="H427" s="232">
        <v>376</v>
      </c>
      <c r="I427" s="232">
        <v>381.15</v>
      </c>
      <c r="J427" s="232">
        <v>388.65</v>
      </c>
      <c r="K427" s="231">
        <v>373.65</v>
      </c>
      <c r="L427" s="231">
        <v>361</v>
      </c>
      <c r="M427" s="231">
        <v>1.0936999999999999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438.7</v>
      </c>
      <c r="D428" s="232">
        <v>440.91666666666669</v>
      </c>
      <c r="E428" s="232">
        <v>434.38333333333338</v>
      </c>
      <c r="F428" s="232">
        <v>430.06666666666672</v>
      </c>
      <c r="G428" s="232">
        <v>423.53333333333342</v>
      </c>
      <c r="H428" s="232">
        <v>445.23333333333335</v>
      </c>
      <c r="I428" s="232">
        <v>451.76666666666665</v>
      </c>
      <c r="J428" s="232">
        <v>456.08333333333331</v>
      </c>
      <c r="K428" s="231">
        <v>447.45</v>
      </c>
      <c r="L428" s="231">
        <v>436.6</v>
      </c>
      <c r="M428" s="231">
        <v>1.5773600000000001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185.05</v>
      </c>
      <c r="D429" s="232">
        <v>185.96666666666667</v>
      </c>
      <c r="E429" s="232">
        <v>182.43333333333334</v>
      </c>
      <c r="F429" s="232">
        <v>179.81666666666666</v>
      </c>
      <c r="G429" s="232">
        <v>176.28333333333333</v>
      </c>
      <c r="H429" s="232">
        <v>188.58333333333334</v>
      </c>
      <c r="I429" s="232">
        <v>192.1166666666667</v>
      </c>
      <c r="J429" s="232">
        <v>194.73333333333335</v>
      </c>
      <c r="K429" s="231">
        <v>189.5</v>
      </c>
      <c r="L429" s="231">
        <v>183.35</v>
      </c>
      <c r="M429" s="231">
        <v>6.3914799999999996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965.05</v>
      </c>
      <c r="D430" s="232">
        <v>965.88333333333321</v>
      </c>
      <c r="E430" s="232">
        <v>959.21666666666647</v>
      </c>
      <c r="F430" s="232">
        <v>953.38333333333321</v>
      </c>
      <c r="G430" s="232">
        <v>946.71666666666647</v>
      </c>
      <c r="H430" s="232">
        <v>971.71666666666647</v>
      </c>
      <c r="I430" s="232">
        <v>978.38333333333321</v>
      </c>
      <c r="J430" s="232">
        <v>984.21666666666647</v>
      </c>
      <c r="K430" s="231">
        <v>972.55</v>
      </c>
      <c r="L430" s="231">
        <v>960.05</v>
      </c>
      <c r="M430" s="231">
        <v>15.486750000000001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427.1</v>
      </c>
      <c r="D431" s="232">
        <v>428.81666666666666</v>
      </c>
      <c r="E431" s="232">
        <v>422.63333333333333</v>
      </c>
      <c r="F431" s="232">
        <v>418.16666666666669</v>
      </c>
      <c r="G431" s="232">
        <v>411.98333333333335</v>
      </c>
      <c r="H431" s="232">
        <v>433.2833333333333</v>
      </c>
      <c r="I431" s="232">
        <v>439.46666666666658</v>
      </c>
      <c r="J431" s="232">
        <v>443.93333333333328</v>
      </c>
      <c r="K431" s="231">
        <v>435</v>
      </c>
      <c r="L431" s="231">
        <v>424.35</v>
      </c>
      <c r="M431" s="231">
        <v>3.0983399999999999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2291.85</v>
      </c>
      <c r="D432" s="232">
        <v>2297.25</v>
      </c>
      <c r="E432" s="232">
        <v>2274.6</v>
      </c>
      <c r="F432" s="232">
        <v>2257.35</v>
      </c>
      <c r="G432" s="232">
        <v>2234.6999999999998</v>
      </c>
      <c r="H432" s="232">
        <v>2314.5</v>
      </c>
      <c r="I432" s="232">
        <v>2337.1499999999996</v>
      </c>
      <c r="J432" s="232">
        <v>2354.4</v>
      </c>
      <c r="K432" s="231">
        <v>2319.9</v>
      </c>
      <c r="L432" s="231">
        <v>2280</v>
      </c>
      <c r="M432" s="231">
        <v>9.3979999999999994E-2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982.5</v>
      </c>
      <c r="D433" s="232">
        <v>984.29999999999984</v>
      </c>
      <c r="E433" s="232">
        <v>970.24999999999966</v>
      </c>
      <c r="F433" s="232">
        <v>957.99999999999977</v>
      </c>
      <c r="G433" s="232">
        <v>943.94999999999959</v>
      </c>
      <c r="H433" s="232">
        <v>996.54999999999973</v>
      </c>
      <c r="I433" s="232">
        <v>1010.5999999999999</v>
      </c>
      <c r="J433" s="232">
        <v>1022.8499999999998</v>
      </c>
      <c r="K433" s="231">
        <v>998.35</v>
      </c>
      <c r="L433" s="231">
        <v>972.05</v>
      </c>
      <c r="M433" s="231">
        <v>1.8630199999999999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303.8</v>
      </c>
      <c r="D434" s="232">
        <v>304.70000000000005</v>
      </c>
      <c r="E434" s="232">
        <v>299.80000000000007</v>
      </c>
      <c r="F434" s="232">
        <v>295.8</v>
      </c>
      <c r="G434" s="232">
        <v>290.90000000000003</v>
      </c>
      <c r="H434" s="232">
        <v>308.7000000000001</v>
      </c>
      <c r="I434" s="232">
        <v>313.60000000000008</v>
      </c>
      <c r="J434" s="232">
        <v>317.60000000000014</v>
      </c>
      <c r="K434" s="231">
        <v>309.60000000000002</v>
      </c>
      <c r="L434" s="231">
        <v>300.7</v>
      </c>
      <c r="M434" s="231">
        <v>0.73624000000000001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352.05</v>
      </c>
      <c r="D435" s="232">
        <v>351.8</v>
      </c>
      <c r="E435" s="232">
        <v>350.05</v>
      </c>
      <c r="F435" s="232">
        <v>348.05</v>
      </c>
      <c r="G435" s="232">
        <v>346.3</v>
      </c>
      <c r="H435" s="232">
        <v>353.8</v>
      </c>
      <c r="I435" s="232">
        <v>355.55</v>
      </c>
      <c r="J435" s="232">
        <v>357.55</v>
      </c>
      <c r="K435" s="231">
        <v>353.55</v>
      </c>
      <c r="L435" s="231">
        <v>349.8</v>
      </c>
      <c r="M435" s="231">
        <v>0.86982000000000004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2740.55</v>
      </c>
      <c r="D436" s="232">
        <v>2730.1666666666665</v>
      </c>
      <c r="E436" s="232">
        <v>2700.3833333333332</v>
      </c>
      <c r="F436" s="232">
        <v>2660.2166666666667</v>
      </c>
      <c r="G436" s="232">
        <v>2630.4333333333334</v>
      </c>
      <c r="H436" s="232">
        <v>2770.333333333333</v>
      </c>
      <c r="I436" s="232">
        <v>2800.1166666666668</v>
      </c>
      <c r="J436" s="232">
        <v>2840.2833333333328</v>
      </c>
      <c r="K436" s="231">
        <v>2759.95</v>
      </c>
      <c r="L436" s="231">
        <v>2690</v>
      </c>
      <c r="M436" s="231">
        <v>0.75688999999999995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478.3</v>
      </c>
      <c r="D437" s="232">
        <v>480.93333333333339</v>
      </c>
      <c r="E437" s="232">
        <v>474.71666666666681</v>
      </c>
      <c r="F437" s="232">
        <v>471.13333333333344</v>
      </c>
      <c r="G437" s="232">
        <v>464.91666666666686</v>
      </c>
      <c r="H437" s="232">
        <v>484.51666666666677</v>
      </c>
      <c r="I437" s="232">
        <v>490.73333333333335</v>
      </c>
      <c r="J437" s="232">
        <v>494.31666666666672</v>
      </c>
      <c r="K437" s="231">
        <v>487.15</v>
      </c>
      <c r="L437" s="231">
        <v>477.35</v>
      </c>
      <c r="M437" s="231">
        <v>1.64957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8.1</v>
      </c>
      <c r="D438" s="232">
        <v>8.1833333333333336</v>
      </c>
      <c r="E438" s="232">
        <v>7.9666666666666668</v>
      </c>
      <c r="F438" s="232">
        <v>7.8333333333333339</v>
      </c>
      <c r="G438" s="232">
        <v>7.6166666666666671</v>
      </c>
      <c r="H438" s="232">
        <v>8.3166666666666664</v>
      </c>
      <c r="I438" s="232">
        <v>8.533333333333335</v>
      </c>
      <c r="J438" s="232">
        <v>8.6666666666666661</v>
      </c>
      <c r="K438" s="231">
        <v>8.4</v>
      </c>
      <c r="L438" s="231">
        <v>8.0500000000000007</v>
      </c>
      <c r="M438" s="231">
        <v>476.31704000000002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253.4</v>
      </c>
      <c r="D439" s="232">
        <v>252.56666666666669</v>
      </c>
      <c r="E439" s="232">
        <v>249.13333333333338</v>
      </c>
      <c r="F439" s="232">
        <v>244.8666666666667</v>
      </c>
      <c r="G439" s="232">
        <v>241.43333333333339</v>
      </c>
      <c r="H439" s="232">
        <v>256.83333333333337</v>
      </c>
      <c r="I439" s="232">
        <v>260.26666666666671</v>
      </c>
      <c r="J439" s="232">
        <v>264.53333333333336</v>
      </c>
      <c r="K439" s="231">
        <v>256</v>
      </c>
      <c r="L439" s="231">
        <v>248.3</v>
      </c>
      <c r="M439" s="231">
        <v>1.41066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1144.8</v>
      </c>
      <c r="D440" s="232">
        <v>1142.4166666666667</v>
      </c>
      <c r="E440" s="232">
        <v>1130.8833333333334</v>
      </c>
      <c r="F440" s="232">
        <v>1116.9666666666667</v>
      </c>
      <c r="G440" s="232">
        <v>1105.4333333333334</v>
      </c>
      <c r="H440" s="232">
        <v>1156.3333333333335</v>
      </c>
      <c r="I440" s="232">
        <v>1167.8666666666668</v>
      </c>
      <c r="J440" s="232">
        <v>1181.7833333333335</v>
      </c>
      <c r="K440" s="231">
        <v>1153.95</v>
      </c>
      <c r="L440" s="231">
        <v>1128.5</v>
      </c>
      <c r="M440" s="231">
        <v>2.42733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571.9</v>
      </c>
      <c r="D441" s="232">
        <v>569.75</v>
      </c>
      <c r="E441" s="232">
        <v>565.29999999999995</v>
      </c>
      <c r="F441" s="232">
        <v>558.69999999999993</v>
      </c>
      <c r="G441" s="232">
        <v>554.24999999999989</v>
      </c>
      <c r="H441" s="232">
        <v>576.35</v>
      </c>
      <c r="I441" s="232">
        <v>580.80000000000007</v>
      </c>
      <c r="J441" s="232">
        <v>587.40000000000009</v>
      </c>
      <c r="K441" s="231">
        <v>574.20000000000005</v>
      </c>
      <c r="L441" s="231">
        <v>563.15</v>
      </c>
      <c r="M441" s="231">
        <v>3.1846000000000001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1585.4</v>
      </c>
      <c r="D442" s="232">
        <v>1587.2333333333336</v>
      </c>
      <c r="E442" s="232">
        <v>1568.2666666666671</v>
      </c>
      <c r="F442" s="232">
        <v>1551.1333333333334</v>
      </c>
      <c r="G442" s="232">
        <v>1532.166666666667</v>
      </c>
      <c r="H442" s="232">
        <v>1604.3666666666672</v>
      </c>
      <c r="I442" s="232">
        <v>1623.3333333333335</v>
      </c>
      <c r="J442" s="232">
        <v>1640.4666666666674</v>
      </c>
      <c r="K442" s="231">
        <v>1606.2</v>
      </c>
      <c r="L442" s="231">
        <v>1570.1</v>
      </c>
      <c r="M442" s="231">
        <v>8.1939999999999999E-2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462.1</v>
      </c>
      <c r="D443" s="232">
        <v>466.7166666666667</v>
      </c>
      <c r="E443" s="232">
        <v>455.88333333333338</v>
      </c>
      <c r="F443" s="232">
        <v>449.66666666666669</v>
      </c>
      <c r="G443" s="232">
        <v>438.83333333333337</v>
      </c>
      <c r="H443" s="232">
        <v>472.93333333333339</v>
      </c>
      <c r="I443" s="232">
        <v>483.76666666666665</v>
      </c>
      <c r="J443" s="232">
        <v>489.98333333333341</v>
      </c>
      <c r="K443" s="231">
        <v>477.55</v>
      </c>
      <c r="L443" s="231">
        <v>460.5</v>
      </c>
      <c r="M443" s="231">
        <v>0.62204999999999999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765.8</v>
      </c>
      <c r="D444" s="232">
        <v>766.75</v>
      </c>
      <c r="E444" s="232">
        <v>758.05</v>
      </c>
      <c r="F444" s="232">
        <v>750.3</v>
      </c>
      <c r="G444" s="232">
        <v>741.59999999999991</v>
      </c>
      <c r="H444" s="232">
        <v>774.5</v>
      </c>
      <c r="I444" s="232">
        <v>783.2</v>
      </c>
      <c r="J444" s="232">
        <v>790.95</v>
      </c>
      <c r="K444" s="231">
        <v>775.45</v>
      </c>
      <c r="L444" s="231">
        <v>759</v>
      </c>
      <c r="M444" s="231">
        <v>0.15386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30.55</v>
      </c>
      <c r="D445" s="232">
        <v>30.783333333333331</v>
      </c>
      <c r="E445" s="232">
        <v>30.266666666666662</v>
      </c>
      <c r="F445" s="232">
        <v>29.983333333333331</v>
      </c>
      <c r="G445" s="232">
        <v>29.466666666666661</v>
      </c>
      <c r="H445" s="232">
        <v>31.066666666666663</v>
      </c>
      <c r="I445" s="232">
        <v>31.583333333333329</v>
      </c>
      <c r="J445" s="232">
        <v>31.866666666666664</v>
      </c>
      <c r="K445" s="231">
        <v>31.3</v>
      </c>
      <c r="L445" s="231">
        <v>30.5</v>
      </c>
      <c r="M445" s="231">
        <v>38.459699999999998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1085.2</v>
      </c>
      <c r="D446" s="232">
        <v>1081.7</v>
      </c>
      <c r="E446" s="232">
        <v>1062.4000000000001</v>
      </c>
      <c r="F446" s="232">
        <v>1039.6000000000001</v>
      </c>
      <c r="G446" s="232">
        <v>1020.3000000000002</v>
      </c>
      <c r="H446" s="232">
        <v>1104.5</v>
      </c>
      <c r="I446" s="232">
        <v>1123.7999999999997</v>
      </c>
      <c r="J446" s="232">
        <v>1146.5999999999999</v>
      </c>
      <c r="K446" s="231">
        <v>1101</v>
      </c>
      <c r="L446" s="231">
        <v>1058.9000000000001</v>
      </c>
      <c r="M446" s="231">
        <v>15.55124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676.6</v>
      </c>
      <c r="D447" s="232">
        <v>663.83333333333337</v>
      </c>
      <c r="E447" s="232">
        <v>642.76666666666677</v>
      </c>
      <c r="F447" s="232">
        <v>608.93333333333339</v>
      </c>
      <c r="G447" s="232">
        <v>587.86666666666679</v>
      </c>
      <c r="H447" s="232">
        <v>697.66666666666674</v>
      </c>
      <c r="I447" s="232">
        <v>718.73333333333335</v>
      </c>
      <c r="J447" s="232">
        <v>752.56666666666672</v>
      </c>
      <c r="K447" s="231">
        <v>684.9</v>
      </c>
      <c r="L447" s="231">
        <v>630</v>
      </c>
      <c r="M447" s="231">
        <v>4.2256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974.85</v>
      </c>
      <c r="D448" s="232">
        <v>973.48333333333323</v>
      </c>
      <c r="E448" s="232">
        <v>962.46666666666647</v>
      </c>
      <c r="F448" s="232">
        <v>950.08333333333326</v>
      </c>
      <c r="G448" s="232">
        <v>939.06666666666649</v>
      </c>
      <c r="H448" s="232">
        <v>985.86666666666645</v>
      </c>
      <c r="I448" s="232">
        <v>996.8833333333331</v>
      </c>
      <c r="J448" s="232">
        <v>1009.2666666666664</v>
      </c>
      <c r="K448" s="231">
        <v>984.5</v>
      </c>
      <c r="L448" s="231">
        <v>961.1</v>
      </c>
      <c r="M448" s="231">
        <v>16.44171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205.65</v>
      </c>
      <c r="D449" s="232">
        <v>206.06666666666669</v>
      </c>
      <c r="E449" s="232">
        <v>203.68333333333339</v>
      </c>
      <c r="F449" s="232">
        <v>201.7166666666667</v>
      </c>
      <c r="G449" s="232">
        <v>199.3333333333334</v>
      </c>
      <c r="H449" s="232">
        <v>208.03333333333339</v>
      </c>
      <c r="I449" s="232">
        <v>210.41666666666666</v>
      </c>
      <c r="J449" s="232">
        <v>212.38333333333338</v>
      </c>
      <c r="K449" s="231">
        <v>208.45</v>
      </c>
      <c r="L449" s="231">
        <v>204.1</v>
      </c>
      <c r="M449" s="231">
        <v>2.0479400000000001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1183.95</v>
      </c>
      <c r="D450" s="232">
        <v>1187.0333333333333</v>
      </c>
      <c r="E450" s="232">
        <v>1173.0666666666666</v>
      </c>
      <c r="F450" s="232">
        <v>1162.1833333333334</v>
      </c>
      <c r="G450" s="232">
        <v>1148.2166666666667</v>
      </c>
      <c r="H450" s="232">
        <v>1197.9166666666665</v>
      </c>
      <c r="I450" s="232">
        <v>1211.8833333333332</v>
      </c>
      <c r="J450" s="232">
        <v>1222.7666666666664</v>
      </c>
      <c r="K450" s="231">
        <v>1201</v>
      </c>
      <c r="L450" s="231">
        <v>1176.1500000000001</v>
      </c>
      <c r="M450" s="231">
        <v>2.0710299999999999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3331.85</v>
      </c>
      <c r="D451" s="232">
        <v>3345.9500000000003</v>
      </c>
      <c r="E451" s="232">
        <v>3301.9000000000005</v>
      </c>
      <c r="F451" s="232">
        <v>3271.9500000000003</v>
      </c>
      <c r="G451" s="232">
        <v>3227.9000000000005</v>
      </c>
      <c r="H451" s="232">
        <v>3375.9000000000005</v>
      </c>
      <c r="I451" s="232">
        <v>3419.9500000000007</v>
      </c>
      <c r="J451" s="232">
        <v>3449.9000000000005</v>
      </c>
      <c r="K451" s="231">
        <v>3390</v>
      </c>
      <c r="L451" s="231">
        <v>3316</v>
      </c>
      <c r="M451" s="231">
        <v>11.28022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710.3</v>
      </c>
      <c r="D452" s="232">
        <v>710.26666666666677</v>
      </c>
      <c r="E452" s="232">
        <v>700.03333333333353</v>
      </c>
      <c r="F452" s="232">
        <v>689.76666666666677</v>
      </c>
      <c r="G452" s="232">
        <v>679.53333333333353</v>
      </c>
      <c r="H452" s="232">
        <v>720.53333333333353</v>
      </c>
      <c r="I452" s="232">
        <v>730.76666666666688</v>
      </c>
      <c r="J452" s="232">
        <v>741.03333333333353</v>
      </c>
      <c r="K452" s="231">
        <v>720.5</v>
      </c>
      <c r="L452" s="231">
        <v>700</v>
      </c>
      <c r="M452" s="231">
        <v>10.644360000000001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6358.7</v>
      </c>
      <c r="D453" s="232">
        <v>6406.2</v>
      </c>
      <c r="E453" s="232">
        <v>6302.5</v>
      </c>
      <c r="F453" s="232">
        <v>6246.3</v>
      </c>
      <c r="G453" s="232">
        <v>6142.6</v>
      </c>
      <c r="H453" s="232">
        <v>6462.4</v>
      </c>
      <c r="I453" s="232">
        <v>6566.0999999999985</v>
      </c>
      <c r="J453" s="232">
        <v>6622.2999999999993</v>
      </c>
      <c r="K453" s="231">
        <v>6509.9</v>
      </c>
      <c r="L453" s="231">
        <v>6350</v>
      </c>
      <c r="M453" s="231">
        <v>0.76466000000000001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1986.4</v>
      </c>
      <c r="D454" s="232">
        <v>1991.1166666666668</v>
      </c>
      <c r="E454" s="232">
        <v>1966.2833333333335</v>
      </c>
      <c r="F454" s="232">
        <v>1946.1666666666667</v>
      </c>
      <c r="G454" s="232">
        <v>1921.3333333333335</v>
      </c>
      <c r="H454" s="232">
        <v>2011.2333333333336</v>
      </c>
      <c r="I454" s="232">
        <v>2036.0666666666666</v>
      </c>
      <c r="J454" s="232">
        <v>2056.1833333333334</v>
      </c>
      <c r="K454" s="231">
        <v>2015.95</v>
      </c>
      <c r="L454" s="231">
        <v>1971</v>
      </c>
      <c r="M454" s="231">
        <v>0.33656999999999998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217.5</v>
      </c>
      <c r="D455" s="232">
        <v>217.65</v>
      </c>
      <c r="E455" s="232">
        <v>213.05</v>
      </c>
      <c r="F455" s="232">
        <v>208.6</v>
      </c>
      <c r="G455" s="232">
        <v>204</v>
      </c>
      <c r="H455" s="232">
        <v>222.10000000000002</v>
      </c>
      <c r="I455" s="232">
        <v>226.7</v>
      </c>
      <c r="J455" s="232">
        <v>231.15000000000003</v>
      </c>
      <c r="K455" s="231">
        <v>222.25</v>
      </c>
      <c r="L455" s="231">
        <v>213.2</v>
      </c>
      <c r="M455" s="231">
        <v>17.03322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417.95</v>
      </c>
      <c r="D456" s="232">
        <v>419.68333333333334</v>
      </c>
      <c r="E456" s="232">
        <v>411.31666666666666</v>
      </c>
      <c r="F456" s="232">
        <v>404.68333333333334</v>
      </c>
      <c r="G456" s="232">
        <v>396.31666666666666</v>
      </c>
      <c r="H456" s="232">
        <v>426.31666666666666</v>
      </c>
      <c r="I456" s="232">
        <v>434.68333333333334</v>
      </c>
      <c r="J456" s="232">
        <v>441.31666666666666</v>
      </c>
      <c r="K456" s="231">
        <v>428.05</v>
      </c>
      <c r="L456" s="231">
        <v>413.05</v>
      </c>
      <c r="M456" s="231">
        <v>104.38928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199.75</v>
      </c>
      <c r="D457" s="232">
        <v>199.85</v>
      </c>
      <c r="E457" s="232">
        <v>197.39999999999998</v>
      </c>
      <c r="F457" s="232">
        <v>195.04999999999998</v>
      </c>
      <c r="G457" s="232">
        <v>192.59999999999997</v>
      </c>
      <c r="H457" s="232">
        <v>202.2</v>
      </c>
      <c r="I457" s="232">
        <v>204.64999999999998</v>
      </c>
      <c r="J457" s="232">
        <v>207</v>
      </c>
      <c r="K457" s="231">
        <v>202.3</v>
      </c>
      <c r="L457" s="231">
        <v>197.5</v>
      </c>
      <c r="M457" s="231">
        <v>123.87738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106.1</v>
      </c>
      <c r="D458" s="232">
        <v>107.09999999999998</v>
      </c>
      <c r="E458" s="232">
        <v>104.14999999999996</v>
      </c>
      <c r="F458" s="232">
        <v>102.19999999999999</v>
      </c>
      <c r="G458" s="232">
        <v>99.249999999999972</v>
      </c>
      <c r="H458" s="232">
        <v>109.04999999999995</v>
      </c>
      <c r="I458" s="232">
        <v>111.99999999999997</v>
      </c>
      <c r="J458" s="232">
        <v>113.94999999999995</v>
      </c>
      <c r="K458" s="231">
        <v>110.05</v>
      </c>
      <c r="L458" s="231">
        <v>105.15</v>
      </c>
      <c r="M458" s="231">
        <v>562.17188999999996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53.5</v>
      </c>
      <c r="D459" s="232">
        <v>54.35</v>
      </c>
      <c r="E459" s="232">
        <v>51.25</v>
      </c>
      <c r="F459" s="232">
        <v>49</v>
      </c>
      <c r="G459" s="232">
        <v>45.9</v>
      </c>
      <c r="H459" s="232">
        <v>56.6</v>
      </c>
      <c r="I459" s="232">
        <v>59.70000000000001</v>
      </c>
      <c r="J459" s="232">
        <v>61.95</v>
      </c>
      <c r="K459" s="231">
        <v>57.45</v>
      </c>
      <c r="L459" s="231">
        <v>52.1</v>
      </c>
      <c r="M459" s="231">
        <v>77.526910000000001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2507</v>
      </c>
      <c r="D460" s="232">
        <v>2515.6833333333334</v>
      </c>
      <c r="E460" s="232">
        <v>2491.5166666666669</v>
      </c>
      <c r="F460" s="232">
        <v>2476.0333333333333</v>
      </c>
      <c r="G460" s="232">
        <v>2451.8666666666668</v>
      </c>
      <c r="H460" s="232">
        <v>2531.166666666667</v>
      </c>
      <c r="I460" s="232">
        <v>2555.333333333333</v>
      </c>
      <c r="J460" s="232">
        <v>2570.8166666666671</v>
      </c>
      <c r="K460" s="231">
        <v>2539.85</v>
      </c>
      <c r="L460" s="231">
        <v>2500.1999999999998</v>
      </c>
      <c r="M460" s="231">
        <v>5.6399999999999999E-2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1113.95</v>
      </c>
      <c r="D461" s="232">
        <v>1109.6833333333332</v>
      </c>
      <c r="E461" s="232">
        <v>1101.1166666666663</v>
      </c>
      <c r="F461" s="232">
        <v>1088.2833333333331</v>
      </c>
      <c r="G461" s="232">
        <v>1079.7166666666662</v>
      </c>
      <c r="H461" s="232">
        <v>1122.5166666666664</v>
      </c>
      <c r="I461" s="232">
        <v>1131.0833333333335</v>
      </c>
      <c r="J461" s="232">
        <v>1143.9166666666665</v>
      </c>
      <c r="K461" s="231">
        <v>1118.25</v>
      </c>
      <c r="L461" s="231">
        <v>1096.8499999999999</v>
      </c>
      <c r="M461" s="231">
        <v>22.471050000000002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553.25</v>
      </c>
      <c r="D462" s="232">
        <v>559.5</v>
      </c>
      <c r="E462" s="232">
        <v>543.75</v>
      </c>
      <c r="F462" s="232">
        <v>534.25</v>
      </c>
      <c r="G462" s="232">
        <v>518.5</v>
      </c>
      <c r="H462" s="232">
        <v>569</v>
      </c>
      <c r="I462" s="232">
        <v>584.75</v>
      </c>
      <c r="J462" s="232">
        <v>594.25</v>
      </c>
      <c r="K462" s="231">
        <v>575.25</v>
      </c>
      <c r="L462" s="231">
        <v>550</v>
      </c>
      <c r="M462" s="231">
        <v>4.6499499999999996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98.3</v>
      </c>
      <c r="D463" s="232">
        <v>99.066666666666663</v>
      </c>
      <c r="E463" s="232">
        <v>96.683333333333323</v>
      </c>
      <c r="F463" s="232">
        <v>95.066666666666663</v>
      </c>
      <c r="G463" s="232">
        <v>92.683333333333323</v>
      </c>
      <c r="H463" s="232">
        <v>100.68333333333332</v>
      </c>
      <c r="I463" s="232">
        <v>103.06666666666665</v>
      </c>
      <c r="J463" s="232">
        <v>104.68333333333332</v>
      </c>
      <c r="K463" s="231">
        <v>101.45</v>
      </c>
      <c r="L463" s="231">
        <v>97.45</v>
      </c>
      <c r="M463" s="231">
        <v>4.8717100000000002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706.85</v>
      </c>
      <c r="D464" s="232">
        <v>710.88333333333333</v>
      </c>
      <c r="E464" s="232">
        <v>697.61666666666667</v>
      </c>
      <c r="F464" s="232">
        <v>688.38333333333333</v>
      </c>
      <c r="G464" s="232">
        <v>675.11666666666667</v>
      </c>
      <c r="H464" s="232">
        <v>720.11666666666667</v>
      </c>
      <c r="I464" s="232">
        <v>733.38333333333333</v>
      </c>
      <c r="J464" s="232">
        <v>742.61666666666667</v>
      </c>
      <c r="K464" s="231">
        <v>724.15</v>
      </c>
      <c r="L464" s="231">
        <v>701.65</v>
      </c>
      <c r="M464" s="231">
        <v>3.7714099999999999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2159</v>
      </c>
      <c r="D465" s="232">
        <v>2143.0666666666666</v>
      </c>
      <c r="E465" s="232">
        <v>2118.1333333333332</v>
      </c>
      <c r="F465" s="232">
        <v>2077.2666666666664</v>
      </c>
      <c r="G465" s="232">
        <v>2052.333333333333</v>
      </c>
      <c r="H465" s="232">
        <v>2183.9333333333334</v>
      </c>
      <c r="I465" s="232">
        <v>2208.8666666666668</v>
      </c>
      <c r="J465" s="232">
        <v>2249.7333333333336</v>
      </c>
      <c r="K465" s="231">
        <v>2168</v>
      </c>
      <c r="L465" s="231">
        <v>2102.1999999999998</v>
      </c>
      <c r="M465" s="231">
        <v>0.50065000000000004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453.75</v>
      </c>
      <c r="D466" s="232">
        <v>456.05</v>
      </c>
      <c r="E466" s="232">
        <v>447.90000000000003</v>
      </c>
      <c r="F466" s="232">
        <v>442.05</v>
      </c>
      <c r="G466" s="232">
        <v>433.90000000000003</v>
      </c>
      <c r="H466" s="232">
        <v>461.90000000000003</v>
      </c>
      <c r="I466" s="232">
        <v>470.05</v>
      </c>
      <c r="J466" s="232">
        <v>475.90000000000003</v>
      </c>
      <c r="K466" s="231">
        <v>464.2</v>
      </c>
      <c r="L466" s="231">
        <v>450.2</v>
      </c>
      <c r="M466" s="231">
        <v>0.32546999999999998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2951.05</v>
      </c>
      <c r="D467" s="232">
        <v>2948.9333333333338</v>
      </c>
      <c r="E467" s="232">
        <v>2917.4666666666676</v>
      </c>
      <c r="F467" s="232">
        <v>2883.8833333333337</v>
      </c>
      <c r="G467" s="232">
        <v>2852.4166666666674</v>
      </c>
      <c r="H467" s="232">
        <v>2982.5166666666678</v>
      </c>
      <c r="I467" s="232">
        <v>3013.983333333334</v>
      </c>
      <c r="J467" s="232">
        <v>3047.566666666668</v>
      </c>
      <c r="K467" s="231">
        <v>2980.4</v>
      </c>
      <c r="L467" s="231">
        <v>2915.35</v>
      </c>
      <c r="M467" s="231">
        <v>0.55369999999999997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2401</v>
      </c>
      <c r="D468" s="232">
        <v>2395.5333333333333</v>
      </c>
      <c r="E468" s="232">
        <v>2379.0666666666666</v>
      </c>
      <c r="F468" s="232">
        <v>2357.1333333333332</v>
      </c>
      <c r="G468" s="232">
        <v>2340.6666666666665</v>
      </c>
      <c r="H468" s="232">
        <v>2417.4666666666667</v>
      </c>
      <c r="I468" s="232">
        <v>2433.9333333333329</v>
      </c>
      <c r="J468" s="232">
        <v>2455.8666666666668</v>
      </c>
      <c r="K468" s="231">
        <v>2412</v>
      </c>
      <c r="L468" s="231">
        <v>2373.6</v>
      </c>
      <c r="M468" s="231">
        <v>8.6262899999999991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1477.35</v>
      </c>
      <c r="D469" s="232">
        <v>1479.1333333333332</v>
      </c>
      <c r="E469" s="232">
        <v>1468.1166666666663</v>
      </c>
      <c r="F469" s="232">
        <v>1458.8833333333332</v>
      </c>
      <c r="G469" s="232">
        <v>1447.8666666666663</v>
      </c>
      <c r="H469" s="232">
        <v>1488.3666666666663</v>
      </c>
      <c r="I469" s="232">
        <v>1499.3833333333332</v>
      </c>
      <c r="J469" s="232">
        <v>1508.6166666666663</v>
      </c>
      <c r="K469" s="231">
        <v>1490.15</v>
      </c>
      <c r="L469" s="231">
        <v>1469.9</v>
      </c>
      <c r="M469" s="231">
        <v>2.5579800000000001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503.25</v>
      </c>
      <c r="D470" s="232">
        <v>500.25</v>
      </c>
      <c r="E470" s="232">
        <v>495.7</v>
      </c>
      <c r="F470" s="232">
        <v>488.15</v>
      </c>
      <c r="G470" s="232">
        <v>483.59999999999997</v>
      </c>
      <c r="H470" s="232">
        <v>507.8</v>
      </c>
      <c r="I470" s="232">
        <v>512.34999999999991</v>
      </c>
      <c r="J470" s="232">
        <v>519.90000000000009</v>
      </c>
      <c r="K470" s="231">
        <v>504.8</v>
      </c>
      <c r="L470" s="231">
        <v>492.7</v>
      </c>
      <c r="M470" s="231">
        <v>3.73184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641.9</v>
      </c>
      <c r="D471" s="232">
        <v>646.63333333333333</v>
      </c>
      <c r="E471" s="232">
        <v>633.26666666666665</v>
      </c>
      <c r="F471" s="232">
        <v>624.63333333333333</v>
      </c>
      <c r="G471" s="232">
        <v>611.26666666666665</v>
      </c>
      <c r="H471" s="232">
        <v>655.26666666666665</v>
      </c>
      <c r="I471" s="232">
        <v>668.63333333333321</v>
      </c>
      <c r="J471" s="232">
        <v>677.26666666666665</v>
      </c>
      <c r="K471" s="231">
        <v>660</v>
      </c>
      <c r="L471" s="231">
        <v>638</v>
      </c>
      <c r="M471" s="231">
        <v>0.26235000000000003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1288.8499999999999</v>
      </c>
      <c r="D472" s="232">
        <v>1289.3833333333332</v>
      </c>
      <c r="E472" s="232">
        <v>1271.4666666666665</v>
      </c>
      <c r="F472" s="232">
        <v>1254.0833333333333</v>
      </c>
      <c r="G472" s="232">
        <v>1236.1666666666665</v>
      </c>
      <c r="H472" s="232">
        <v>1306.7666666666664</v>
      </c>
      <c r="I472" s="232">
        <v>1324.6833333333334</v>
      </c>
      <c r="J472" s="232">
        <v>1342.0666666666664</v>
      </c>
      <c r="K472" s="231">
        <v>1307.3</v>
      </c>
      <c r="L472" s="231">
        <v>1272</v>
      </c>
      <c r="M472" s="231">
        <v>4.19611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29.85</v>
      </c>
      <c r="D473" s="232">
        <v>30.083333333333332</v>
      </c>
      <c r="E473" s="232">
        <v>29.366666666666664</v>
      </c>
      <c r="F473" s="232">
        <v>28.883333333333333</v>
      </c>
      <c r="G473" s="232">
        <v>28.166666666666664</v>
      </c>
      <c r="H473" s="232">
        <v>30.566666666666663</v>
      </c>
      <c r="I473" s="232">
        <v>31.283333333333331</v>
      </c>
      <c r="J473" s="232">
        <v>31.766666666666662</v>
      </c>
      <c r="K473" s="231">
        <v>30.8</v>
      </c>
      <c r="L473" s="231">
        <v>29.6</v>
      </c>
      <c r="M473" s="231">
        <v>48.143090000000001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273.8</v>
      </c>
      <c r="D474" s="232">
        <v>271.18333333333334</v>
      </c>
      <c r="E474" s="232">
        <v>267.56666666666666</v>
      </c>
      <c r="F474" s="232">
        <v>261.33333333333331</v>
      </c>
      <c r="G474" s="232">
        <v>257.71666666666664</v>
      </c>
      <c r="H474" s="232">
        <v>277.41666666666669</v>
      </c>
      <c r="I474" s="232">
        <v>281.03333333333336</v>
      </c>
      <c r="J474" s="232">
        <v>287.26666666666671</v>
      </c>
      <c r="K474" s="231">
        <v>274.8</v>
      </c>
      <c r="L474" s="231">
        <v>264.95</v>
      </c>
      <c r="M474" s="231">
        <v>1.59735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300.64999999999998</v>
      </c>
      <c r="D475" s="232">
        <v>301.14999999999998</v>
      </c>
      <c r="E475" s="232">
        <v>290.39999999999998</v>
      </c>
      <c r="F475" s="232">
        <v>280.14999999999998</v>
      </c>
      <c r="G475" s="232">
        <v>269.39999999999998</v>
      </c>
      <c r="H475" s="232">
        <v>311.39999999999998</v>
      </c>
      <c r="I475" s="232">
        <v>322.14999999999998</v>
      </c>
      <c r="J475" s="232">
        <v>332.4</v>
      </c>
      <c r="K475" s="231">
        <v>311.89999999999998</v>
      </c>
      <c r="L475" s="231">
        <v>290.89999999999998</v>
      </c>
      <c r="M475" s="231">
        <v>34.390610000000002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2660.5</v>
      </c>
      <c r="D476" s="232">
        <v>2642.2666666666669</v>
      </c>
      <c r="E476" s="232">
        <v>2539.5333333333338</v>
      </c>
      <c r="F476" s="232">
        <v>2418.5666666666671</v>
      </c>
      <c r="G476" s="232">
        <v>2315.8333333333339</v>
      </c>
      <c r="H476" s="232">
        <v>2763.2333333333336</v>
      </c>
      <c r="I476" s="232">
        <v>2865.9666666666662</v>
      </c>
      <c r="J476" s="232">
        <v>2986.9333333333334</v>
      </c>
      <c r="K476" s="231">
        <v>2745</v>
      </c>
      <c r="L476" s="231">
        <v>2521.3000000000002</v>
      </c>
      <c r="M476" s="231">
        <v>2.78165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353.65</v>
      </c>
      <c r="D477" s="232">
        <v>373.26666666666671</v>
      </c>
      <c r="E477" s="232">
        <v>326.48333333333341</v>
      </c>
      <c r="F477" s="232">
        <v>299.31666666666672</v>
      </c>
      <c r="G477" s="232">
        <v>252.53333333333342</v>
      </c>
      <c r="H477" s="232">
        <v>400.43333333333339</v>
      </c>
      <c r="I477" s="232">
        <v>447.2166666666667</v>
      </c>
      <c r="J477" s="232">
        <v>474.38333333333338</v>
      </c>
      <c r="K477" s="231">
        <v>420.05</v>
      </c>
      <c r="L477" s="231">
        <v>346.1</v>
      </c>
      <c r="M477" s="231">
        <v>31.163049999999998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499.45</v>
      </c>
      <c r="D478" s="232">
        <v>502.38333333333338</v>
      </c>
      <c r="E478" s="232">
        <v>494.96666666666675</v>
      </c>
      <c r="F478" s="232">
        <v>490.48333333333335</v>
      </c>
      <c r="G478" s="232">
        <v>483.06666666666672</v>
      </c>
      <c r="H478" s="232">
        <v>506.86666666666679</v>
      </c>
      <c r="I478" s="232">
        <v>514.28333333333342</v>
      </c>
      <c r="J478" s="232">
        <v>518.76666666666688</v>
      </c>
      <c r="K478" s="231">
        <v>509.8</v>
      </c>
      <c r="L478" s="231">
        <v>497.9</v>
      </c>
      <c r="M478" s="231">
        <v>1.68594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708.3</v>
      </c>
      <c r="D479" s="232">
        <v>716.76666666666677</v>
      </c>
      <c r="E479" s="232">
        <v>695.53333333333353</v>
      </c>
      <c r="F479" s="232">
        <v>682.76666666666677</v>
      </c>
      <c r="G479" s="232">
        <v>661.53333333333353</v>
      </c>
      <c r="H479" s="232">
        <v>729.53333333333353</v>
      </c>
      <c r="I479" s="232">
        <v>750.76666666666688</v>
      </c>
      <c r="J479" s="232">
        <v>763.53333333333353</v>
      </c>
      <c r="K479" s="231">
        <v>738</v>
      </c>
      <c r="L479" s="231">
        <v>704</v>
      </c>
      <c r="M479" s="231">
        <v>22.525500000000001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650</v>
      </c>
      <c r="D480" s="232">
        <v>656.86666666666667</v>
      </c>
      <c r="E480" s="232">
        <v>641.18333333333339</v>
      </c>
      <c r="F480" s="232">
        <v>632.36666666666667</v>
      </c>
      <c r="G480" s="232">
        <v>616.68333333333339</v>
      </c>
      <c r="H480" s="232">
        <v>665.68333333333339</v>
      </c>
      <c r="I480" s="232">
        <v>681.36666666666656</v>
      </c>
      <c r="J480" s="232">
        <v>690.18333333333339</v>
      </c>
      <c r="K480" s="231">
        <v>672.55</v>
      </c>
      <c r="L480" s="231">
        <v>648.04999999999995</v>
      </c>
      <c r="M480" s="231">
        <v>0.80288000000000004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7186.65</v>
      </c>
      <c r="D481" s="232">
        <v>7186.0333333333328</v>
      </c>
      <c r="E481" s="232">
        <v>7137.0666666666657</v>
      </c>
      <c r="F481" s="232">
        <v>7087.4833333333327</v>
      </c>
      <c r="G481" s="232">
        <v>7038.5166666666655</v>
      </c>
      <c r="H481" s="232">
        <v>7235.6166666666659</v>
      </c>
      <c r="I481" s="232">
        <v>7284.583333333333</v>
      </c>
      <c r="J481" s="232">
        <v>7334.1666666666661</v>
      </c>
      <c r="K481" s="231">
        <v>7235</v>
      </c>
      <c r="L481" s="231">
        <v>7136.45</v>
      </c>
      <c r="M481" s="231">
        <v>2.95092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66.45</v>
      </c>
      <c r="D482" s="232">
        <v>66.3</v>
      </c>
      <c r="E482" s="232">
        <v>65.5</v>
      </c>
      <c r="F482" s="232">
        <v>64.55</v>
      </c>
      <c r="G482" s="232">
        <v>63.75</v>
      </c>
      <c r="H482" s="232">
        <v>67.25</v>
      </c>
      <c r="I482" s="232">
        <v>68.049999999999983</v>
      </c>
      <c r="J482" s="232">
        <v>69</v>
      </c>
      <c r="K482" s="231">
        <v>67.099999999999994</v>
      </c>
      <c r="L482" s="231">
        <v>65.349999999999994</v>
      </c>
      <c r="M482" s="231">
        <v>103.01884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1434.75</v>
      </c>
      <c r="D483" s="232">
        <v>1432.6499999999999</v>
      </c>
      <c r="E483" s="232">
        <v>1422.3999999999996</v>
      </c>
      <c r="F483" s="232">
        <v>1410.0499999999997</v>
      </c>
      <c r="G483" s="232">
        <v>1399.7999999999995</v>
      </c>
      <c r="H483" s="232">
        <v>1444.9999999999998</v>
      </c>
      <c r="I483" s="232">
        <v>1455.2500000000002</v>
      </c>
      <c r="J483" s="232">
        <v>1467.6</v>
      </c>
      <c r="K483" s="231">
        <v>1442.9</v>
      </c>
      <c r="L483" s="231">
        <v>1420.3</v>
      </c>
      <c r="M483" s="231">
        <v>1.22184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740</v>
      </c>
      <c r="D484" s="242">
        <v>738.94999999999993</v>
      </c>
      <c r="E484" s="242">
        <v>731.59999999999991</v>
      </c>
      <c r="F484" s="242">
        <v>723.19999999999993</v>
      </c>
      <c r="G484" s="242">
        <v>715.84999999999991</v>
      </c>
      <c r="H484" s="242">
        <v>747.34999999999991</v>
      </c>
      <c r="I484" s="242">
        <v>754.7</v>
      </c>
      <c r="J484" s="241">
        <v>763.09999999999991</v>
      </c>
      <c r="K484" s="241">
        <v>746.3</v>
      </c>
      <c r="L484" s="241">
        <v>730.55</v>
      </c>
      <c r="M484" s="217">
        <v>7.7255900000000004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241.1</v>
      </c>
      <c r="D485" s="242">
        <v>242.04999999999998</v>
      </c>
      <c r="E485" s="242">
        <v>239.49999999999997</v>
      </c>
      <c r="F485" s="242">
        <v>237.89999999999998</v>
      </c>
      <c r="G485" s="242">
        <v>235.34999999999997</v>
      </c>
      <c r="H485" s="242">
        <v>243.64999999999998</v>
      </c>
      <c r="I485" s="242">
        <v>246.2</v>
      </c>
      <c r="J485" s="241">
        <v>247.79999999999998</v>
      </c>
      <c r="K485" s="241">
        <v>244.6</v>
      </c>
      <c r="L485" s="241">
        <v>240.45</v>
      </c>
      <c r="M485" s="217">
        <v>0.87961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2436.15</v>
      </c>
      <c r="D486" s="232">
        <v>2421.6833333333334</v>
      </c>
      <c r="E486" s="232">
        <v>2393.5166666666669</v>
      </c>
      <c r="F486" s="232">
        <v>2350.8833333333337</v>
      </c>
      <c r="G486" s="232">
        <v>2322.7166666666672</v>
      </c>
      <c r="H486" s="232">
        <v>2464.3166666666666</v>
      </c>
      <c r="I486" s="232">
        <v>2492.4833333333327</v>
      </c>
      <c r="J486" s="232">
        <v>2535.1166666666663</v>
      </c>
      <c r="K486" s="231">
        <v>2449.85</v>
      </c>
      <c r="L486" s="231">
        <v>2379.0500000000002</v>
      </c>
      <c r="M486" s="231">
        <v>0.10038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656</v>
      </c>
      <c r="D487" s="242">
        <v>657.30000000000007</v>
      </c>
      <c r="E487" s="242">
        <v>635.60000000000014</v>
      </c>
      <c r="F487" s="242">
        <v>615.20000000000005</v>
      </c>
      <c r="G487" s="242">
        <v>593.50000000000011</v>
      </c>
      <c r="H487" s="242">
        <v>677.70000000000016</v>
      </c>
      <c r="I487" s="242">
        <v>699.4000000000002</v>
      </c>
      <c r="J487" s="241">
        <v>719.80000000000018</v>
      </c>
      <c r="K487" s="241">
        <v>679</v>
      </c>
      <c r="L487" s="241">
        <v>636.9</v>
      </c>
      <c r="M487" s="217">
        <v>1.2139599999999999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326.75</v>
      </c>
      <c r="D488" s="232">
        <v>329.76666666666665</v>
      </c>
      <c r="E488" s="232">
        <v>320.5333333333333</v>
      </c>
      <c r="F488" s="232">
        <v>314.31666666666666</v>
      </c>
      <c r="G488" s="232">
        <v>305.08333333333331</v>
      </c>
      <c r="H488" s="232">
        <v>335.98333333333329</v>
      </c>
      <c r="I488" s="232">
        <v>345.21666666666664</v>
      </c>
      <c r="J488" s="232">
        <v>351.43333333333328</v>
      </c>
      <c r="K488" s="231">
        <v>339</v>
      </c>
      <c r="L488" s="231">
        <v>323.55</v>
      </c>
      <c r="M488" s="231">
        <v>4.3745599999999998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309.85000000000002</v>
      </c>
      <c r="D489" s="242">
        <v>308.18333333333334</v>
      </c>
      <c r="E489" s="232">
        <v>303.76666666666665</v>
      </c>
      <c r="F489" s="232">
        <v>297.68333333333334</v>
      </c>
      <c r="G489" s="232">
        <v>293.26666666666665</v>
      </c>
      <c r="H489" s="232">
        <v>314.26666666666665</v>
      </c>
      <c r="I489" s="232">
        <v>318.68333333333328</v>
      </c>
      <c r="J489" s="232">
        <v>324.76666666666665</v>
      </c>
      <c r="K489" s="231">
        <v>312.60000000000002</v>
      </c>
      <c r="L489" s="231">
        <v>302.10000000000002</v>
      </c>
      <c r="M489" s="231">
        <v>1.20374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242.4</v>
      </c>
      <c r="D490" s="232">
        <v>244.25</v>
      </c>
      <c r="E490" s="232">
        <v>238.5</v>
      </c>
      <c r="F490" s="232">
        <v>234.6</v>
      </c>
      <c r="G490" s="232">
        <v>228.85</v>
      </c>
      <c r="H490" s="232">
        <v>248.15</v>
      </c>
      <c r="I490" s="232">
        <v>253.9</v>
      </c>
      <c r="J490" s="232">
        <v>257.8</v>
      </c>
      <c r="K490" s="231">
        <v>250</v>
      </c>
      <c r="L490" s="231">
        <v>240.35</v>
      </c>
      <c r="M490" s="231">
        <v>1.7219800000000001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1286.95</v>
      </c>
      <c r="D491" s="242">
        <v>1290.3833333333334</v>
      </c>
      <c r="E491" s="232">
        <v>1278.8166666666668</v>
      </c>
      <c r="F491" s="232">
        <v>1270.6833333333334</v>
      </c>
      <c r="G491" s="232">
        <v>1259.1166666666668</v>
      </c>
      <c r="H491" s="232">
        <v>1298.5166666666669</v>
      </c>
      <c r="I491" s="232">
        <v>1310.0833333333335</v>
      </c>
      <c r="J491" s="232">
        <v>1318.2166666666669</v>
      </c>
      <c r="K491" s="231">
        <v>1301.95</v>
      </c>
      <c r="L491" s="231">
        <v>1282.25</v>
      </c>
      <c r="M491" s="231">
        <v>11.05639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1198.45</v>
      </c>
      <c r="D492" s="232">
        <v>1184.2666666666667</v>
      </c>
      <c r="E492" s="232">
        <v>1146.5833333333333</v>
      </c>
      <c r="F492" s="232">
        <v>1094.7166666666667</v>
      </c>
      <c r="G492" s="232">
        <v>1057.0333333333333</v>
      </c>
      <c r="H492" s="232">
        <v>1236.1333333333332</v>
      </c>
      <c r="I492" s="232">
        <v>1273.8166666666666</v>
      </c>
      <c r="J492" s="232">
        <v>1325.6833333333332</v>
      </c>
      <c r="K492" s="231">
        <v>1221.95</v>
      </c>
      <c r="L492" s="231">
        <v>1132.4000000000001</v>
      </c>
      <c r="M492" s="231">
        <v>0.76266999999999996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287.35000000000002</v>
      </c>
      <c r="D493" s="242">
        <v>287.34999999999997</v>
      </c>
      <c r="E493" s="232">
        <v>280.74999999999994</v>
      </c>
      <c r="F493" s="232">
        <v>274.14999999999998</v>
      </c>
      <c r="G493" s="232">
        <v>267.54999999999995</v>
      </c>
      <c r="H493" s="232">
        <v>293.94999999999993</v>
      </c>
      <c r="I493" s="232">
        <v>300.54999999999995</v>
      </c>
      <c r="J493" s="232">
        <v>307.14999999999992</v>
      </c>
      <c r="K493" s="231">
        <v>293.95</v>
      </c>
      <c r="L493" s="231">
        <v>280.75</v>
      </c>
      <c r="M493" s="231">
        <v>106.21491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379.8</v>
      </c>
      <c r="D494" s="232">
        <v>373.38333333333338</v>
      </c>
      <c r="E494" s="232">
        <v>357.76666666666677</v>
      </c>
      <c r="F494" s="232">
        <v>335.73333333333341</v>
      </c>
      <c r="G494" s="232">
        <v>320.11666666666679</v>
      </c>
      <c r="H494" s="232">
        <v>395.41666666666674</v>
      </c>
      <c r="I494" s="232">
        <v>411.03333333333342</v>
      </c>
      <c r="J494" s="232">
        <v>433.06666666666672</v>
      </c>
      <c r="K494" s="231">
        <v>389</v>
      </c>
      <c r="L494" s="231">
        <v>351.35</v>
      </c>
      <c r="M494" s="231">
        <v>1.2966599999999999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1855.65</v>
      </c>
      <c r="D495" s="242">
        <v>1857.1833333333334</v>
      </c>
      <c r="E495" s="232">
        <v>1846.4666666666667</v>
      </c>
      <c r="F495" s="232">
        <v>1837.2833333333333</v>
      </c>
      <c r="G495" s="232">
        <v>1826.5666666666666</v>
      </c>
      <c r="H495" s="232">
        <v>1866.3666666666668</v>
      </c>
      <c r="I495" s="232">
        <v>1877.0833333333335</v>
      </c>
      <c r="J495" s="232">
        <v>1886.2666666666669</v>
      </c>
      <c r="K495" s="231">
        <v>1867.9</v>
      </c>
      <c r="L495" s="231">
        <v>1848</v>
      </c>
      <c r="M495" s="231">
        <v>0.13283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6.7</v>
      </c>
      <c r="D496" s="242">
        <v>6.7</v>
      </c>
      <c r="E496" s="232">
        <v>6.5500000000000007</v>
      </c>
      <c r="F496" s="232">
        <v>6.4</v>
      </c>
      <c r="G496" s="232">
        <v>6.2500000000000009</v>
      </c>
      <c r="H496" s="232">
        <v>6.8500000000000005</v>
      </c>
      <c r="I496" s="232">
        <v>7.0000000000000009</v>
      </c>
      <c r="J496" s="232">
        <v>7.15</v>
      </c>
      <c r="K496" s="231">
        <v>6.85</v>
      </c>
      <c r="L496" s="231">
        <v>6.55</v>
      </c>
      <c r="M496" s="231">
        <v>862.09984999999995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887.3</v>
      </c>
      <c r="D497" s="242">
        <v>880.83333333333337</v>
      </c>
      <c r="E497" s="232">
        <v>871.86666666666679</v>
      </c>
      <c r="F497" s="232">
        <v>856.43333333333339</v>
      </c>
      <c r="G497" s="232">
        <v>847.46666666666681</v>
      </c>
      <c r="H497" s="232">
        <v>896.26666666666677</v>
      </c>
      <c r="I497" s="232">
        <v>905.23333333333323</v>
      </c>
      <c r="J497" s="232">
        <v>920.66666666666674</v>
      </c>
      <c r="K497" s="231">
        <v>889.8</v>
      </c>
      <c r="L497" s="231">
        <v>865.4</v>
      </c>
      <c r="M497" s="231">
        <v>14.369059999999999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180.5</v>
      </c>
      <c r="D498" s="242">
        <v>181.70000000000002</v>
      </c>
      <c r="E498" s="232">
        <v>176.45000000000005</v>
      </c>
      <c r="F498" s="232">
        <v>172.40000000000003</v>
      </c>
      <c r="G498" s="232">
        <v>167.15000000000006</v>
      </c>
      <c r="H498" s="232">
        <v>185.75000000000003</v>
      </c>
      <c r="I498" s="232">
        <v>190.99999999999997</v>
      </c>
      <c r="J498" s="232">
        <v>195.05</v>
      </c>
      <c r="K498" s="231">
        <v>186.95</v>
      </c>
      <c r="L498" s="231">
        <v>177.65</v>
      </c>
      <c r="M498" s="231">
        <v>5.1065800000000001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67.05</v>
      </c>
      <c r="D499" s="242">
        <v>67.216666666666654</v>
      </c>
      <c r="E499" s="232">
        <v>66.033333333333303</v>
      </c>
      <c r="F499" s="232">
        <v>65.016666666666652</v>
      </c>
      <c r="G499" s="232">
        <v>63.8333333333333</v>
      </c>
      <c r="H499" s="232">
        <v>68.233333333333306</v>
      </c>
      <c r="I499" s="232">
        <v>69.416666666666671</v>
      </c>
      <c r="J499" s="232">
        <v>70.433333333333309</v>
      </c>
      <c r="K499" s="231">
        <v>68.400000000000006</v>
      </c>
      <c r="L499" s="231">
        <v>66.2</v>
      </c>
      <c r="M499" s="231">
        <v>3.5639699999999999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653.95000000000005</v>
      </c>
      <c r="D500" s="242">
        <v>657.63333333333333</v>
      </c>
      <c r="E500" s="232">
        <v>646.36666666666667</v>
      </c>
      <c r="F500" s="232">
        <v>638.7833333333333</v>
      </c>
      <c r="G500" s="232">
        <v>627.51666666666665</v>
      </c>
      <c r="H500" s="232">
        <v>665.2166666666667</v>
      </c>
      <c r="I500" s="232">
        <v>676.48333333333335</v>
      </c>
      <c r="J500" s="232">
        <v>684.06666666666672</v>
      </c>
      <c r="K500" s="231">
        <v>668.9</v>
      </c>
      <c r="L500" s="231">
        <v>650.04999999999995</v>
      </c>
      <c r="M500" s="231">
        <v>1.25614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1310.3</v>
      </c>
      <c r="D501" s="242">
        <v>1306.05</v>
      </c>
      <c r="E501" s="232">
        <v>1291.5</v>
      </c>
      <c r="F501" s="232">
        <v>1272.7</v>
      </c>
      <c r="G501" s="232">
        <v>1258.1500000000001</v>
      </c>
      <c r="H501" s="232">
        <v>1324.85</v>
      </c>
      <c r="I501" s="232">
        <v>1339.3999999999996</v>
      </c>
      <c r="J501" s="232">
        <v>1358.1999999999998</v>
      </c>
      <c r="K501" s="231">
        <v>1320.6</v>
      </c>
      <c r="L501" s="231">
        <v>1287.25</v>
      </c>
      <c r="M501" s="231">
        <v>0.85565000000000002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390.35</v>
      </c>
      <c r="D502" s="242">
        <v>389.70000000000005</v>
      </c>
      <c r="E502" s="232">
        <v>386.10000000000008</v>
      </c>
      <c r="F502" s="232">
        <v>381.85</v>
      </c>
      <c r="G502" s="232">
        <v>378.25000000000006</v>
      </c>
      <c r="H502" s="232">
        <v>393.9500000000001</v>
      </c>
      <c r="I502" s="232">
        <v>397.55</v>
      </c>
      <c r="J502" s="232">
        <v>401.80000000000013</v>
      </c>
      <c r="K502" s="231">
        <v>393.3</v>
      </c>
      <c r="L502" s="231">
        <v>385.45</v>
      </c>
      <c r="M502" s="231">
        <v>27.77355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191.05</v>
      </c>
      <c r="D503" s="242">
        <v>191.51666666666668</v>
      </c>
      <c r="E503" s="232">
        <v>188.63333333333335</v>
      </c>
      <c r="F503" s="232">
        <v>186.21666666666667</v>
      </c>
      <c r="G503" s="232">
        <v>183.33333333333334</v>
      </c>
      <c r="H503" s="232">
        <v>193.93333333333337</v>
      </c>
      <c r="I503" s="232">
        <v>196.81666666666669</v>
      </c>
      <c r="J503" s="232">
        <v>199.23333333333338</v>
      </c>
      <c r="K503" s="231">
        <v>194.4</v>
      </c>
      <c r="L503" s="231">
        <v>189.1</v>
      </c>
      <c r="M503" s="231">
        <v>3.4190700000000001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16.399999999999999</v>
      </c>
      <c r="D504" s="242">
        <v>16.316666666666666</v>
      </c>
      <c r="E504" s="232">
        <v>16.083333333333332</v>
      </c>
      <c r="F504" s="232">
        <v>15.766666666666666</v>
      </c>
      <c r="G504" s="232">
        <v>15.533333333333331</v>
      </c>
      <c r="H504" s="232">
        <v>16.633333333333333</v>
      </c>
      <c r="I504" s="232">
        <v>16.866666666666667</v>
      </c>
      <c r="J504" s="232">
        <v>17.183333333333334</v>
      </c>
      <c r="K504" s="231">
        <v>16.55</v>
      </c>
      <c r="L504" s="231">
        <v>16</v>
      </c>
      <c r="M504" s="231">
        <v>945.8999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10376.35</v>
      </c>
      <c r="D505" s="242">
        <v>10382.65</v>
      </c>
      <c r="E505" s="232">
        <v>10294.549999999999</v>
      </c>
      <c r="F505" s="232">
        <v>10212.75</v>
      </c>
      <c r="G505" s="232">
        <v>10124.65</v>
      </c>
      <c r="H505" s="232">
        <v>10464.449999999999</v>
      </c>
      <c r="I505" s="232">
        <v>10552.550000000001</v>
      </c>
      <c r="J505" s="232">
        <v>10634.349999999999</v>
      </c>
      <c r="K505" s="231">
        <v>10470.75</v>
      </c>
      <c r="L505" s="231">
        <v>10300.85</v>
      </c>
      <c r="M505" s="231">
        <v>5.5640000000000002E-2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182.95</v>
      </c>
      <c r="D506" s="232">
        <v>184.86666666666667</v>
      </c>
      <c r="E506" s="232">
        <v>174.73333333333335</v>
      </c>
      <c r="F506" s="232">
        <v>166.51666666666668</v>
      </c>
      <c r="G506" s="232">
        <v>156.38333333333335</v>
      </c>
      <c r="H506" s="232">
        <v>193.08333333333334</v>
      </c>
      <c r="I506" s="232">
        <v>203.21666666666667</v>
      </c>
      <c r="J506" s="231">
        <v>211.43333333333334</v>
      </c>
      <c r="K506" s="231">
        <v>195</v>
      </c>
      <c r="L506" s="231">
        <v>176.65</v>
      </c>
      <c r="M506" s="217">
        <v>232.79131000000001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279.5</v>
      </c>
      <c r="D507" s="232">
        <v>282.84999999999997</v>
      </c>
      <c r="E507" s="232">
        <v>274.14999999999992</v>
      </c>
      <c r="F507" s="232">
        <v>268.79999999999995</v>
      </c>
      <c r="G507" s="232">
        <v>260.09999999999991</v>
      </c>
      <c r="H507" s="232">
        <v>288.19999999999993</v>
      </c>
      <c r="I507" s="232">
        <v>296.89999999999998</v>
      </c>
      <c r="J507" s="231">
        <v>302.24999999999994</v>
      </c>
      <c r="K507" s="231">
        <v>291.55</v>
      </c>
      <c r="L507" s="231">
        <v>277.5</v>
      </c>
      <c r="M507" s="217">
        <v>27.974049999999998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53.6</v>
      </c>
      <c r="D508" s="242">
        <v>53.85</v>
      </c>
      <c r="E508" s="232">
        <v>52.95</v>
      </c>
      <c r="F508" s="232">
        <v>52.300000000000004</v>
      </c>
      <c r="G508" s="232">
        <v>51.400000000000006</v>
      </c>
      <c r="H508" s="232">
        <v>54.5</v>
      </c>
      <c r="I508" s="232">
        <v>55.399999999999991</v>
      </c>
      <c r="J508" s="232">
        <v>56.05</v>
      </c>
      <c r="K508" s="231">
        <v>54.75</v>
      </c>
      <c r="L508" s="231">
        <v>53.2</v>
      </c>
      <c r="M508" s="231">
        <v>387.35556000000003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456.05</v>
      </c>
      <c r="D509" s="242">
        <v>458.20000000000005</v>
      </c>
      <c r="E509" s="232">
        <v>450.05000000000007</v>
      </c>
      <c r="F509" s="232">
        <v>444.05</v>
      </c>
      <c r="G509" s="232">
        <v>435.90000000000003</v>
      </c>
      <c r="H509" s="232">
        <v>464.2000000000001</v>
      </c>
      <c r="I509" s="232">
        <v>472.35000000000008</v>
      </c>
      <c r="J509" s="232">
        <v>478.35000000000014</v>
      </c>
      <c r="K509" s="231">
        <v>466.35</v>
      </c>
      <c r="L509" s="231">
        <v>452.2</v>
      </c>
      <c r="M509" s="231">
        <v>9.3755799999999994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1402.3</v>
      </c>
      <c r="D510" s="232">
        <v>1404.1166666666668</v>
      </c>
      <c r="E510" s="232">
        <v>1389.6833333333336</v>
      </c>
      <c r="F510" s="232">
        <v>1377.0666666666668</v>
      </c>
      <c r="G510" s="232">
        <v>1362.6333333333337</v>
      </c>
      <c r="H510" s="232">
        <v>1416.7333333333336</v>
      </c>
      <c r="I510" s="232">
        <v>1431.166666666667</v>
      </c>
      <c r="J510" s="231">
        <v>1443.7833333333335</v>
      </c>
      <c r="K510" s="231">
        <v>1418.55</v>
      </c>
      <c r="L510" s="231">
        <v>1391.5</v>
      </c>
      <c r="M510" s="217">
        <v>0.1008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1424.55</v>
      </c>
      <c r="D511" s="242">
        <v>1428.2666666666664</v>
      </c>
      <c r="E511" s="232">
        <v>1409.9333333333329</v>
      </c>
      <c r="F511" s="232">
        <v>1395.3166666666666</v>
      </c>
      <c r="G511" s="232">
        <v>1376.9833333333331</v>
      </c>
      <c r="H511" s="232">
        <v>1442.8833333333328</v>
      </c>
      <c r="I511" s="232">
        <v>1461.2166666666662</v>
      </c>
      <c r="J511" s="232">
        <v>1475.8333333333326</v>
      </c>
      <c r="K511" s="231">
        <v>1446.6</v>
      </c>
      <c r="L511" s="231">
        <v>1413.65</v>
      </c>
      <c r="M511" s="231">
        <v>0.43342000000000003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125" sqref="D12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1"/>
      <c r="B5" s="392"/>
      <c r="C5" s="391"/>
      <c r="D5" s="39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93" t="s">
        <v>513</v>
      </c>
      <c r="C7" s="392"/>
      <c r="D7" s="7">
        <f>Main!B10</f>
        <v>44985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44984</v>
      </c>
      <c r="B10" s="29">
        <v>511764</v>
      </c>
      <c r="C10" s="28" t="s">
        <v>1052</v>
      </c>
      <c r="D10" s="28" t="s">
        <v>1053</v>
      </c>
      <c r="E10" s="28" t="s">
        <v>522</v>
      </c>
      <c r="F10" s="85">
        <v>28000</v>
      </c>
      <c r="G10" s="29">
        <v>32.75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44984</v>
      </c>
      <c r="B11" s="29">
        <v>539506</v>
      </c>
      <c r="C11" s="28" t="s">
        <v>1035</v>
      </c>
      <c r="D11" s="28" t="s">
        <v>1054</v>
      </c>
      <c r="E11" s="28" t="s">
        <v>522</v>
      </c>
      <c r="F11" s="85">
        <v>256005</v>
      </c>
      <c r="G11" s="29">
        <v>2.06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44984</v>
      </c>
      <c r="B12" s="29">
        <v>539506</v>
      </c>
      <c r="C12" s="28" t="s">
        <v>1035</v>
      </c>
      <c r="D12" s="28" t="s">
        <v>1055</v>
      </c>
      <c r="E12" s="28" t="s">
        <v>522</v>
      </c>
      <c r="F12" s="85">
        <v>200000</v>
      </c>
      <c r="G12" s="29">
        <v>2.13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44984</v>
      </c>
      <c r="B13" s="29">
        <v>539506</v>
      </c>
      <c r="C13" s="28" t="s">
        <v>1035</v>
      </c>
      <c r="D13" s="28" t="s">
        <v>1056</v>
      </c>
      <c r="E13" s="28" t="s">
        <v>523</v>
      </c>
      <c r="F13" s="85">
        <v>852005</v>
      </c>
      <c r="G13" s="29">
        <v>2.02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44984</v>
      </c>
      <c r="B14" s="29">
        <v>539506</v>
      </c>
      <c r="C14" s="28" t="s">
        <v>1035</v>
      </c>
      <c r="D14" s="28" t="s">
        <v>1036</v>
      </c>
      <c r="E14" s="28" t="s">
        <v>523</v>
      </c>
      <c r="F14" s="85">
        <v>1600000</v>
      </c>
      <c r="G14" s="29">
        <v>2.13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44984</v>
      </c>
      <c r="B15" s="29">
        <v>539506</v>
      </c>
      <c r="C15" s="28" t="s">
        <v>1035</v>
      </c>
      <c r="D15" s="28" t="s">
        <v>1057</v>
      </c>
      <c r="E15" s="28" t="s">
        <v>522</v>
      </c>
      <c r="F15" s="85">
        <v>225000</v>
      </c>
      <c r="G15" s="29">
        <v>2.13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44984</v>
      </c>
      <c r="B16" s="29">
        <v>539506</v>
      </c>
      <c r="C16" s="28" t="s">
        <v>1035</v>
      </c>
      <c r="D16" s="28" t="s">
        <v>1058</v>
      </c>
      <c r="E16" s="28" t="s">
        <v>522</v>
      </c>
      <c r="F16" s="85">
        <v>269000</v>
      </c>
      <c r="G16" s="29">
        <v>2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44984</v>
      </c>
      <c r="B17" s="29">
        <v>539506</v>
      </c>
      <c r="C17" s="28" t="s">
        <v>1035</v>
      </c>
      <c r="D17" s="28" t="s">
        <v>993</v>
      </c>
      <c r="E17" s="28" t="s">
        <v>523</v>
      </c>
      <c r="F17" s="85">
        <v>22760</v>
      </c>
      <c r="G17" s="29">
        <v>2.11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44984</v>
      </c>
      <c r="B18" s="29">
        <v>539506</v>
      </c>
      <c r="C18" s="28" t="s">
        <v>1035</v>
      </c>
      <c r="D18" s="28" t="s">
        <v>993</v>
      </c>
      <c r="E18" s="28" t="s">
        <v>522</v>
      </c>
      <c r="F18" s="85">
        <v>500000</v>
      </c>
      <c r="G18" s="29">
        <v>2.13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44984</v>
      </c>
      <c r="B19" s="29">
        <v>539506</v>
      </c>
      <c r="C19" s="28" t="s">
        <v>1035</v>
      </c>
      <c r="D19" s="28" t="s">
        <v>1059</v>
      </c>
      <c r="E19" s="28" t="s">
        <v>523</v>
      </c>
      <c r="F19" s="85">
        <v>500000</v>
      </c>
      <c r="G19" s="29">
        <v>1.95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44984</v>
      </c>
      <c r="B20" s="29">
        <v>539506</v>
      </c>
      <c r="C20" s="28" t="s">
        <v>1035</v>
      </c>
      <c r="D20" s="28" t="s">
        <v>1060</v>
      </c>
      <c r="E20" s="28" t="s">
        <v>522</v>
      </c>
      <c r="F20" s="85">
        <v>200000</v>
      </c>
      <c r="G20" s="29">
        <v>1.96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44984</v>
      </c>
      <c r="B21" s="29">
        <v>539773</v>
      </c>
      <c r="C21" s="28" t="s">
        <v>1061</v>
      </c>
      <c r="D21" s="28" t="s">
        <v>1062</v>
      </c>
      <c r="E21" s="28" t="s">
        <v>523</v>
      </c>
      <c r="F21" s="85">
        <v>1149399</v>
      </c>
      <c r="G21" s="29">
        <v>4.2300000000000004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44984</v>
      </c>
      <c r="B22" s="29">
        <v>534064</v>
      </c>
      <c r="C22" s="28" t="s">
        <v>1063</v>
      </c>
      <c r="D22" s="28" t="s">
        <v>1042</v>
      </c>
      <c r="E22" s="28" t="s">
        <v>522</v>
      </c>
      <c r="F22" s="85">
        <v>1410000</v>
      </c>
      <c r="G22" s="29">
        <v>25.95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44984</v>
      </c>
      <c r="B23" s="29">
        <v>534064</v>
      </c>
      <c r="C23" s="28" t="s">
        <v>1063</v>
      </c>
      <c r="D23" s="28" t="s">
        <v>1064</v>
      </c>
      <c r="E23" s="28" t="s">
        <v>523</v>
      </c>
      <c r="F23" s="85">
        <v>1361089</v>
      </c>
      <c r="G23" s="29">
        <v>25.95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44984</v>
      </c>
      <c r="B24" s="29">
        <v>518017</v>
      </c>
      <c r="C24" s="28" t="s">
        <v>1065</v>
      </c>
      <c r="D24" s="28" t="s">
        <v>1042</v>
      </c>
      <c r="E24" s="28" t="s">
        <v>522</v>
      </c>
      <c r="F24" s="85">
        <v>321500</v>
      </c>
      <c r="G24" s="29">
        <v>123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44984</v>
      </c>
      <c r="B25" s="29">
        <v>518017</v>
      </c>
      <c r="C25" s="28" t="s">
        <v>1065</v>
      </c>
      <c r="D25" s="28" t="s">
        <v>1066</v>
      </c>
      <c r="E25" s="28" t="s">
        <v>523</v>
      </c>
      <c r="F25" s="85">
        <v>233941</v>
      </c>
      <c r="G25" s="29">
        <v>123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44984</v>
      </c>
      <c r="B26" s="29">
        <v>532386</v>
      </c>
      <c r="C26" s="28" t="s">
        <v>1067</v>
      </c>
      <c r="D26" s="28" t="s">
        <v>1068</v>
      </c>
      <c r="E26" s="28" t="s">
        <v>523</v>
      </c>
      <c r="F26" s="85">
        <v>85500</v>
      </c>
      <c r="G26" s="29">
        <v>14.29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44984</v>
      </c>
      <c r="B27" s="29">
        <v>540681</v>
      </c>
      <c r="C27" s="28" t="s">
        <v>1069</v>
      </c>
      <c r="D27" s="28" t="s">
        <v>1070</v>
      </c>
      <c r="E27" s="28" t="s">
        <v>522</v>
      </c>
      <c r="F27" s="85">
        <v>50000</v>
      </c>
      <c r="G27" s="29">
        <v>15.8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44984</v>
      </c>
      <c r="B28" s="29">
        <v>540681</v>
      </c>
      <c r="C28" s="28" t="s">
        <v>1069</v>
      </c>
      <c r="D28" s="28" t="s">
        <v>1071</v>
      </c>
      <c r="E28" s="28" t="s">
        <v>523</v>
      </c>
      <c r="F28" s="85">
        <v>40000</v>
      </c>
      <c r="G28" s="29">
        <v>15.8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44984</v>
      </c>
      <c r="B29" s="29">
        <v>526443</v>
      </c>
      <c r="C29" s="28" t="s">
        <v>1072</v>
      </c>
      <c r="D29" s="28" t="s">
        <v>1073</v>
      </c>
      <c r="E29" s="28" t="s">
        <v>523</v>
      </c>
      <c r="F29" s="85">
        <v>6330</v>
      </c>
      <c r="G29" s="29">
        <v>4.43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44984</v>
      </c>
      <c r="B30" s="29">
        <v>526443</v>
      </c>
      <c r="C30" s="28" t="s">
        <v>1072</v>
      </c>
      <c r="D30" s="28" t="s">
        <v>1074</v>
      </c>
      <c r="E30" s="28" t="s">
        <v>522</v>
      </c>
      <c r="F30" s="85">
        <v>6330</v>
      </c>
      <c r="G30" s="29">
        <v>4.43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44984</v>
      </c>
      <c r="B31" s="29">
        <v>539559</v>
      </c>
      <c r="C31" s="28" t="s">
        <v>1010</v>
      </c>
      <c r="D31" s="28" t="s">
        <v>1075</v>
      </c>
      <c r="E31" s="28" t="s">
        <v>523</v>
      </c>
      <c r="F31" s="85">
        <v>250000</v>
      </c>
      <c r="G31" s="29">
        <v>19.7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44984</v>
      </c>
      <c r="B32" s="29">
        <v>539559</v>
      </c>
      <c r="C32" s="28" t="s">
        <v>1010</v>
      </c>
      <c r="D32" s="28" t="s">
        <v>1037</v>
      </c>
      <c r="E32" s="28" t="s">
        <v>522</v>
      </c>
      <c r="F32" s="85">
        <v>170364</v>
      </c>
      <c r="G32" s="29">
        <v>19.600000000000001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44984</v>
      </c>
      <c r="B33" s="29">
        <v>539559</v>
      </c>
      <c r="C33" s="28" t="s">
        <v>1010</v>
      </c>
      <c r="D33" s="28" t="s">
        <v>1037</v>
      </c>
      <c r="E33" s="28" t="s">
        <v>523</v>
      </c>
      <c r="F33" s="85">
        <v>314741</v>
      </c>
      <c r="G33" s="29">
        <v>19.7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44984</v>
      </c>
      <c r="B34" s="29">
        <v>543518</v>
      </c>
      <c r="C34" s="28" t="s">
        <v>1076</v>
      </c>
      <c r="D34" s="28" t="s">
        <v>1077</v>
      </c>
      <c r="E34" s="28" t="s">
        <v>523</v>
      </c>
      <c r="F34" s="85">
        <v>90000</v>
      </c>
      <c r="G34" s="29">
        <v>42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44984</v>
      </c>
      <c r="B35" s="29">
        <v>543518</v>
      </c>
      <c r="C35" s="28" t="s">
        <v>1076</v>
      </c>
      <c r="D35" s="28" t="s">
        <v>1041</v>
      </c>
      <c r="E35" s="28" t="s">
        <v>522</v>
      </c>
      <c r="F35" s="85">
        <v>84000</v>
      </c>
      <c r="G35" s="29">
        <v>42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44984</v>
      </c>
      <c r="B36" s="29">
        <v>537707</v>
      </c>
      <c r="C36" s="28" t="s">
        <v>1038</v>
      </c>
      <c r="D36" s="28" t="s">
        <v>1078</v>
      </c>
      <c r="E36" s="28" t="s">
        <v>523</v>
      </c>
      <c r="F36" s="85">
        <v>72207</v>
      </c>
      <c r="G36" s="29">
        <v>67.28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44984</v>
      </c>
      <c r="B37" s="29">
        <v>537707</v>
      </c>
      <c r="C37" s="28" t="s">
        <v>1038</v>
      </c>
      <c r="D37" s="28" t="s">
        <v>1078</v>
      </c>
      <c r="E37" s="28" t="s">
        <v>522</v>
      </c>
      <c r="F37" s="85">
        <v>73717</v>
      </c>
      <c r="G37" s="29">
        <v>66.790000000000006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44984</v>
      </c>
      <c r="B38" s="29">
        <v>537707</v>
      </c>
      <c r="C38" s="28" t="s">
        <v>1038</v>
      </c>
      <c r="D38" s="28" t="s">
        <v>1079</v>
      </c>
      <c r="E38" s="28" t="s">
        <v>522</v>
      </c>
      <c r="F38" s="85">
        <v>55634</v>
      </c>
      <c r="G38" s="29">
        <v>65.069999999999993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44984</v>
      </c>
      <c r="B39" s="29">
        <v>537707</v>
      </c>
      <c r="C39" s="28" t="s">
        <v>1038</v>
      </c>
      <c r="D39" s="28" t="s">
        <v>1079</v>
      </c>
      <c r="E39" s="28" t="s">
        <v>523</v>
      </c>
      <c r="F39" s="85">
        <v>32500</v>
      </c>
      <c r="G39" s="29">
        <v>67.849999999999994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44984</v>
      </c>
      <c r="B40" s="29">
        <v>508980</v>
      </c>
      <c r="C40" s="28" t="s">
        <v>1024</v>
      </c>
      <c r="D40" s="28" t="s">
        <v>1080</v>
      </c>
      <c r="E40" s="28" t="s">
        <v>523</v>
      </c>
      <c r="F40" s="85">
        <v>200000</v>
      </c>
      <c r="G40" s="29">
        <v>4.72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44984</v>
      </c>
      <c r="B41" s="29">
        <v>508980</v>
      </c>
      <c r="C41" s="28" t="s">
        <v>1024</v>
      </c>
      <c r="D41" s="28" t="s">
        <v>1081</v>
      </c>
      <c r="E41" s="28" t="s">
        <v>522</v>
      </c>
      <c r="F41" s="85">
        <v>100000</v>
      </c>
      <c r="G41" s="29">
        <v>4.72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44984</v>
      </c>
      <c r="B42" s="29">
        <v>538609</v>
      </c>
      <c r="C42" s="28" t="s">
        <v>1082</v>
      </c>
      <c r="D42" s="28" t="s">
        <v>1083</v>
      </c>
      <c r="E42" s="28" t="s">
        <v>523</v>
      </c>
      <c r="F42" s="85">
        <v>31216</v>
      </c>
      <c r="G42" s="29">
        <v>11.57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44984</v>
      </c>
      <c r="B43" s="29">
        <v>539228</v>
      </c>
      <c r="C43" s="28" t="s">
        <v>1084</v>
      </c>
      <c r="D43" s="28" t="s">
        <v>1085</v>
      </c>
      <c r="E43" s="28" t="s">
        <v>522</v>
      </c>
      <c r="F43" s="85">
        <v>348769</v>
      </c>
      <c r="G43" s="29">
        <v>6.69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44984</v>
      </c>
      <c r="B44" s="29">
        <v>539228</v>
      </c>
      <c r="C44" s="28" t="s">
        <v>1084</v>
      </c>
      <c r="D44" s="28" t="s">
        <v>1085</v>
      </c>
      <c r="E44" s="28" t="s">
        <v>523</v>
      </c>
      <c r="F44" s="85">
        <v>278291</v>
      </c>
      <c r="G44" s="29">
        <v>7.05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44984</v>
      </c>
      <c r="B45" s="29">
        <v>517571</v>
      </c>
      <c r="C45" s="28" t="s">
        <v>1086</v>
      </c>
      <c r="D45" s="28" t="s">
        <v>1087</v>
      </c>
      <c r="E45" s="28" t="s">
        <v>523</v>
      </c>
      <c r="F45" s="85">
        <v>47573</v>
      </c>
      <c r="G45" s="29">
        <v>4.83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44984</v>
      </c>
      <c r="B46" s="29">
        <v>517571</v>
      </c>
      <c r="C46" s="28" t="s">
        <v>1086</v>
      </c>
      <c r="D46" s="28" t="s">
        <v>1088</v>
      </c>
      <c r="E46" s="28" t="s">
        <v>523</v>
      </c>
      <c r="F46" s="85">
        <v>50000</v>
      </c>
      <c r="G46" s="29">
        <v>4.84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44984</v>
      </c>
      <c r="B47" s="29">
        <v>517571</v>
      </c>
      <c r="C47" s="28" t="s">
        <v>1086</v>
      </c>
      <c r="D47" s="28" t="s">
        <v>1089</v>
      </c>
      <c r="E47" s="28" t="s">
        <v>522</v>
      </c>
      <c r="F47" s="85">
        <v>97573</v>
      </c>
      <c r="G47" s="29">
        <v>4.84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44984</v>
      </c>
      <c r="B48" s="29">
        <v>512025</v>
      </c>
      <c r="C48" s="28" t="s">
        <v>1090</v>
      </c>
      <c r="D48" s="28" t="s">
        <v>1091</v>
      </c>
      <c r="E48" s="28" t="s">
        <v>522</v>
      </c>
      <c r="F48" s="85">
        <v>1623</v>
      </c>
      <c r="G48" s="29">
        <v>156.69999999999999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44984</v>
      </c>
      <c r="B49" s="29">
        <v>531784</v>
      </c>
      <c r="C49" s="28" t="s">
        <v>1092</v>
      </c>
      <c r="D49" s="28" t="s">
        <v>1093</v>
      </c>
      <c r="E49" s="28" t="s">
        <v>522</v>
      </c>
      <c r="F49" s="85">
        <v>844093</v>
      </c>
      <c r="G49" s="29">
        <v>1.98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44984</v>
      </c>
      <c r="B50" s="29">
        <v>531692</v>
      </c>
      <c r="C50" s="28" t="s">
        <v>1094</v>
      </c>
      <c r="D50" s="28" t="s">
        <v>1095</v>
      </c>
      <c r="E50" s="28" t="s">
        <v>523</v>
      </c>
      <c r="F50" s="85">
        <v>47700</v>
      </c>
      <c r="G50" s="29">
        <v>1.21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44984</v>
      </c>
      <c r="B51" s="29">
        <v>539814</v>
      </c>
      <c r="C51" s="28" t="s">
        <v>1025</v>
      </c>
      <c r="D51" s="28" t="s">
        <v>1096</v>
      </c>
      <c r="E51" s="28" t="s">
        <v>523</v>
      </c>
      <c r="F51" s="85">
        <v>62932</v>
      </c>
      <c r="G51" s="29">
        <v>37.26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44984</v>
      </c>
      <c r="B52" s="29">
        <v>539814</v>
      </c>
      <c r="C52" s="28" t="s">
        <v>1025</v>
      </c>
      <c r="D52" s="28" t="s">
        <v>1039</v>
      </c>
      <c r="E52" s="28" t="s">
        <v>523</v>
      </c>
      <c r="F52" s="85">
        <v>23716</v>
      </c>
      <c r="G52" s="29">
        <v>36.68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44984</v>
      </c>
      <c r="B53" s="29">
        <v>539814</v>
      </c>
      <c r="C53" s="28" t="s">
        <v>1025</v>
      </c>
      <c r="D53" s="28" t="s">
        <v>1097</v>
      </c>
      <c r="E53" s="28" t="s">
        <v>523</v>
      </c>
      <c r="F53" s="85">
        <v>21419</v>
      </c>
      <c r="G53" s="29">
        <v>36.71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44984</v>
      </c>
      <c r="B54" s="29">
        <v>539814</v>
      </c>
      <c r="C54" s="28" t="s">
        <v>1025</v>
      </c>
      <c r="D54" s="28" t="s">
        <v>1098</v>
      </c>
      <c r="E54" s="28" t="s">
        <v>522</v>
      </c>
      <c r="F54" s="85">
        <v>16825</v>
      </c>
      <c r="G54" s="29">
        <v>36.61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44984</v>
      </c>
      <c r="B55" s="29">
        <v>539814</v>
      </c>
      <c r="C55" s="28" t="s">
        <v>1025</v>
      </c>
      <c r="D55" s="28" t="s">
        <v>1026</v>
      </c>
      <c r="E55" s="28" t="s">
        <v>522</v>
      </c>
      <c r="F55" s="85">
        <v>104689</v>
      </c>
      <c r="G55" s="29">
        <v>37.04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44984</v>
      </c>
      <c r="B56" s="29">
        <v>543282</v>
      </c>
      <c r="C56" s="28" t="s">
        <v>1099</v>
      </c>
      <c r="D56" s="28" t="s">
        <v>1100</v>
      </c>
      <c r="E56" s="28" t="s">
        <v>523</v>
      </c>
      <c r="F56" s="85">
        <v>2400</v>
      </c>
      <c r="G56" s="29">
        <v>215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44984</v>
      </c>
      <c r="B57" s="29">
        <v>543522</v>
      </c>
      <c r="C57" s="28" t="s">
        <v>1101</v>
      </c>
      <c r="D57" s="28" t="s">
        <v>1102</v>
      </c>
      <c r="E57" s="28" t="s">
        <v>522</v>
      </c>
      <c r="F57" s="85">
        <v>9000</v>
      </c>
      <c r="G57" s="29">
        <v>46.75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44984</v>
      </c>
      <c r="B58" s="29">
        <v>504378</v>
      </c>
      <c r="C58" s="28" t="s">
        <v>1103</v>
      </c>
      <c r="D58" s="28" t="s">
        <v>1104</v>
      </c>
      <c r="E58" s="28" t="s">
        <v>522</v>
      </c>
      <c r="F58" s="85">
        <v>183641</v>
      </c>
      <c r="G58" s="29">
        <v>4.4000000000000004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44984</v>
      </c>
      <c r="B59" s="29">
        <v>504378</v>
      </c>
      <c r="C59" s="28" t="s">
        <v>1103</v>
      </c>
      <c r="D59" s="28" t="s">
        <v>1104</v>
      </c>
      <c r="E59" s="28" t="s">
        <v>523</v>
      </c>
      <c r="F59" s="85">
        <v>25694</v>
      </c>
      <c r="G59" s="29">
        <v>4.5999999999999996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44984</v>
      </c>
      <c r="B60" s="29">
        <v>531454</v>
      </c>
      <c r="C60" s="28" t="s">
        <v>1105</v>
      </c>
      <c r="D60" s="28" t="s">
        <v>1087</v>
      </c>
      <c r="E60" s="28" t="s">
        <v>523</v>
      </c>
      <c r="F60" s="85">
        <v>139449</v>
      </c>
      <c r="G60" s="29">
        <v>19.149999999999999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44984</v>
      </c>
      <c r="B61" s="29">
        <v>531454</v>
      </c>
      <c r="C61" s="28" t="s">
        <v>1105</v>
      </c>
      <c r="D61" s="28" t="s">
        <v>1088</v>
      </c>
      <c r="E61" s="28" t="s">
        <v>522</v>
      </c>
      <c r="F61" s="85">
        <v>140697</v>
      </c>
      <c r="G61" s="29">
        <v>19.149999999999999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44984</v>
      </c>
      <c r="B62" s="29">
        <v>535719</v>
      </c>
      <c r="C62" s="28" t="s">
        <v>1106</v>
      </c>
      <c r="D62" s="28" t="s">
        <v>1107</v>
      </c>
      <c r="E62" s="28" t="s">
        <v>523</v>
      </c>
      <c r="F62" s="85">
        <v>96214</v>
      </c>
      <c r="G62" s="29">
        <v>60.84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44984</v>
      </c>
      <c r="B63" s="29">
        <v>543256</v>
      </c>
      <c r="C63" s="28" t="s">
        <v>1108</v>
      </c>
      <c r="D63" s="28" t="s">
        <v>1109</v>
      </c>
      <c r="E63" s="28" t="s">
        <v>522</v>
      </c>
      <c r="F63" s="85">
        <v>74108</v>
      </c>
      <c r="G63" s="29">
        <v>29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44984</v>
      </c>
      <c r="B64" s="29">
        <v>543366</v>
      </c>
      <c r="C64" s="28" t="s">
        <v>1011</v>
      </c>
      <c r="D64" s="28" t="s">
        <v>1012</v>
      </c>
      <c r="E64" s="28" t="s">
        <v>523</v>
      </c>
      <c r="F64" s="85">
        <v>4800</v>
      </c>
      <c r="G64" s="29">
        <v>81.3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44984</v>
      </c>
      <c r="B65" s="29">
        <v>543366</v>
      </c>
      <c r="C65" s="28" t="s">
        <v>1011</v>
      </c>
      <c r="D65" s="28" t="s">
        <v>1012</v>
      </c>
      <c r="E65" s="28" t="s">
        <v>523</v>
      </c>
      <c r="F65" s="85">
        <v>4800</v>
      </c>
      <c r="G65" s="29">
        <v>81.3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44984</v>
      </c>
      <c r="B66" s="29">
        <v>543366</v>
      </c>
      <c r="C66" s="28" t="s">
        <v>1011</v>
      </c>
      <c r="D66" s="28" t="s">
        <v>1110</v>
      </c>
      <c r="E66" s="28" t="s">
        <v>522</v>
      </c>
      <c r="F66" s="85">
        <v>6000</v>
      </c>
      <c r="G66" s="29">
        <v>81.290000000000006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44984</v>
      </c>
      <c r="B67" s="29">
        <v>543366</v>
      </c>
      <c r="C67" s="28" t="s">
        <v>1011</v>
      </c>
      <c r="D67" s="28" t="s">
        <v>1111</v>
      </c>
      <c r="E67" s="28" t="s">
        <v>522</v>
      </c>
      <c r="F67" s="85">
        <v>4800</v>
      </c>
      <c r="G67" s="29">
        <v>81.3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44984</v>
      </c>
      <c r="B68" s="29">
        <v>538923</v>
      </c>
      <c r="C68" s="28" t="s">
        <v>994</v>
      </c>
      <c r="D68" s="28" t="s">
        <v>1112</v>
      </c>
      <c r="E68" s="28" t="s">
        <v>522</v>
      </c>
      <c r="F68" s="85">
        <v>53906</v>
      </c>
      <c r="G68" s="29">
        <v>93.62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44984</v>
      </c>
      <c r="B69" s="29">
        <v>538923</v>
      </c>
      <c r="C69" s="28" t="s">
        <v>994</v>
      </c>
      <c r="D69" s="28" t="s">
        <v>1113</v>
      </c>
      <c r="E69" s="28" t="s">
        <v>522</v>
      </c>
      <c r="F69" s="85">
        <v>56500</v>
      </c>
      <c r="G69" s="29">
        <v>94.69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44984</v>
      </c>
      <c r="B70" s="29">
        <v>538923</v>
      </c>
      <c r="C70" s="28" t="s">
        <v>994</v>
      </c>
      <c r="D70" s="28" t="s">
        <v>1114</v>
      </c>
      <c r="E70" s="28" t="s">
        <v>523</v>
      </c>
      <c r="F70" s="85">
        <v>21000</v>
      </c>
      <c r="G70" s="29">
        <v>93.25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44984</v>
      </c>
      <c r="B71" s="29">
        <v>538923</v>
      </c>
      <c r="C71" s="28" t="s">
        <v>994</v>
      </c>
      <c r="D71" s="28" t="s">
        <v>1040</v>
      </c>
      <c r="E71" s="28" t="s">
        <v>523</v>
      </c>
      <c r="F71" s="85">
        <v>70000</v>
      </c>
      <c r="G71" s="29">
        <v>94.65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44984</v>
      </c>
      <c r="B72" s="29">
        <v>539026</v>
      </c>
      <c r="C72" s="28" t="s">
        <v>1115</v>
      </c>
      <c r="D72" s="28" t="s">
        <v>1116</v>
      </c>
      <c r="E72" s="28" t="s">
        <v>523</v>
      </c>
      <c r="F72" s="85">
        <v>24000</v>
      </c>
      <c r="G72" s="29">
        <v>7.48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44984</v>
      </c>
      <c r="B73" s="29">
        <v>539026</v>
      </c>
      <c r="C73" s="28" t="s">
        <v>1115</v>
      </c>
      <c r="D73" s="28" t="s">
        <v>1117</v>
      </c>
      <c r="E73" s="28" t="s">
        <v>522</v>
      </c>
      <c r="F73" s="85">
        <v>20000</v>
      </c>
      <c r="G73" s="29">
        <v>7.48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44984</v>
      </c>
      <c r="B74" s="29">
        <v>530611</v>
      </c>
      <c r="C74" s="28" t="s">
        <v>1118</v>
      </c>
      <c r="D74" s="28" t="s">
        <v>1119</v>
      </c>
      <c r="E74" s="28" t="s">
        <v>522</v>
      </c>
      <c r="F74" s="85">
        <v>800000</v>
      </c>
      <c r="G74" s="29">
        <v>0.44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44984</v>
      </c>
      <c r="B75" s="29">
        <v>512359</v>
      </c>
      <c r="C75" s="28" t="s">
        <v>1120</v>
      </c>
      <c r="D75" s="28" t="s">
        <v>1121</v>
      </c>
      <c r="E75" s="28" t="s">
        <v>523</v>
      </c>
      <c r="F75" s="85">
        <v>5051</v>
      </c>
      <c r="G75" s="29">
        <v>0.46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44984</v>
      </c>
      <c r="B76" s="29">
        <v>512359</v>
      </c>
      <c r="C76" s="28" t="s">
        <v>1120</v>
      </c>
      <c r="D76" s="28" t="s">
        <v>1121</v>
      </c>
      <c r="E76" s="28" t="s">
        <v>522</v>
      </c>
      <c r="F76" s="85">
        <v>1131905</v>
      </c>
      <c r="G76" s="29">
        <v>0.47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44984</v>
      </c>
      <c r="B77" s="29">
        <v>539310</v>
      </c>
      <c r="C77" s="28" t="s">
        <v>1122</v>
      </c>
      <c r="D77" s="28" t="s">
        <v>1123</v>
      </c>
      <c r="E77" s="28" t="s">
        <v>523</v>
      </c>
      <c r="F77" s="85">
        <v>200000</v>
      </c>
      <c r="G77" s="29">
        <v>80.83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44984</v>
      </c>
      <c r="B78" s="29">
        <v>512175</v>
      </c>
      <c r="C78" s="28" t="s">
        <v>1124</v>
      </c>
      <c r="D78" s="28" t="s">
        <v>1125</v>
      </c>
      <c r="E78" s="28" t="s">
        <v>523</v>
      </c>
      <c r="F78" s="85">
        <v>378329</v>
      </c>
      <c r="G78" s="29">
        <v>3.78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44984</v>
      </c>
      <c r="B79" s="29">
        <v>542803</v>
      </c>
      <c r="C79" s="28" t="s">
        <v>1126</v>
      </c>
      <c r="D79" s="28" t="s">
        <v>1127</v>
      </c>
      <c r="E79" s="28" t="s">
        <v>522</v>
      </c>
      <c r="F79" s="85">
        <v>53905</v>
      </c>
      <c r="G79" s="29">
        <v>18.45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44984</v>
      </c>
      <c r="B80" s="29">
        <v>542803</v>
      </c>
      <c r="C80" s="28" t="s">
        <v>1126</v>
      </c>
      <c r="D80" s="28" t="s">
        <v>1128</v>
      </c>
      <c r="E80" s="28" t="s">
        <v>522</v>
      </c>
      <c r="F80" s="85">
        <v>50000</v>
      </c>
      <c r="G80" s="29">
        <v>18.45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44984</v>
      </c>
      <c r="B81" s="29">
        <v>542803</v>
      </c>
      <c r="C81" s="28" t="s">
        <v>1126</v>
      </c>
      <c r="D81" s="28" t="s">
        <v>1129</v>
      </c>
      <c r="E81" s="28" t="s">
        <v>522</v>
      </c>
      <c r="F81" s="85">
        <v>129376</v>
      </c>
      <c r="G81" s="29">
        <v>18.45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44984</v>
      </c>
      <c r="B82" s="29">
        <v>542803</v>
      </c>
      <c r="C82" s="28" t="s">
        <v>1126</v>
      </c>
      <c r="D82" s="28" t="s">
        <v>1130</v>
      </c>
      <c r="E82" s="28" t="s">
        <v>522</v>
      </c>
      <c r="F82" s="85">
        <v>572390</v>
      </c>
      <c r="G82" s="29">
        <v>18.45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44984</v>
      </c>
      <c r="B83" s="29">
        <v>542803</v>
      </c>
      <c r="C83" s="28" t="s">
        <v>1126</v>
      </c>
      <c r="D83" s="28" t="s">
        <v>1131</v>
      </c>
      <c r="E83" s="28" t="s">
        <v>522</v>
      </c>
      <c r="F83" s="85">
        <v>150000</v>
      </c>
      <c r="G83" s="29">
        <v>18.45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44984</v>
      </c>
      <c r="B84" s="29">
        <v>542803</v>
      </c>
      <c r="C84" s="28" t="s">
        <v>1126</v>
      </c>
      <c r="D84" s="28" t="s">
        <v>1132</v>
      </c>
      <c r="E84" s="28" t="s">
        <v>523</v>
      </c>
      <c r="F84" s="85">
        <v>45436</v>
      </c>
      <c r="G84" s="29">
        <v>18.45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44984</v>
      </c>
      <c r="B85" s="29">
        <v>542803</v>
      </c>
      <c r="C85" s="28" t="s">
        <v>1126</v>
      </c>
      <c r="D85" s="28" t="s">
        <v>1133</v>
      </c>
      <c r="E85" s="28" t="s">
        <v>523</v>
      </c>
      <c r="F85" s="85">
        <v>45436</v>
      </c>
      <c r="G85" s="29">
        <v>18.45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44984</v>
      </c>
      <c r="B86" s="29">
        <v>542803</v>
      </c>
      <c r="C86" s="28" t="s">
        <v>1126</v>
      </c>
      <c r="D86" s="28" t="s">
        <v>1134</v>
      </c>
      <c r="E86" s="28" t="s">
        <v>523</v>
      </c>
      <c r="F86" s="85">
        <v>45436</v>
      </c>
      <c r="G86" s="29">
        <v>18.45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44984</v>
      </c>
      <c r="B87" s="29">
        <v>542803</v>
      </c>
      <c r="C87" s="28" t="s">
        <v>1126</v>
      </c>
      <c r="D87" s="28" t="s">
        <v>1135</v>
      </c>
      <c r="E87" s="28" t="s">
        <v>523</v>
      </c>
      <c r="F87" s="85">
        <v>45436</v>
      </c>
      <c r="G87" s="29">
        <v>18.45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44984</v>
      </c>
      <c r="B88" s="29">
        <v>542803</v>
      </c>
      <c r="C88" s="28" t="s">
        <v>1126</v>
      </c>
      <c r="D88" s="28" t="s">
        <v>1136</v>
      </c>
      <c r="E88" s="28" t="s">
        <v>523</v>
      </c>
      <c r="F88" s="85">
        <v>45436</v>
      </c>
      <c r="G88" s="29">
        <v>18.45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44984</v>
      </c>
      <c r="B89" s="29">
        <v>542803</v>
      </c>
      <c r="C89" s="28" t="s">
        <v>1126</v>
      </c>
      <c r="D89" s="28" t="s">
        <v>1137</v>
      </c>
      <c r="E89" s="28" t="s">
        <v>523</v>
      </c>
      <c r="F89" s="85">
        <v>45436</v>
      </c>
      <c r="G89" s="29">
        <v>18.45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44984</v>
      </c>
      <c r="B90" s="29">
        <v>542803</v>
      </c>
      <c r="C90" s="28" t="s">
        <v>1126</v>
      </c>
      <c r="D90" s="28" t="s">
        <v>1138</v>
      </c>
      <c r="E90" s="28" t="s">
        <v>523</v>
      </c>
      <c r="F90" s="85">
        <v>45436</v>
      </c>
      <c r="G90" s="29">
        <v>18.45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44984</v>
      </c>
      <c r="B91" s="29">
        <v>542803</v>
      </c>
      <c r="C91" s="28" t="s">
        <v>1126</v>
      </c>
      <c r="D91" s="28" t="s">
        <v>1139</v>
      </c>
      <c r="E91" s="28" t="s">
        <v>523</v>
      </c>
      <c r="F91" s="85">
        <v>45436</v>
      </c>
      <c r="G91" s="29">
        <v>18.45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44984</v>
      </c>
      <c r="B92" s="29">
        <v>542803</v>
      </c>
      <c r="C92" s="28" t="s">
        <v>1126</v>
      </c>
      <c r="D92" s="28" t="s">
        <v>1140</v>
      </c>
      <c r="E92" s="28" t="s">
        <v>523</v>
      </c>
      <c r="F92" s="85">
        <v>56792</v>
      </c>
      <c r="G92" s="29">
        <v>18.45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44984</v>
      </c>
      <c r="B93" s="29">
        <v>542803</v>
      </c>
      <c r="C93" s="28" t="s">
        <v>1126</v>
      </c>
      <c r="D93" s="28" t="s">
        <v>1141</v>
      </c>
      <c r="E93" s="28" t="s">
        <v>523</v>
      </c>
      <c r="F93" s="85">
        <v>56792</v>
      </c>
      <c r="G93" s="29">
        <v>18.45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44984</v>
      </c>
      <c r="B94" s="29">
        <v>542803</v>
      </c>
      <c r="C94" s="28" t="s">
        <v>1126</v>
      </c>
      <c r="D94" s="28" t="s">
        <v>1142</v>
      </c>
      <c r="E94" s="28" t="s">
        <v>523</v>
      </c>
      <c r="F94" s="85">
        <v>56792</v>
      </c>
      <c r="G94" s="29">
        <v>18.45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44984</v>
      </c>
      <c r="B95" s="29">
        <v>542803</v>
      </c>
      <c r="C95" s="28" t="s">
        <v>1126</v>
      </c>
      <c r="D95" s="28" t="s">
        <v>1143</v>
      </c>
      <c r="E95" s="28" t="s">
        <v>523</v>
      </c>
      <c r="F95" s="85">
        <v>56792</v>
      </c>
      <c r="G95" s="29">
        <v>18.45</v>
      </c>
      <c r="H95" s="29" t="s">
        <v>302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44984</v>
      </c>
      <c r="B96" s="29">
        <v>542803</v>
      </c>
      <c r="C96" s="28" t="s">
        <v>1126</v>
      </c>
      <c r="D96" s="28" t="s">
        <v>1144</v>
      </c>
      <c r="E96" s="28" t="s">
        <v>523</v>
      </c>
      <c r="F96" s="85">
        <v>340773</v>
      </c>
      <c r="G96" s="29">
        <v>18.45</v>
      </c>
      <c r="H96" s="29" t="s">
        <v>302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44984</v>
      </c>
      <c r="B97" s="29">
        <v>542803</v>
      </c>
      <c r="C97" s="28" t="s">
        <v>1126</v>
      </c>
      <c r="D97" s="28" t="s">
        <v>1145</v>
      </c>
      <c r="E97" s="28" t="s">
        <v>523</v>
      </c>
      <c r="F97" s="85">
        <v>340773</v>
      </c>
      <c r="G97" s="29">
        <v>18.45</v>
      </c>
      <c r="H97" s="29" t="s">
        <v>302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44984</v>
      </c>
      <c r="B98" s="29">
        <v>542803</v>
      </c>
      <c r="C98" s="28" t="s">
        <v>1126</v>
      </c>
      <c r="D98" s="28" t="s">
        <v>993</v>
      </c>
      <c r="E98" s="28" t="s">
        <v>523</v>
      </c>
      <c r="F98" s="85">
        <v>264023</v>
      </c>
      <c r="G98" s="29">
        <v>18.45</v>
      </c>
      <c r="H98" s="29" t="s">
        <v>302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44984</v>
      </c>
      <c r="B99" s="29">
        <v>542803</v>
      </c>
      <c r="C99" s="28" t="s">
        <v>1126</v>
      </c>
      <c r="D99" s="28" t="s">
        <v>993</v>
      </c>
      <c r="E99" s="28" t="s">
        <v>522</v>
      </c>
      <c r="F99" s="85">
        <v>700000</v>
      </c>
      <c r="G99" s="29">
        <v>18.45</v>
      </c>
      <c r="H99" s="29" t="s">
        <v>302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44984</v>
      </c>
      <c r="B100" s="29">
        <v>542803</v>
      </c>
      <c r="C100" s="28" t="s">
        <v>1126</v>
      </c>
      <c r="D100" s="28" t="s">
        <v>1146</v>
      </c>
      <c r="E100" s="28" t="s">
        <v>522</v>
      </c>
      <c r="F100" s="85">
        <v>205000</v>
      </c>
      <c r="G100" s="29">
        <v>18.45</v>
      </c>
      <c r="H100" s="29" t="s">
        <v>302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44984</v>
      </c>
      <c r="B101" s="29">
        <v>542803</v>
      </c>
      <c r="C101" s="28" t="s">
        <v>1126</v>
      </c>
      <c r="D101" s="28" t="s">
        <v>1146</v>
      </c>
      <c r="E101" s="28" t="s">
        <v>523</v>
      </c>
      <c r="F101" s="85">
        <v>170000</v>
      </c>
      <c r="G101" s="29">
        <v>18.45</v>
      </c>
      <c r="H101" s="29" t="s">
        <v>302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44984</v>
      </c>
      <c r="B102" s="29" t="s">
        <v>1027</v>
      </c>
      <c r="C102" s="28" t="s">
        <v>1028</v>
      </c>
      <c r="D102" s="28" t="s">
        <v>1029</v>
      </c>
      <c r="E102" s="28" t="s">
        <v>522</v>
      </c>
      <c r="F102" s="85">
        <v>84000</v>
      </c>
      <c r="G102" s="29">
        <v>42</v>
      </c>
      <c r="H102" s="29" t="s">
        <v>874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44984</v>
      </c>
      <c r="B103" s="29" t="s">
        <v>1147</v>
      </c>
      <c r="C103" s="28" t="s">
        <v>1148</v>
      </c>
      <c r="D103" s="28" t="s">
        <v>1149</v>
      </c>
      <c r="E103" s="28" t="s">
        <v>522</v>
      </c>
      <c r="F103" s="85">
        <v>158314</v>
      </c>
      <c r="G103" s="29">
        <v>267.83999999999997</v>
      </c>
      <c r="H103" s="29" t="s">
        <v>874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44984</v>
      </c>
      <c r="B104" s="29" t="s">
        <v>1150</v>
      </c>
      <c r="C104" s="28" t="s">
        <v>1151</v>
      </c>
      <c r="D104" s="28" t="s">
        <v>1152</v>
      </c>
      <c r="E104" s="28" t="s">
        <v>522</v>
      </c>
      <c r="F104" s="85">
        <v>44000</v>
      </c>
      <c r="G104" s="29">
        <v>32.36</v>
      </c>
      <c r="H104" s="29" t="s">
        <v>874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44984</v>
      </c>
      <c r="B105" s="29" t="s">
        <v>858</v>
      </c>
      <c r="C105" s="28" t="s">
        <v>1153</v>
      </c>
      <c r="D105" s="28" t="s">
        <v>1154</v>
      </c>
      <c r="E105" s="28" t="s">
        <v>522</v>
      </c>
      <c r="F105" s="85">
        <v>707807</v>
      </c>
      <c r="G105" s="29">
        <v>536.28</v>
      </c>
      <c r="H105" s="29" t="s">
        <v>874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44984</v>
      </c>
      <c r="B106" s="29" t="s">
        <v>858</v>
      </c>
      <c r="C106" s="28" t="s">
        <v>1153</v>
      </c>
      <c r="D106" s="28" t="s">
        <v>1155</v>
      </c>
      <c r="E106" s="28" t="s">
        <v>522</v>
      </c>
      <c r="F106" s="85">
        <v>569651</v>
      </c>
      <c r="G106" s="29">
        <v>538.16999999999996</v>
      </c>
      <c r="H106" s="29" t="s">
        <v>874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44984</v>
      </c>
      <c r="B107" s="29" t="s">
        <v>858</v>
      </c>
      <c r="C107" s="28" t="s">
        <v>1153</v>
      </c>
      <c r="D107" s="28" t="s">
        <v>1156</v>
      </c>
      <c r="E107" s="28" t="s">
        <v>522</v>
      </c>
      <c r="F107" s="85">
        <v>1180530</v>
      </c>
      <c r="G107" s="29">
        <v>535.53</v>
      </c>
      <c r="H107" s="29" t="s">
        <v>874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44984</v>
      </c>
      <c r="B108" s="29" t="s">
        <v>858</v>
      </c>
      <c r="C108" s="28" t="s">
        <v>1153</v>
      </c>
      <c r="D108" s="28" t="s">
        <v>1157</v>
      </c>
      <c r="E108" s="28" t="s">
        <v>522</v>
      </c>
      <c r="F108" s="85">
        <v>518797</v>
      </c>
      <c r="G108" s="29">
        <v>534.02</v>
      </c>
      <c r="H108" s="29" t="s">
        <v>874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44984</v>
      </c>
      <c r="B109" s="29" t="s">
        <v>858</v>
      </c>
      <c r="C109" s="28" t="s">
        <v>1153</v>
      </c>
      <c r="D109" s="28" t="s">
        <v>1158</v>
      </c>
      <c r="E109" s="28" t="s">
        <v>522</v>
      </c>
      <c r="F109" s="85">
        <v>551483</v>
      </c>
      <c r="G109" s="29">
        <v>540.49</v>
      </c>
      <c r="H109" s="29" t="s">
        <v>874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44984</v>
      </c>
      <c r="B110" s="29" t="s">
        <v>1159</v>
      </c>
      <c r="C110" s="28" t="s">
        <v>1160</v>
      </c>
      <c r="D110" s="28" t="s">
        <v>993</v>
      </c>
      <c r="E110" s="28" t="s">
        <v>522</v>
      </c>
      <c r="F110" s="85">
        <v>42000</v>
      </c>
      <c r="G110" s="29">
        <v>31.55</v>
      </c>
      <c r="H110" s="29" t="s">
        <v>874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44984</v>
      </c>
      <c r="B111" s="29" t="s">
        <v>1161</v>
      </c>
      <c r="C111" s="28" t="s">
        <v>1162</v>
      </c>
      <c r="D111" s="28" t="s">
        <v>1163</v>
      </c>
      <c r="E111" s="28" t="s">
        <v>522</v>
      </c>
      <c r="F111" s="85">
        <v>300000</v>
      </c>
      <c r="G111" s="29">
        <v>48.99</v>
      </c>
      <c r="H111" s="29" t="s">
        <v>874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44984</v>
      </c>
      <c r="B112" s="29" t="s">
        <v>1164</v>
      </c>
      <c r="C112" s="28" t="s">
        <v>1165</v>
      </c>
      <c r="D112" s="28" t="s">
        <v>1166</v>
      </c>
      <c r="E112" s="28" t="s">
        <v>522</v>
      </c>
      <c r="F112" s="85">
        <v>680610</v>
      </c>
      <c r="G112" s="29">
        <v>11.93</v>
      </c>
      <c r="H112" s="29" t="s">
        <v>874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44984</v>
      </c>
      <c r="B113" s="29" t="s">
        <v>1164</v>
      </c>
      <c r="C113" s="28" t="s">
        <v>1165</v>
      </c>
      <c r="D113" s="28" t="s">
        <v>1167</v>
      </c>
      <c r="E113" s="28" t="s">
        <v>522</v>
      </c>
      <c r="F113" s="85">
        <v>495229</v>
      </c>
      <c r="G113" s="29">
        <v>11.66</v>
      </c>
      <c r="H113" s="29" t="s">
        <v>874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44984</v>
      </c>
      <c r="B114" s="29" t="s">
        <v>1027</v>
      </c>
      <c r="C114" s="28" t="s">
        <v>1028</v>
      </c>
      <c r="D114" s="28" t="s">
        <v>1029</v>
      </c>
      <c r="E114" s="28" t="s">
        <v>523</v>
      </c>
      <c r="F114" s="85">
        <v>18000</v>
      </c>
      <c r="G114" s="29">
        <v>42.04</v>
      </c>
      <c r="H114" s="29" t="s">
        <v>874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44984</v>
      </c>
      <c r="B115" s="29" t="s">
        <v>1168</v>
      </c>
      <c r="C115" s="28" t="s">
        <v>1169</v>
      </c>
      <c r="D115" s="28" t="s">
        <v>1170</v>
      </c>
      <c r="E115" s="28" t="s">
        <v>523</v>
      </c>
      <c r="F115" s="85">
        <v>93625</v>
      </c>
      <c r="G115" s="29">
        <v>155.22999999999999</v>
      </c>
      <c r="H115" s="29" t="s">
        <v>874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44984</v>
      </c>
      <c r="B116" s="29" t="s">
        <v>1147</v>
      </c>
      <c r="C116" s="28" t="s">
        <v>1148</v>
      </c>
      <c r="D116" s="28" t="s">
        <v>1149</v>
      </c>
      <c r="E116" s="28" t="s">
        <v>523</v>
      </c>
      <c r="F116" s="85">
        <v>158260</v>
      </c>
      <c r="G116" s="29">
        <v>266.82</v>
      </c>
      <c r="H116" s="29" t="s">
        <v>874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44984</v>
      </c>
      <c r="B117" s="29" t="s">
        <v>1147</v>
      </c>
      <c r="C117" s="28" t="s">
        <v>1148</v>
      </c>
      <c r="D117" s="28" t="s">
        <v>1171</v>
      </c>
      <c r="E117" s="28" t="s">
        <v>523</v>
      </c>
      <c r="F117" s="85">
        <v>72513</v>
      </c>
      <c r="G117" s="29">
        <v>266.98</v>
      </c>
      <c r="H117" s="29" t="s">
        <v>874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44984</v>
      </c>
      <c r="B118" s="29" t="s">
        <v>1150</v>
      </c>
      <c r="C118" s="28" t="s">
        <v>1151</v>
      </c>
      <c r="D118" s="28" t="s">
        <v>1172</v>
      </c>
      <c r="E118" s="28" t="s">
        <v>523</v>
      </c>
      <c r="F118" s="85">
        <v>52000</v>
      </c>
      <c r="G118" s="29">
        <v>32.57</v>
      </c>
      <c r="H118" s="29" t="s">
        <v>874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44984</v>
      </c>
      <c r="B119" s="29" t="s">
        <v>858</v>
      </c>
      <c r="C119" s="28" t="s">
        <v>1153</v>
      </c>
      <c r="D119" s="28" t="s">
        <v>1157</v>
      </c>
      <c r="E119" s="28" t="s">
        <v>523</v>
      </c>
      <c r="F119" s="85">
        <v>518797</v>
      </c>
      <c r="G119" s="29">
        <v>534.28</v>
      </c>
      <c r="H119" s="29" t="s">
        <v>874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44984</v>
      </c>
      <c r="B120" s="29" t="s">
        <v>858</v>
      </c>
      <c r="C120" s="28" t="s">
        <v>1153</v>
      </c>
      <c r="D120" s="28" t="s">
        <v>1158</v>
      </c>
      <c r="E120" s="28" t="s">
        <v>523</v>
      </c>
      <c r="F120" s="85">
        <v>552483</v>
      </c>
      <c r="G120" s="29">
        <v>541.5</v>
      </c>
      <c r="H120" s="29" t="s">
        <v>874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44984</v>
      </c>
      <c r="B121" s="29" t="s">
        <v>858</v>
      </c>
      <c r="C121" s="28" t="s">
        <v>1153</v>
      </c>
      <c r="D121" s="28" t="s">
        <v>1156</v>
      </c>
      <c r="E121" s="28" t="s">
        <v>523</v>
      </c>
      <c r="F121" s="85">
        <v>1180530</v>
      </c>
      <c r="G121" s="29">
        <v>535.95000000000005</v>
      </c>
      <c r="H121" s="29" t="s">
        <v>874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44984</v>
      </c>
      <c r="B122" s="29" t="s">
        <v>858</v>
      </c>
      <c r="C122" s="28" t="s">
        <v>1153</v>
      </c>
      <c r="D122" s="28" t="s">
        <v>1155</v>
      </c>
      <c r="E122" s="28" t="s">
        <v>523</v>
      </c>
      <c r="F122" s="85">
        <v>571751</v>
      </c>
      <c r="G122" s="29">
        <v>537.80999999999995</v>
      </c>
      <c r="H122" s="29" t="s">
        <v>874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44984</v>
      </c>
      <c r="B123" s="29" t="s">
        <v>858</v>
      </c>
      <c r="C123" s="28" t="s">
        <v>1153</v>
      </c>
      <c r="D123" s="28" t="s">
        <v>1154</v>
      </c>
      <c r="E123" s="28" t="s">
        <v>523</v>
      </c>
      <c r="F123" s="85">
        <v>706787</v>
      </c>
      <c r="G123" s="29">
        <v>536.91</v>
      </c>
      <c r="H123" s="29" t="s">
        <v>874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44984</v>
      </c>
      <c r="B124" s="29" t="s">
        <v>995</v>
      </c>
      <c r="C124" s="28" t="s">
        <v>996</v>
      </c>
      <c r="D124" s="28" t="s">
        <v>1173</v>
      </c>
      <c r="E124" s="28" t="s">
        <v>523</v>
      </c>
      <c r="F124" s="85">
        <v>372000</v>
      </c>
      <c r="G124" s="29">
        <v>22.57</v>
      </c>
      <c r="H124" s="29" t="s">
        <v>874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44984</v>
      </c>
      <c r="B125" s="29" t="s">
        <v>1159</v>
      </c>
      <c r="C125" s="28" t="s">
        <v>1160</v>
      </c>
      <c r="D125" s="28" t="s">
        <v>993</v>
      </c>
      <c r="E125" s="28" t="s">
        <v>523</v>
      </c>
      <c r="F125" s="85">
        <v>16000</v>
      </c>
      <c r="G125" s="29">
        <v>33.6</v>
      </c>
      <c r="H125" s="29" t="s">
        <v>874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44984</v>
      </c>
      <c r="B126" s="29" t="s">
        <v>1161</v>
      </c>
      <c r="C126" s="28" t="s">
        <v>1162</v>
      </c>
      <c r="D126" s="28" t="s">
        <v>1174</v>
      </c>
      <c r="E126" s="28" t="s">
        <v>523</v>
      </c>
      <c r="F126" s="85">
        <v>444946</v>
      </c>
      <c r="G126" s="29">
        <v>49</v>
      </c>
      <c r="H126" s="29" t="s">
        <v>874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44984</v>
      </c>
      <c r="B127" s="29" t="s">
        <v>1164</v>
      </c>
      <c r="C127" s="28" t="s">
        <v>1165</v>
      </c>
      <c r="D127" s="28" t="s">
        <v>1166</v>
      </c>
      <c r="E127" s="28" t="s">
        <v>523</v>
      </c>
      <c r="F127" s="85">
        <v>88286</v>
      </c>
      <c r="G127" s="29">
        <v>11.76</v>
      </c>
      <c r="H127" s="29" t="s">
        <v>874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44984</v>
      </c>
      <c r="B128" s="29" t="s">
        <v>1164</v>
      </c>
      <c r="C128" s="28" t="s">
        <v>1165</v>
      </c>
      <c r="D128" s="28" t="s">
        <v>1167</v>
      </c>
      <c r="E128" s="28" t="s">
        <v>523</v>
      </c>
      <c r="F128" s="85">
        <v>495229</v>
      </c>
      <c r="G128" s="29">
        <v>11.96</v>
      </c>
      <c r="H128" s="29" t="s">
        <v>874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44984</v>
      </c>
      <c r="B129" s="29" t="s">
        <v>1175</v>
      </c>
      <c r="C129" s="28" t="s">
        <v>1176</v>
      </c>
      <c r="D129" s="28" t="s">
        <v>1177</v>
      </c>
      <c r="E129" s="28" t="s">
        <v>523</v>
      </c>
      <c r="F129" s="85">
        <v>207600</v>
      </c>
      <c r="G129" s="29">
        <v>89.78</v>
      </c>
      <c r="H129" s="29" t="s">
        <v>874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1"/>
  <sheetViews>
    <sheetView zoomScale="85" zoomScaleNormal="85" workbookViewId="0">
      <selection activeCell="A82" sqref="A82:XFD8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938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44985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44">
        <v>1</v>
      </c>
      <c r="B10" s="345">
        <v>44861</v>
      </c>
      <c r="C10" s="318"/>
      <c r="D10" s="319" t="s">
        <v>55</v>
      </c>
      <c r="E10" s="320" t="s">
        <v>539</v>
      </c>
      <c r="F10" s="290">
        <v>147</v>
      </c>
      <c r="G10" s="290">
        <v>137</v>
      </c>
      <c r="H10" s="290">
        <v>154.5</v>
      </c>
      <c r="I10" s="321" t="s">
        <v>866</v>
      </c>
      <c r="J10" s="288" t="s">
        <v>909</v>
      </c>
      <c r="K10" s="288">
        <f t="shared" ref="K10" si="0">H10-F10</f>
        <v>7.5</v>
      </c>
      <c r="L10" s="291">
        <f t="shared" ref="L10" si="1">(F10*-0.7)/100</f>
        <v>-1.0289999999999999</v>
      </c>
      <c r="M10" s="292">
        <f t="shared" ref="M10" si="2">(K10+L10)/F10</f>
        <v>4.4020408163265308E-2</v>
      </c>
      <c r="N10" s="288" t="s">
        <v>537</v>
      </c>
      <c r="O10" s="293">
        <v>44594</v>
      </c>
      <c r="P10" s="288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83">
        <v>2</v>
      </c>
      <c r="B11" s="289">
        <v>44890</v>
      </c>
      <c r="C11" s="318"/>
      <c r="D11" s="319" t="s">
        <v>271</v>
      </c>
      <c r="E11" s="320" t="s">
        <v>539</v>
      </c>
      <c r="F11" s="290">
        <v>5670</v>
      </c>
      <c r="G11" s="290">
        <v>5250</v>
      </c>
      <c r="H11" s="290">
        <f>(5905+5595)/2</f>
        <v>5750</v>
      </c>
      <c r="I11" s="321" t="s">
        <v>870</v>
      </c>
      <c r="J11" s="288" t="s">
        <v>1030</v>
      </c>
      <c r="K11" s="288">
        <f t="shared" ref="K11" si="3">H11-F11</f>
        <v>80</v>
      </c>
      <c r="L11" s="291">
        <f t="shared" ref="L11" si="4">(F11*-0.7)/100</f>
        <v>-39.69</v>
      </c>
      <c r="M11" s="292">
        <f t="shared" ref="M11" si="5">(K11+L11)/F11</f>
        <v>7.1093474426807768E-3</v>
      </c>
      <c r="N11" s="288" t="s">
        <v>537</v>
      </c>
      <c r="O11" s="293">
        <v>44981</v>
      </c>
      <c r="P11" s="288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30">
        <v>3</v>
      </c>
      <c r="B12" s="326">
        <v>44896</v>
      </c>
      <c r="C12" s="327"/>
      <c r="D12" s="328" t="s">
        <v>197</v>
      </c>
      <c r="E12" s="329" t="s">
        <v>882</v>
      </c>
      <c r="F12" s="330">
        <v>3380</v>
      </c>
      <c r="G12" s="330">
        <v>3140</v>
      </c>
      <c r="H12" s="330">
        <v>3565</v>
      </c>
      <c r="I12" s="331" t="s">
        <v>867</v>
      </c>
      <c r="J12" s="332" t="s">
        <v>958</v>
      </c>
      <c r="K12" s="332">
        <f t="shared" ref="K12" si="6">H12-F12</f>
        <v>185</v>
      </c>
      <c r="L12" s="333">
        <f t="shared" ref="L12" si="7">(F12*-0.7)/100</f>
        <v>-23.66</v>
      </c>
      <c r="M12" s="334">
        <f t="shared" ref="M12" si="8">(K12+L12)/F12</f>
        <v>4.773372781065089E-2</v>
      </c>
      <c r="N12" s="332" t="s">
        <v>537</v>
      </c>
      <c r="O12" s="335">
        <v>44973</v>
      </c>
      <c r="P12" s="332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876</v>
      </c>
      <c r="G13" s="245">
        <v>735</v>
      </c>
      <c r="H13" s="245"/>
      <c r="I13" s="253" t="s">
        <v>877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4">
        <v>5</v>
      </c>
      <c r="B14" s="295">
        <v>44942</v>
      </c>
      <c r="C14" s="296"/>
      <c r="D14" s="297" t="s">
        <v>163</v>
      </c>
      <c r="E14" s="298" t="s">
        <v>539</v>
      </c>
      <c r="F14" s="294">
        <v>4025</v>
      </c>
      <c r="G14" s="294">
        <v>3770</v>
      </c>
      <c r="H14" s="294">
        <v>4260</v>
      </c>
      <c r="I14" s="299" t="s">
        <v>879</v>
      </c>
      <c r="J14" s="288" t="s">
        <v>749</v>
      </c>
      <c r="K14" s="288">
        <f t="shared" ref="K14:K15" si="9">H14-F14</f>
        <v>235</v>
      </c>
      <c r="L14" s="291">
        <f t="shared" ref="L14:L15" si="10">(F14*-0.7)/100</f>
        <v>-28.175000000000001</v>
      </c>
      <c r="M14" s="292">
        <f t="shared" ref="M14:M15" si="11">(K14+L14)/F14</f>
        <v>5.1385093167701859E-2</v>
      </c>
      <c r="N14" s="288" t="s">
        <v>537</v>
      </c>
      <c r="O14" s="293">
        <v>44964</v>
      </c>
      <c r="P14" s="288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4">
        <v>6</v>
      </c>
      <c r="B15" s="295">
        <v>44945</v>
      </c>
      <c r="C15" s="296"/>
      <c r="D15" s="297" t="s">
        <v>189</v>
      </c>
      <c r="E15" s="298" t="s">
        <v>539</v>
      </c>
      <c r="F15" s="294">
        <v>2140</v>
      </c>
      <c r="G15" s="294">
        <v>2000</v>
      </c>
      <c r="H15" s="294">
        <v>2277</v>
      </c>
      <c r="I15" s="299" t="s">
        <v>881</v>
      </c>
      <c r="J15" s="288" t="s">
        <v>932</v>
      </c>
      <c r="K15" s="288">
        <f t="shared" si="9"/>
        <v>137</v>
      </c>
      <c r="L15" s="291">
        <f t="shared" si="10"/>
        <v>-14.98</v>
      </c>
      <c r="M15" s="292">
        <f t="shared" si="11"/>
        <v>5.7018691588785045E-2</v>
      </c>
      <c r="N15" s="288" t="s">
        <v>537</v>
      </c>
      <c r="O15" s="293">
        <v>44967</v>
      </c>
      <c r="P15" s="288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4">
        <v>7</v>
      </c>
      <c r="B16" s="295">
        <v>44950</v>
      </c>
      <c r="C16" s="296"/>
      <c r="D16" s="297" t="s">
        <v>175</v>
      </c>
      <c r="E16" s="298" t="s">
        <v>567</v>
      </c>
      <c r="F16" s="294">
        <v>3045</v>
      </c>
      <c r="G16" s="294">
        <v>2890</v>
      </c>
      <c r="H16" s="294">
        <v>3245</v>
      </c>
      <c r="I16" s="299" t="s">
        <v>883</v>
      </c>
      <c r="J16" s="288" t="s">
        <v>947</v>
      </c>
      <c r="K16" s="288">
        <f t="shared" ref="K16" si="12">H16-F16</f>
        <v>200</v>
      </c>
      <c r="L16" s="291">
        <f t="shared" ref="L16" si="13">(F16*-0.7)/100</f>
        <v>-21.315000000000001</v>
      </c>
      <c r="M16" s="292">
        <f t="shared" ref="M16" si="14">(K16+L16)/F16</f>
        <v>5.8681444991789823E-2</v>
      </c>
      <c r="N16" s="288" t="s">
        <v>537</v>
      </c>
      <c r="O16" s="293">
        <v>44972</v>
      </c>
      <c r="P16" s="288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0">
        <v>8</v>
      </c>
      <c r="B17" s="326">
        <v>44950</v>
      </c>
      <c r="C17" s="327"/>
      <c r="D17" s="328" t="s">
        <v>764</v>
      </c>
      <c r="E17" s="329" t="s">
        <v>539</v>
      </c>
      <c r="F17" s="330">
        <v>1435</v>
      </c>
      <c r="G17" s="330">
        <v>1340</v>
      </c>
      <c r="H17" s="330">
        <v>1512.5</v>
      </c>
      <c r="I17" s="331" t="s">
        <v>884</v>
      </c>
      <c r="J17" s="332" t="s">
        <v>892</v>
      </c>
      <c r="K17" s="332">
        <f t="shared" ref="K17" si="15">H17-F17</f>
        <v>77.5</v>
      </c>
      <c r="L17" s="333">
        <f t="shared" ref="L17" si="16">(F17*-0.7)/100</f>
        <v>-10.044999999999998</v>
      </c>
      <c r="M17" s="334">
        <f t="shared" ref="M17" si="17">(K17+L17)/F17</f>
        <v>4.7006968641114984E-2</v>
      </c>
      <c r="N17" s="332" t="s">
        <v>537</v>
      </c>
      <c r="O17" s="335">
        <v>44957</v>
      </c>
      <c r="P17" s="332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94">
        <v>9</v>
      </c>
      <c r="B18" s="295">
        <v>44951</v>
      </c>
      <c r="C18" s="296"/>
      <c r="D18" s="297" t="s">
        <v>454</v>
      </c>
      <c r="E18" s="298" t="s">
        <v>567</v>
      </c>
      <c r="F18" s="294">
        <v>177.5</v>
      </c>
      <c r="G18" s="294">
        <v>167</v>
      </c>
      <c r="H18" s="294">
        <v>189.5</v>
      </c>
      <c r="I18" s="299" t="s">
        <v>878</v>
      </c>
      <c r="J18" s="288" t="s">
        <v>880</v>
      </c>
      <c r="K18" s="288">
        <f t="shared" ref="K18:K19" si="18">H18-F18</f>
        <v>12</v>
      </c>
      <c r="L18" s="291">
        <f t="shared" ref="L18:L19" si="19">(F18*-0.7)/100</f>
        <v>-1.2424999999999999</v>
      </c>
      <c r="M18" s="292">
        <f t="shared" ref="M18:M19" si="20">(K18+L18)/F18</f>
        <v>6.0605633802816902E-2</v>
      </c>
      <c r="N18" s="288" t="s">
        <v>537</v>
      </c>
      <c r="O18" s="293">
        <v>44958</v>
      </c>
      <c r="P18" s="288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368">
        <v>10</v>
      </c>
      <c r="B19" s="353">
        <v>44953</v>
      </c>
      <c r="C19" s="365"/>
      <c r="D19" s="366" t="s">
        <v>115</v>
      </c>
      <c r="E19" s="367" t="s">
        <v>567</v>
      </c>
      <c r="F19" s="368">
        <v>1910</v>
      </c>
      <c r="G19" s="368">
        <v>1790</v>
      </c>
      <c r="H19" s="368">
        <v>1785</v>
      </c>
      <c r="I19" s="369" t="s">
        <v>887</v>
      </c>
      <c r="J19" s="267" t="s">
        <v>1014</v>
      </c>
      <c r="K19" s="267">
        <f t="shared" si="18"/>
        <v>-125</v>
      </c>
      <c r="L19" s="300">
        <f t="shared" si="19"/>
        <v>-13.37</v>
      </c>
      <c r="M19" s="301">
        <f t="shared" si="20"/>
        <v>-7.2445026178010477E-2</v>
      </c>
      <c r="N19" s="267" t="s">
        <v>549</v>
      </c>
      <c r="O19" s="302">
        <v>44980</v>
      </c>
      <c r="P19" s="26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94">
        <v>11</v>
      </c>
      <c r="B20" s="295">
        <v>44958</v>
      </c>
      <c r="C20" s="296"/>
      <c r="D20" s="297" t="s">
        <v>362</v>
      </c>
      <c r="E20" s="298" t="s">
        <v>567</v>
      </c>
      <c r="F20" s="294">
        <v>2645</v>
      </c>
      <c r="G20" s="294">
        <v>2480</v>
      </c>
      <c r="H20" s="294">
        <v>2840</v>
      </c>
      <c r="I20" s="299" t="s">
        <v>895</v>
      </c>
      <c r="J20" s="288" t="s">
        <v>920</v>
      </c>
      <c r="K20" s="288">
        <f t="shared" ref="K20" si="21">H20-F20</f>
        <v>195</v>
      </c>
      <c r="L20" s="291">
        <f t="shared" ref="L20" si="22">(F20*-0.7)/100</f>
        <v>-18.514999999999997</v>
      </c>
      <c r="M20" s="292">
        <f t="shared" ref="M20" si="23">(K20+L20)/F20</f>
        <v>6.6724007561436677E-2</v>
      </c>
      <c r="N20" s="288" t="s">
        <v>537</v>
      </c>
      <c r="O20" s="293">
        <v>44964</v>
      </c>
      <c r="P20" s="288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893</v>
      </c>
      <c r="G21" s="245">
        <v>790</v>
      </c>
      <c r="H21" s="245"/>
      <c r="I21" s="253" t="s">
        <v>894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94">
        <v>13</v>
      </c>
      <c r="B22" s="295">
        <v>44959</v>
      </c>
      <c r="C22" s="296"/>
      <c r="D22" s="297" t="s">
        <v>186</v>
      </c>
      <c r="E22" s="298" t="s">
        <v>567</v>
      </c>
      <c r="F22" s="294">
        <v>522.5</v>
      </c>
      <c r="G22" s="294">
        <v>478</v>
      </c>
      <c r="H22" s="294">
        <v>553</v>
      </c>
      <c r="I22" s="299" t="s">
        <v>908</v>
      </c>
      <c r="J22" s="288" t="s">
        <v>931</v>
      </c>
      <c r="K22" s="288">
        <f t="shared" ref="K22" si="24">H22-F22</f>
        <v>30.5</v>
      </c>
      <c r="L22" s="291">
        <f t="shared" ref="L22" si="25">(F22*-0.7)/100</f>
        <v>-3.6575000000000002</v>
      </c>
      <c r="M22" s="292">
        <f t="shared" ref="M22" si="26">(K22+L22)/F22</f>
        <v>5.13732057416268E-2</v>
      </c>
      <c r="N22" s="288" t="s">
        <v>537</v>
      </c>
      <c r="O22" s="293">
        <v>44967</v>
      </c>
      <c r="P22" s="288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94">
        <v>14</v>
      </c>
      <c r="B23" s="295">
        <v>44963</v>
      </c>
      <c r="C23" s="296"/>
      <c r="D23" s="297" t="s">
        <v>913</v>
      </c>
      <c r="E23" s="298" t="s">
        <v>567</v>
      </c>
      <c r="F23" s="294">
        <v>4500</v>
      </c>
      <c r="G23" s="294">
        <v>4190</v>
      </c>
      <c r="H23" s="294">
        <v>4785</v>
      </c>
      <c r="I23" s="299" t="s">
        <v>914</v>
      </c>
      <c r="J23" s="288" t="s">
        <v>957</v>
      </c>
      <c r="K23" s="288">
        <f t="shared" ref="K23" si="27">H23-F23</f>
        <v>285</v>
      </c>
      <c r="L23" s="291">
        <f t="shared" ref="L23" si="28">(F23*-0.7)/100</f>
        <v>-31.5</v>
      </c>
      <c r="M23" s="292">
        <f t="shared" ref="M23" si="29">(K23+L23)/F23</f>
        <v>5.6333333333333332E-2</v>
      </c>
      <c r="N23" s="288" t="s">
        <v>537</v>
      </c>
      <c r="O23" s="293">
        <v>44973</v>
      </c>
      <c r="P23" s="288"/>
      <c r="Q23" s="197"/>
      <c r="R23" s="197" t="s">
        <v>538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915</v>
      </c>
      <c r="E24" s="252" t="s">
        <v>567</v>
      </c>
      <c r="F24" s="245" t="s">
        <v>959</v>
      </c>
      <c r="G24" s="245">
        <v>660</v>
      </c>
      <c r="H24" s="245"/>
      <c r="I24" s="253" t="s">
        <v>916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538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94">
        <v>16</v>
      </c>
      <c r="B25" s="295">
        <v>44963</v>
      </c>
      <c r="C25" s="296"/>
      <c r="D25" s="297" t="s">
        <v>917</v>
      </c>
      <c r="E25" s="298" t="s">
        <v>567</v>
      </c>
      <c r="F25" s="294">
        <v>1890</v>
      </c>
      <c r="G25" s="294">
        <v>1745</v>
      </c>
      <c r="H25" s="294">
        <v>2025</v>
      </c>
      <c r="I25" s="299" t="s">
        <v>918</v>
      </c>
      <c r="J25" s="288" t="s">
        <v>919</v>
      </c>
      <c r="K25" s="288">
        <f t="shared" ref="K25" si="30">H25-F25</f>
        <v>135</v>
      </c>
      <c r="L25" s="291">
        <f t="shared" ref="L25" si="31">(F25*-0.7)/100</f>
        <v>-13.23</v>
      </c>
      <c r="M25" s="292">
        <f t="shared" ref="M25" si="32">(K25+L25)/F25</f>
        <v>6.4428571428571432E-2</v>
      </c>
      <c r="N25" s="288" t="s">
        <v>537</v>
      </c>
      <c r="O25" s="293">
        <v>44964</v>
      </c>
      <c r="P25" s="288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94">
        <v>17</v>
      </c>
      <c r="B26" s="295">
        <v>44965</v>
      </c>
      <c r="C26" s="296"/>
      <c r="D26" s="297" t="s">
        <v>391</v>
      </c>
      <c r="E26" s="298" t="s">
        <v>567</v>
      </c>
      <c r="F26" s="294">
        <v>452.2</v>
      </c>
      <c r="G26" s="294">
        <v>415</v>
      </c>
      <c r="H26" s="294">
        <v>474</v>
      </c>
      <c r="I26" s="299" t="s">
        <v>925</v>
      </c>
      <c r="J26" s="288" t="s">
        <v>940</v>
      </c>
      <c r="K26" s="288">
        <f t="shared" ref="K26" si="33">H26-F26</f>
        <v>21.800000000000011</v>
      </c>
      <c r="L26" s="291">
        <f t="shared" ref="L26" si="34">(F26*-0.7)/100</f>
        <v>-3.1653999999999995</v>
      </c>
      <c r="M26" s="292">
        <f t="shared" ref="M26" si="35">(K26+L26)/F26</f>
        <v>4.1208757187085387E-2</v>
      </c>
      <c r="N26" s="288" t="s">
        <v>537</v>
      </c>
      <c r="O26" s="293">
        <v>44971</v>
      </c>
      <c r="P26" s="288"/>
      <c r="Q26" s="197"/>
      <c r="R26" s="197" t="s">
        <v>538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368">
        <v>18</v>
      </c>
      <c r="B27" s="353">
        <v>44966</v>
      </c>
      <c r="C27" s="365"/>
      <c r="D27" s="366" t="s">
        <v>43</v>
      </c>
      <c r="E27" s="367" t="s">
        <v>567</v>
      </c>
      <c r="F27" s="368">
        <v>1852.5</v>
      </c>
      <c r="G27" s="368">
        <v>1745</v>
      </c>
      <c r="H27" s="368">
        <v>1735</v>
      </c>
      <c r="I27" s="369" t="s">
        <v>918</v>
      </c>
      <c r="J27" s="267" t="s">
        <v>1013</v>
      </c>
      <c r="K27" s="267">
        <f t="shared" ref="K27" si="36">H27-F27</f>
        <v>-117.5</v>
      </c>
      <c r="L27" s="300">
        <f t="shared" ref="L27" si="37">(F27*-0.7)/100</f>
        <v>-12.967499999999999</v>
      </c>
      <c r="M27" s="301">
        <f t="shared" ref="M27" si="38">(K27+L27)/F27</f>
        <v>-7.0427800269905527E-2</v>
      </c>
      <c r="N27" s="267" t="s">
        <v>549</v>
      </c>
      <c r="O27" s="302">
        <v>44980</v>
      </c>
      <c r="P27" s="26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94">
        <v>19</v>
      </c>
      <c r="B28" s="295">
        <v>44972</v>
      </c>
      <c r="C28" s="296"/>
      <c r="D28" s="297" t="s">
        <v>175</v>
      </c>
      <c r="E28" s="298" t="s">
        <v>567</v>
      </c>
      <c r="F28" s="294">
        <v>3085</v>
      </c>
      <c r="G28" s="294">
        <v>2890</v>
      </c>
      <c r="H28" s="294">
        <v>3265</v>
      </c>
      <c r="I28" s="299" t="s">
        <v>883</v>
      </c>
      <c r="J28" s="288" t="s">
        <v>956</v>
      </c>
      <c r="K28" s="288">
        <f t="shared" ref="K28" si="39">H28-F28</f>
        <v>180</v>
      </c>
      <c r="L28" s="291">
        <f t="shared" ref="L28" si="40">(F28*-0.7)/100</f>
        <v>-21.594999999999999</v>
      </c>
      <c r="M28" s="292">
        <f t="shared" ref="M28" si="41">(K28+L28)/F28</f>
        <v>5.134683954619125E-2</v>
      </c>
      <c r="N28" s="288" t="s">
        <v>537</v>
      </c>
      <c r="O28" s="293">
        <v>44973</v>
      </c>
      <c r="P28" s="288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>
        <v>20</v>
      </c>
      <c r="B29" s="244">
        <v>44973</v>
      </c>
      <c r="C29" s="250"/>
      <c r="D29" s="251" t="s">
        <v>174</v>
      </c>
      <c r="E29" s="252" t="s">
        <v>567</v>
      </c>
      <c r="F29" s="245" t="s">
        <v>960</v>
      </c>
      <c r="G29" s="245">
        <v>2170</v>
      </c>
      <c r="H29" s="245"/>
      <c r="I29" s="253" t="s">
        <v>961</v>
      </c>
      <c r="J29" s="246" t="s">
        <v>540</v>
      </c>
      <c r="K29" s="246"/>
      <c r="L29" s="247"/>
      <c r="M29" s="248"/>
      <c r="N29" s="246"/>
      <c r="O29" s="249"/>
      <c r="P29" s="247"/>
      <c r="Q29" s="197"/>
      <c r="R29" s="197" t="s">
        <v>538</v>
      </c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>
        <v>21</v>
      </c>
      <c r="B30" s="244">
        <v>44977</v>
      </c>
      <c r="C30" s="250"/>
      <c r="D30" s="251" t="s">
        <v>860</v>
      </c>
      <c r="E30" s="252" t="s">
        <v>567</v>
      </c>
      <c r="F30" s="245" t="s">
        <v>979</v>
      </c>
      <c r="G30" s="245">
        <v>425</v>
      </c>
      <c r="H30" s="245"/>
      <c r="I30" s="253" t="s">
        <v>967</v>
      </c>
      <c r="J30" s="246" t="s">
        <v>540</v>
      </c>
      <c r="K30" s="246"/>
      <c r="L30" s="247"/>
      <c r="M30" s="248"/>
      <c r="N30" s="246"/>
      <c r="O30" s="249"/>
      <c r="P30" s="247"/>
      <c r="Q30" s="197"/>
      <c r="R30" s="197" t="s">
        <v>538</v>
      </c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45">
        <v>22</v>
      </c>
      <c r="B31" s="244">
        <v>44978</v>
      </c>
      <c r="C31" s="250"/>
      <c r="D31" s="251" t="s">
        <v>82</v>
      </c>
      <c r="E31" s="252" t="s">
        <v>567</v>
      </c>
      <c r="F31" s="245" t="s">
        <v>978</v>
      </c>
      <c r="G31" s="245">
        <v>268</v>
      </c>
      <c r="H31" s="245"/>
      <c r="I31" s="253" t="s">
        <v>980</v>
      </c>
      <c r="J31" s="246" t="s">
        <v>540</v>
      </c>
      <c r="K31" s="246"/>
      <c r="L31" s="247"/>
      <c r="M31" s="248"/>
      <c r="N31" s="246"/>
      <c r="O31" s="249"/>
      <c r="P31" s="247"/>
      <c r="Q31" s="197"/>
      <c r="R31" s="197" t="s">
        <v>801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3.9" customHeight="1">
      <c r="A32" s="245">
        <v>23</v>
      </c>
      <c r="B32" s="244">
        <v>44978</v>
      </c>
      <c r="C32" s="250"/>
      <c r="D32" s="251" t="s">
        <v>981</v>
      </c>
      <c r="E32" s="252" t="s">
        <v>567</v>
      </c>
      <c r="F32" s="245" t="s">
        <v>982</v>
      </c>
      <c r="G32" s="245">
        <v>830</v>
      </c>
      <c r="H32" s="245"/>
      <c r="I32" s="253" t="s">
        <v>983</v>
      </c>
      <c r="J32" s="246" t="s">
        <v>540</v>
      </c>
      <c r="K32" s="246"/>
      <c r="L32" s="247"/>
      <c r="M32" s="248"/>
      <c r="N32" s="246"/>
      <c r="O32" s="249"/>
      <c r="P32" s="247"/>
      <c r="Q32" s="197"/>
      <c r="R32" s="197" t="s">
        <v>538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56" ht="13.9" customHeight="1">
      <c r="A33" s="294">
        <v>24</v>
      </c>
      <c r="B33" s="295">
        <v>44980</v>
      </c>
      <c r="C33" s="296"/>
      <c r="D33" s="297" t="s">
        <v>1020</v>
      </c>
      <c r="E33" s="298" t="s">
        <v>567</v>
      </c>
      <c r="F33" s="294">
        <v>170</v>
      </c>
      <c r="G33" s="294">
        <v>158</v>
      </c>
      <c r="H33" s="294">
        <v>182</v>
      </c>
      <c r="I33" s="299" t="s">
        <v>1023</v>
      </c>
      <c r="J33" s="288" t="s">
        <v>880</v>
      </c>
      <c r="K33" s="288">
        <f t="shared" ref="K33" si="42">H33-F33</f>
        <v>12</v>
      </c>
      <c r="L33" s="291">
        <f t="shared" ref="L33" si="43">(F33*-0.7)/100</f>
        <v>-1.19</v>
      </c>
      <c r="M33" s="292">
        <f t="shared" ref="M33" si="44">(K33+L33)/F33</f>
        <v>6.3588235294117654E-2</v>
      </c>
      <c r="N33" s="288" t="s">
        <v>537</v>
      </c>
      <c r="O33" s="293">
        <v>44981</v>
      </c>
      <c r="P33" s="288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</row>
    <row r="34" spans="1:56" ht="13.9" customHeight="1">
      <c r="A34" s="245">
        <v>25</v>
      </c>
      <c r="B34" s="244">
        <v>44981</v>
      </c>
      <c r="C34" s="250"/>
      <c r="D34" s="251" t="s">
        <v>175</v>
      </c>
      <c r="E34" s="252" t="s">
        <v>567</v>
      </c>
      <c r="F34" s="245" t="s">
        <v>1031</v>
      </c>
      <c r="G34" s="245">
        <v>2890</v>
      </c>
      <c r="H34" s="245"/>
      <c r="I34" s="253" t="s">
        <v>883</v>
      </c>
      <c r="J34" s="246" t="s">
        <v>540</v>
      </c>
      <c r="K34" s="246"/>
      <c r="L34" s="247"/>
      <c r="M34" s="248"/>
      <c r="N34" s="246"/>
      <c r="O34" s="249"/>
      <c r="P34" s="24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</row>
    <row r="35" spans="1:56" ht="13.9" customHeight="1">
      <c r="A35" s="245">
        <v>26</v>
      </c>
      <c r="B35" s="244">
        <v>44984</v>
      </c>
      <c r="C35" s="250"/>
      <c r="D35" s="251" t="s">
        <v>186</v>
      </c>
      <c r="E35" s="252" t="s">
        <v>567</v>
      </c>
      <c r="F35" s="245" t="s">
        <v>1046</v>
      </c>
      <c r="G35" s="245">
        <v>478</v>
      </c>
      <c r="H35" s="245"/>
      <c r="I35" s="253" t="s">
        <v>908</v>
      </c>
      <c r="J35" s="246" t="s">
        <v>540</v>
      </c>
      <c r="K35" s="246"/>
      <c r="L35" s="247"/>
      <c r="M35" s="248"/>
      <c r="N35" s="246"/>
      <c r="O35" s="249"/>
      <c r="P35" s="24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</row>
    <row r="36" spans="1:56" ht="13.9" customHeight="1">
      <c r="A36" s="245"/>
      <c r="B36" s="244"/>
      <c r="C36" s="250"/>
      <c r="D36" s="251"/>
      <c r="E36" s="252"/>
      <c r="F36" s="245"/>
      <c r="G36" s="245"/>
      <c r="H36" s="245"/>
      <c r="I36" s="253"/>
      <c r="J36" s="246"/>
      <c r="K36" s="246"/>
      <c r="L36" s="247"/>
      <c r="M36" s="248"/>
      <c r="N36" s="246"/>
      <c r="O36" s="249"/>
      <c r="P36" s="24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</row>
    <row r="37" spans="1:56" ht="14.25" customHeight="1">
      <c r="A37" s="97"/>
      <c r="B37" s="98"/>
      <c r="C37" s="99"/>
      <c r="D37" s="100"/>
      <c r="E37" s="101"/>
      <c r="F37" s="101"/>
      <c r="H37" s="101"/>
      <c r="I37" s="102"/>
      <c r="J37" s="103"/>
      <c r="K37" s="103"/>
      <c r="L37" s="104"/>
      <c r="M37" s="105"/>
      <c r="N37" s="106"/>
      <c r="O37" s="107"/>
      <c r="P37" s="108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</row>
    <row r="38" spans="1:56" ht="14.25" customHeight="1">
      <c r="A38" s="97"/>
      <c r="B38" s="98"/>
      <c r="C38" s="99"/>
      <c r="D38" s="100"/>
      <c r="E38" s="101"/>
      <c r="F38" s="101"/>
      <c r="G38" s="97"/>
      <c r="H38" s="101"/>
      <c r="I38" s="102"/>
      <c r="J38" s="103"/>
      <c r="K38" s="103"/>
      <c r="L38" s="104"/>
      <c r="M38" s="105"/>
      <c r="N38" s="106"/>
      <c r="O38" s="107"/>
      <c r="P38" s="108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541</v>
      </c>
      <c r="B39" s="110"/>
      <c r="C39" s="111"/>
      <c r="E39" s="112"/>
      <c r="F39" s="112"/>
      <c r="G39" s="112"/>
      <c r="H39" s="112"/>
      <c r="I39" s="112"/>
      <c r="J39" s="113"/>
      <c r="K39" s="112"/>
      <c r="L39" s="114"/>
      <c r="M39" s="54"/>
      <c r="N39" s="113"/>
      <c r="O39" s="11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15" t="s">
        <v>542</v>
      </c>
      <c r="B40" s="109"/>
      <c r="C40" s="109"/>
      <c r="D40" s="109"/>
      <c r="E40" s="41"/>
      <c r="F40" s="116" t="s">
        <v>543</v>
      </c>
      <c r="G40" s="6"/>
      <c r="H40" s="6"/>
      <c r="I40" s="6"/>
      <c r="J40" s="117"/>
      <c r="K40" s="118"/>
      <c r="L40" s="118"/>
      <c r="M40" s="119"/>
      <c r="N40" s="1"/>
      <c r="O40" s="120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" customHeight="1">
      <c r="A41" s="109" t="s">
        <v>544</v>
      </c>
      <c r="B41" s="109"/>
      <c r="C41" s="109"/>
      <c r="D41" s="109" t="s">
        <v>791</v>
      </c>
      <c r="E41" s="6"/>
      <c r="F41" s="116" t="s">
        <v>545</v>
      </c>
      <c r="G41" s="6"/>
      <c r="H41" s="6"/>
      <c r="I41" s="6"/>
      <c r="J41" s="117"/>
      <c r="K41" s="118"/>
      <c r="L41" s="118"/>
      <c r="M41" s="119"/>
      <c r="N41" s="1"/>
      <c r="O41" s="120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ht="12" customHeight="1">
      <c r="A42" s="109"/>
      <c r="B42" s="109"/>
      <c r="C42" s="109"/>
      <c r="D42" s="109"/>
      <c r="E42" s="6"/>
      <c r="F42" s="6"/>
      <c r="G42" s="6"/>
      <c r="H42" s="6"/>
      <c r="I42" s="6"/>
      <c r="J42" s="121"/>
      <c r="K42" s="118"/>
      <c r="L42" s="118"/>
      <c r="M42" s="6"/>
      <c r="N42" s="122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ht="12.75" customHeight="1">
      <c r="A43" s="1"/>
      <c r="B43" s="123" t="s">
        <v>546</v>
      </c>
      <c r="C43" s="123"/>
      <c r="D43" s="123"/>
      <c r="E43" s="123"/>
      <c r="F43" s="124"/>
      <c r="G43" s="6"/>
      <c r="H43" s="6"/>
      <c r="I43" s="125"/>
      <c r="J43" s="126"/>
      <c r="K43" s="127"/>
      <c r="L43" s="126"/>
      <c r="M43" s="6"/>
      <c r="N43" s="1"/>
      <c r="O43" s="1"/>
      <c r="P43" s="1"/>
      <c r="R43" s="54"/>
      <c r="S43" s="1"/>
      <c r="T43" s="1"/>
      <c r="U43" s="1"/>
      <c r="V43" s="1"/>
      <c r="W43" s="1"/>
      <c r="X43" s="1"/>
      <c r="Y43" s="1"/>
      <c r="Z43" s="1"/>
    </row>
    <row r="44" spans="1:56" ht="38.25" customHeight="1">
      <c r="A44" s="266" t="s">
        <v>16</v>
      </c>
      <c r="B44" s="266" t="s">
        <v>514</v>
      </c>
      <c r="C44" s="266"/>
      <c r="D44" s="228" t="s">
        <v>525</v>
      </c>
      <c r="E44" s="266" t="s">
        <v>526</v>
      </c>
      <c r="F44" s="266" t="s">
        <v>527</v>
      </c>
      <c r="G44" s="266" t="s">
        <v>547</v>
      </c>
      <c r="H44" s="266" t="s">
        <v>529</v>
      </c>
      <c r="I44" s="266" t="s">
        <v>530</v>
      </c>
      <c r="J44" s="96" t="s">
        <v>531</v>
      </c>
      <c r="K44" s="94" t="s">
        <v>548</v>
      </c>
      <c r="L44" s="129" t="s">
        <v>533</v>
      </c>
      <c r="M44" s="96" t="s">
        <v>534</v>
      </c>
      <c r="N44" s="93" t="s">
        <v>535</v>
      </c>
      <c r="O44" s="228" t="s">
        <v>536</v>
      </c>
      <c r="P44" s="41"/>
      <c r="Q44" s="1"/>
      <c r="R44" s="54"/>
      <c r="S44" s="54"/>
      <c r="T44" s="54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56" s="272" customFormat="1" ht="13.5" customHeight="1">
      <c r="A45" s="269">
        <v>1</v>
      </c>
      <c r="B45" s="268">
        <v>44957</v>
      </c>
      <c r="C45" s="322"/>
      <c r="D45" s="323" t="s">
        <v>186</v>
      </c>
      <c r="E45" s="324" t="s">
        <v>539</v>
      </c>
      <c r="F45" s="269">
        <v>551</v>
      </c>
      <c r="G45" s="269">
        <v>530</v>
      </c>
      <c r="H45" s="269">
        <v>530</v>
      </c>
      <c r="I45" s="325" t="s">
        <v>891</v>
      </c>
      <c r="J45" s="267" t="s">
        <v>896</v>
      </c>
      <c r="K45" s="267">
        <f t="shared" ref="K45:K46" si="45">H45-F45</f>
        <v>-21</v>
      </c>
      <c r="L45" s="300">
        <f t="shared" ref="L45" si="46">(F45*-0.7)/100</f>
        <v>-3.8569999999999998</v>
      </c>
      <c r="M45" s="301">
        <f t="shared" ref="M45:M46" si="47">(K45+L45)/F45</f>
        <v>-4.5112522686025405E-2</v>
      </c>
      <c r="N45" s="267" t="s">
        <v>549</v>
      </c>
      <c r="O45" s="302">
        <v>44958</v>
      </c>
      <c r="P45" s="270"/>
      <c r="Q45" s="198"/>
      <c r="R45" s="227" t="s">
        <v>538</v>
      </c>
      <c r="S45" s="197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</row>
    <row r="46" spans="1:56" s="272" customFormat="1" ht="13.5" customHeight="1">
      <c r="A46" s="290">
        <v>2</v>
      </c>
      <c r="B46" s="289">
        <v>44958</v>
      </c>
      <c r="C46" s="318"/>
      <c r="D46" s="319" t="s">
        <v>145</v>
      </c>
      <c r="E46" s="320" t="s">
        <v>539</v>
      </c>
      <c r="F46" s="290">
        <v>2110</v>
      </c>
      <c r="G46" s="290">
        <v>2035</v>
      </c>
      <c r="H46" s="290">
        <v>2175</v>
      </c>
      <c r="I46" s="321" t="s">
        <v>897</v>
      </c>
      <c r="J46" s="288" t="s">
        <v>873</v>
      </c>
      <c r="K46" s="288">
        <f t="shared" si="45"/>
        <v>65</v>
      </c>
      <c r="L46" s="291">
        <f>(F46*-0.07)/100</f>
        <v>-1.4770000000000001</v>
      </c>
      <c r="M46" s="292">
        <f t="shared" si="47"/>
        <v>3.0105687203791472E-2</v>
      </c>
      <c r="N46" s="288" t="s">
        <v>537</v>
      </c>
      <c r="O46" s="293">
        <v>44958</v>
      </c>
      <c r="P46" s="270"/>
      <c r="Q46" s="198"/>
      <c r="R46" s="227" t="s">
        <v>538</v>
      </c>
      <c r="S46" s="197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71"/>
      <c r="AI46" s="271"/>
      <c r="AJ46" s="271"/>
      <c r="AK46" s="271"/>
      <c r="AL46" s="271"/>
    </row>
    <row r="47" spans="1:56" s="272" customFormat="1" ht="13.5" customHeight="1">
      <c r="A47" s="269">
        <v>3</v>
      </c>
      <c r="B47" s="268">
        <v>44958</v>
      </c>
      <c r="C47" s="322"/>
      <c r="D47" s="323" t="s">
        <v>300</v>
      </c>
      <c r="E47" s="324" t="s">
        <v>539</v>
      </c>
      <c r="F47" s="269">
        <v>406</v>
      </c>
      <c r="G47" s="269">
        <v>390</v>
      </c>
      <c r="H47" s="269">
        <v>388</v>
      </c>
      <c r="I47" s="325" t="s">
        <v>898</v>
      </c>
      <c r="J47" s="267" t="s">
        <v>899</v>
      </c>
      <c r="K47" s="267">
        <f t="shared" ref="K47:K48" si="48">H47-F47</f>
        <v>-18</v>
      </c>
      <c r="L47" s="300">
        <f>(F47*-0.07)/100</f>
        <v>-0.28420000000000001</v>
      </c>
      <c r="M47" s="301">
        <f t="shared" ref="M47:M48" si="49">(K47+L47)/F47</f>
        <v>-4.5034975369458122E-2</v>
      </c>
      <c r="N47" s="267" t="s">
        <v>549</v>
      </c>
      <c r="O47" s="302">
        <v>44958</v>
      </c>
      <c r="P47" s="270"/>
      <c r="Q47" s="198"/>
      <c r="R47" s="227" t="s">
        <v>538</v>
      </c>
      <c r="S47" s="197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  <c r="AG47" s="271"/>
      <c r="AH47" s="271"/>
      <c r="AI47" s="271"/>
      <c r="AJ47" s="271"/>
      <c r="AK47" s="271"/>
      <c r="AL47" s="271"/>
    </row>
    <row r="48" spans="1:56" s="272" customFormat="1" ht="13.5" customHeight="1">
      <c r="A48" s="290">
        <v>4</v>
      </c>
      <c r="B48" s="289">
        <v>44958</v>
      </c>
      <c r="C48" s="318"/>
      <c r="D48" s="319" t="s">
        <v>188</v>
      </c>
      <c r="E48" s="320" t="s">
        <v>539</v>
      </c>
      <c r="F48" s="290">
        <v>2965</v>
      </c>
      <c r="G48" s="290">
        <v>2850</v>
      </c>
      <c r="H48" s="290">
        <v>3044</v>
      </c>
      <c r="I48" s="321" t="s">
        <v>900</v>
      </c>
      <c r="J48" s="288" t="s">
        <v>910</v>
      </c>
      <c r="K48" s="288">
        <f t="shared" si="48"/>
        <v>79</v>
      </c>
      <c r="L48" s="291">
        <f>(F48*-0.7)/100</f>
        <v>-20.754999999999999</v>
      </c>
      <c r="M48" s="292">
        <f t="shared" si="49"/>
        <v>1.964418212478921E-2</v>
      </c>
      <c r="N48" s="288" t="s">
        <v>537</v>
      </c>
      <c r="O48" s="293">
        <v>44960</v>
      </c>
      <c r="P48" s="270"/>
      <c r="Q48" s="198"/>
      <c r="R48" s="227" t="s">
        <v>538</v>
      </c>
      <c r="S48" s="197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  <c r="AK48" s="271"/>
      <c r="AL48" s="271"/>
    </row>
    <row r="49" spans="1:38" s="272" customFormat="1" ht="13.5" customHeight="1">
      <c r="A49" s="290">
        <v>5</v>
      </c>
      <c r="B49" s="295">
        <v>44959</v>
      </c>
      <c r="C49" s="318"/>
      <c r="D49" s="319" t="s">
        <v>183</v>
      </c>
      <c r="E49" s="320" t="s">
        <v>539</v>
      </c>
      <c r="F49" s="290">
        <v>2315</v>
      </c>
      <c r="G49" s="290">
        <v>2245</v>
      </c>
      <c r="H49" s="290">
        <v>2400</v>
      </c>
      <c r="I49" s="321" t="s">
        <v>906</v>
      </c>
      <c r="J49" s="288" t="s">
        <v>948</v>
      </c>
      <c r="K49" s="288">
        <f t="shared" ref="K49" si="50">H49-F49</f>
        <v>85</v>
      </c>
      <c r="L49" s="291">
        <f>(F49*-0.7)/100</f>
        <v>-16.204999999999998</v>
      </c>
      <c r="M49" s="292">
        <f t="shared" ref="M49" si="51">(K49+L49)/F49</f>
        <v>2.9717062634989203E-2</v>
      </c>
      <c r="N49" s="288" t="s">
        <v>537</v>
      </c>
      <c r="O49" s="293">
        <v>44972</v>
      </c>
      <c r="P49" s="270"/>
      <c r="Q49" s="198"/>
      <c r="R49" s="227" t="s">
        <v>538</v>
      </c>
      <c r="S49" s="197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</row>
    <row r="50" spans="1:38" s="272" customFormat="1" ht="13.5" customHeight="1">
      <c r="A50" s="290">
        <v>6</v>
      </c>
      <c r="B50" s="295">
        <v>44959</v>
      </c>
      <c r="C50" s="318"/>
      <c r="D50" s="319" t="s">
        <v>145</v>
      </c>
      <c r="E50" s="320" t="s">
        <v>539</v>
      </c>
      <c r="F50" s="290">
        <v>2125</v>
      </c>
      <c r="G50" s="290">
        <v>2060</v>
      </c>
      <c r="H50" s="290">
        <v>2192.5</v>
      </c>
      <c r="I50" s="321" t="s">
        <v>907</v>
      </c>
      <c r="J50" s="288" t="s">
        <v>939</v>
      </c>
      <c r="K50" s="288">
        <f t="shared" ref="K50" si="52">H50-F50</f>
        <v>67.5</v>
      </c>
      <c r="L50" s="291">
        <f>(F50*-0.7)/100</f>
        <v>-14.875</v>
      </c>
      <c r="M50" s="292">
        <f t="shared" ref="M50" si="53">(K50+L50)/F50</f>
        <v>2.4764705882352942E-2</v>
      </c>
      <c r="N50" s="288" t="s">
        <v>537</v>
      </c>
      <c r="O50" s="293">
        <v>44970</v>
      </c>
      <c r="P50" s="270"/>
      <c r="Q50" s="198"/>
      <c r="R50" s="227" t="s">
        <v>538</v>
      </c>
      <c r="S50" s="197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  <c r="AF50" s="271"/>
      <c r="AG50" s="271"/>
      <c r="AH50" s="271"/>
      <c r="AI50" s="271"/>
      <c r="AJ50" s="271"/>
      <c r="AK50" s="271"/>
      <c r="AL50" s="271"/>
    </row>
    <row r="51" spans="1:38" s="272" customFormat="1" ht="13.5" customHeight="1">
      <c r="A51" s="290">
        <v>7</v>
      </c>
      <c r="B51" s="295">
        <v>44964</v>
      </c>
      <c r="C51" s="318"/>
      <c r="D51" s="319" t="s">
        <v>268</v>
      </c>
      <c r="E51" s="320" t="s">
        <v>539</v>
      </c>
      <c r="F51" s="290">
        <v>399</v>
      </c>
      <c r="G51" s="290">
        <v>387</v>
      </c>
      <c r="H51" s="290">
        <v>413</v>
      </c>
      <c r="I51" s="321" t="s">
        <v>921</v>
      </c>
      <c r="J51" s="288" t="s">
        <v>933</v>
      </c>
      <c r="K51" s="288">
        <f t="shared" ref="K51:K52" si="54">H51-F51</f>
        <v>14</v>
      </c>
      <c r="L51" s="291">
        <f>(F51*-0.7)/100</f>
        <v>-2.7929999999999997</v>
      </c>
      <c r="M51" s="292">
        <f t="shared" ref="M51:M52" si="55">(K51+L51)/F51</f>
        <v>2.8087719298245616E-2</v>
      </c>
      <c r="N51" s="288" t="s">
        <v>537</v>
      </c>
      <c r="O51" s="293">
        <v>44967</v>
      </c>
      <c r="P51" s="270"/>
      <c r="Q51" s="198"/>
      <c r="R51" s="227" t="s">
        <v>538</v>
      </c>
      <c r="S51" s="197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1"/>
      <c r="AJ51" s="271"/>
      <c r="AK51" s="271"/>
      <c r="AL51" s="271"/>
    </row>
    <row r="52" spans="1:38" s="272" customFormat="1" ht="13.5" customHeight="1">
      <c r="A52" s="290">
        <v>8</v>
      </c>
      <c r="B52" s="295">
        <v>44964</v>
      </c>
      <c r="C52" s="318"/>
      <c r="D52" s="319" t="s">
        <v>148</v>
      </c>
      <c r="E52" s="320" t="s">
        <v>539</v>
      </c>
      <c r="F52" s="290">
        <v>1365</v>
      </c>
      <c r="G52" s="290">
        <v>1330</v>
      </c>
      <c r="H52" s="290">
        <v>1395</v>
      </c>
      <c r="I52" s="321" t="s">
        <v>922</v>
      </c>
      <c r="J52" s="288" t="s">
        <v>552</v>
      </c>
      <c r="K52" s="288">
        <f t="shared" si="54"/>
        <v>30</v>
      </c>
      <c r="L52" s="291">
        <f>(F52*-0.7)/100</f>
        <v>-9.5549999999999997</v>
      </c>
      <c r="M52" s="292">
        <f t="shared" si="55"/>
        <v>1.4978021978021979E-2</v>
      </c>
      <c r="N52" s="288" t="s">
        <v>537</v>
      </c>
      <c r="O52" s="293">
        <v>44973</v>
      </c>
      <c r="P52" s="270"/>
      <c r="Q52" s="198"/>
      <c r="R52" s="227" t="s">
        <v>538</v>
      </c>
      <c r="S52" s="197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1"/>
      <c r="AK52" s="271"/>
      <c r="AL52" s="271"/>
    </row>
    <row r="53" spans="1:38" s="272" customFormat="1" ht="13.5" customHeight="1">
      <c r="A53" s="201">
        <v>9</v>
      </c>
      <c r="B53" s="244">
        <v>44965</v>
      </c>
      <c r="C53" s="284"/>
      <c r="D53" s="285" t="s">
        <v>75</v>
      </c>
      <c r="E53" s="286" t="s">
        <v>539</v>
      </c>
      <c r="F53" s="201" t="s">
        <v>923</v>
      </c>
      <c r="G53" s="201">
        <v>748</v>
      </c>
      <c r="H53" s="201"/>
      <c r="I53" s="287" t="s">
        <v>924</v>
      </c>
      <c r="J53" s="226" t="s">
        <v>540</v>
      </c>
      <c r="K53" s="226"/>
      <c r="L53" s="305"/>
      <c r="M53" s="306"/>
      <c r="N53" s="226"/>
      <c r="O53" s="307"/>
      <c r="P53" s="270"/>
      <c r="Q53" s="198"/>
      <c r="R53" s="227" t="s">
        <v>538</v>
      </c>
      <c r="S53" s="197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1"/>
      <c r="AK53" s="271"/>
      <c r="AL53" s="271"/>
    </row>
    <row r="54" spans="1:38" s="272" customFormat="1" ht="13.5" customHeight="1">
      <c r="A54" s="269">
        <v>10</v>
      </c>
      <c r="B54" s="353">
        <v>44971</v>
      </c>
      <c r="C54" s="322"/>
      <c r="D54" s="323" t="s">
        <v>84</v>
      </c>
      <c r="E54" s="324" t="s">
        <v>539</v>
      </c>
      <c r="F54" s="269">
        <v>1023</v>
      </c>
      <c r="G54" s="269">
        <v>995</v>
      </c>
      <c r="H54" s="269">
        <v>965</v>
      </c>
      <c r="I54" s="325" t="s">
        <v>944</v>
      </c>
      <c r="J54" s="267" t="s">
        <v>966</v>
      </c>
      <c r="K54" s="267">
        <f t="shared" ref="K54" si="56">H54-F54</f>
        <v>-58</v>
      </c>
      <c r="L54" s="300">
        <f>(F54*-0.07)/100</f>
        <v>-0.71610000000000018</v>
      </c>
      <c r="M54" s="301">
        <f t="shared" ref="M54" si="57">(K54+L54)/F54</f>
        <v>-5.7395992179863145E-2</v>
      </c>
      <c r="N54" s="267" t="s">
        <v>549</v>
      </c>
      <c r="O54" s="302">
        <v>44977</v>
      </c>
      <c r="P54" s="270"/>
      <c r="Q54" s="198"/>
      <c r="R54" s="227" t="s">
        <v>538</v>
      </c>
      <c r="S54" s="197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1"/>
      <c r="AK54" s="271"/>
      <c r="AL54" s="271"/>
    </row>
    <row r="55" spans="1:38" s="272" customFormat="1" ht="13.5" customHeight="1">
      <c r="A55" s="290">
        <v>11</v>
      </c>
      <c r="B55" s="295">
        <v>44972</v>
      </c>
      <c r="C55" s="318"/>
      <c r="D55" s="319" t="s">
        <v>391</v>
      </c>
      <c r="E55" s="320" t="s">
        <v>539</v>
      </c>
      <c r="F55" s="290">
        <v>455</v>
      </c>
      <c r="G55" s="290">
        <v>442</v>
      </c>
      <c r="H55" s="290">
        <v>465.5</v>
      </c>
      <c r="I55" s="321" t="s">
        <v>949</v>
      </c>
      <c r="J55" s="288" t="s">
        <v>950</v>
      </c>
      <c r="K55" s="288">
        <f t="shared" ref="K55:K57" si="58">H55-F55</f>
        <v>10.5</v>
      </c>
      <c r="L55" s="291">
        <f>(F55*-0.07)/100</f>
        <v>-0.31850000000000001</v>
      </c>
      <c r="M55" s="292">
        <f t="shared" ref="M55:M57" si="59">(K55+L55)/F55</f>
        <v>2.2376923076923076E-2</v>
      </c>
      <c r="N55" s="288" t="s">
        <v>537</v>
      </c>
      <c r="O55" s="293">
        <v>44972</v>
      </c>
      <c r="P55" s="270"/>
      <c r="Q55" s="198"/>
      <c r="R55" s="227" t="s">
        <v>538</v>
      </c>
      <c r="S55" s="197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/>
      <c r="AH55" s="271"/>
      <c r="AI55" s="271"/>
      <c r="AJ55" s="271"/>
      <c r="AK55" s="271"/>
      <c r="AL55" s="271"/>
    </row>
    <row r="56" spans="1:38" s="272" customFormat="1" ht="13.5" customHeight="1">
      <c r="A56" s="290">
        <v>12</v>
      </c>
      <c r="B56" s="295">
        <v>44972</v>
      </c>
      <c r="C56" s="318"/>
      <c r="D56" s="319" t="s">
        <v>362</v>
      </c>
      <c r="E56" s="320" t="s">
        <v>539</v>
      </c>
      <c r="F56" s="290">
        <v>2860</v>
      </c>
      <c r="G56" s="290">
        <v>2770</v>
      </c>
      <c r="H56" s="290">
        <v>2950</v>
      </c>
      <c r="I56" s="321" t="s">
        <v>953</v>
      </c>
      <c r="J56" s="288" t="s">
        <v>954</v>
      </c>
      <c r="K56" s="288">
        <f t="shared" si="58"/>
        <v>90</v>
      </c>
      <c r="L56" s="291">
        <f>(F56*-0.7)/100</f>
        <v>-20.019999999999996</v>
      </c>
      <c r="M56" s="292">
        <f t="shared" si="59"/>
        <v>2.4468531468531469E-2</v>
      </c>
      <c r="N56" s="288" t="s">
        <v>537</v>
      </c>
      <c r="O56" s="293">
        <v>44973</v>
      </c>
      <c r="P56" s="270"/>
      <c r="Q56" s="198"/>
      <c r="R56" s="227" t="s">
        <v>538</v>
      </c>
      <c r="S56" s="197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71"/>
      <c r="AL56" s="271"/>
    </row>
    <row r="57" spans="1:38" s="198" customFormat="1" ht="13.5" customHeight="1">
      <c r="A57" s="269">
        <v>13</v>
      </c>
      <c r="B57" s="353">
        <v>44973</v>
      </c>
      <c r="C57" s="322"/>
      <c r="D57" s="323" t="s">
        <v>64</v>
      </c>
      <c r="E57" s="324" t="s">
        <v>539</v>
      </c>
      <c r="F57" s="269">
        <v>1420</v>
      </c>
      <c r="G57" s="269">
        <v>1379</v>
      </c>
      <c r="H57" s="269">
        <v>1362.5</v>
      </c>
      <c r="I57" s="325" t="s">
        <v>962</v>
      </c>
      <c r="J57" s="267" t="s">
        <v>997</v>
      </c>
      <c r="K57" s="267">
        <f t="shared" si="58"/>
        <v>-57.5</v>
      </c>
      <c r="L57" s="300">
        <f t="shared" ref="L57" si="60">(F57*-0.7)/100</f>
        <v>-9.94</v>
      </c>
      <c r="M57" s="301">
        <f t="shared" si="59"/>
        <v>-4.7492957746478874E-2</v>
      </c>
      <c r="N57" s="267" t="s">
        <v>549</v>
      </c>
      <c r="O57" s="302">
        <v>44979</v>
      </c>
      <c r="P57" s="270"/>
      <c r="R57" s="227" t="s">
        <v>538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</row>
    <row r="58" spans="1:38" s="198" customFormat="1" ht="13.5" customHeight="1">
      <c r="A58" s="290">
        <v>14</v>
      </c>
      <c r="B58" s="295">
        <v>44974</v>
      </c>
      <c r="C58" s="318"/>
      <c r="D58" s="319" t="s">
        <v>198</v>
      </c>
      <c r="E58" s="320" t="s">
        <v>539</v>
      </c>
      <c r="F58" s="290">
        <v>1113</v>
      </c>
      <c r="G58" s="290">
        <v>1075</v>
      </c>
      <c r="H58" s="290">
        <v>1153</v>
      </c>
      <c r="I58" s="321" t="s">
        <v>964</v>
      </c>
      <c r="J58" s="288" t="s">
        <v>580</v>
      </c>
      <c r="K58" s="288">
        <f t="shared" ref="K58" si="61">H58-F58</f>
        <v>40</v>
      </c>
      <c r="L58" s="291">
        <f>(F58*-0.7)/100</f>
        <v>-7.7909999999999995</v>
      </c>
      <c r="M58" s="292">
        <f t="shared" ref="M58" si="62">(K58+L58)/F58</f>
        <v>2.8938903863432168E-2</v>
      </c>
      <c r="N58" s="288" t="s">
        <v>537</v>
      </c>
      <c r="O58" s="293">
        <v>44977</v>
      </c>
      <c r="P58" s="270"/>
      <c r="R58" s="227" t="s">
        <v>538</v>
      </c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</row>
    <row r="59" spans="1:38" s="198" customFormat="1" ht="13.5" customHeight="1">
      <c r="A59" s="290">
        <v>15</v>
      </c>
      <c r="B59" s="295">
        <v>44974</v>
      </c>
      <c r="C59" s="318"/>
      <c r="D59" s="319" t="s">
        <v>52</v>
      </c>
      <c r="E59" s="320" t="s">
        <v>539</v>
      </c>
      <c r="F59" s="290">
        <v>506.5</v>
      </c>
      <c r="G59" s="290">
        <v>492</v>
      </c>
      <c r="H59" s="290">
        <v>520.5</v>
      </c>
      <c r="I59" s="321" t="s">
        <v>965</v>
      </c>
      <c r="J59" s="288" t="s">
        <v>933</v>
      </c>
      <c r="K59" s="288">
        <f t="shared" ref="K59:K60" si="63">H59-F59</f>
        <v>14</v>
      </c>
      <c r="L59" s="291">
        <f>(F59*-0.7)/100</f>
        <v>-3.5454999999999997</v>
      </c>
      <c r="M59" s="292">
        <f t="shared" ref="M59:M60" si="64">(K59+L59)/F59</f>
        <v>2.064067127344521E-2</v>
      </c>
      <c r="N59" s="288" t="s">
        <v>537</v>
      </c>
      <c r="O59" s="293">
        <v>44978</v>
      </c>
      <c r="P59" s="270"/>
      <c r="R59" s="227" t="s">
        <v>538</v>
      </c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</row>
    <row r="60" spans="1:38" s="198" customFormat="1" ht="13.5" customHeight="1">
      <c r="A60" s="269">
        <v>16</v>
      </c>
      <c r="B60" s="377">
        <v>44977</v>
      </c>
      <c r="C60" s="322"/>
      <c r="D60" s="323" t="s">
        <v>113</v>
      </c>
      <c r="E60" s="324" t="s">
        <v>539</v>
      </c>
      <c r="F60" s="269">
        <v>1121</v>
      </c>
      <c r="G60" s="269">
        <v>1090</v>
      </c>
      <c r="H60" s="269">
        <v>1085</v>
      </c>
      <c r="I60" s="325" t="s">
        <v>964</v>
      </c>
      <c r="J60" s="267" t="s">
        <v>1047</v>
      </c>
      <c r="K60" s="267">
        <f t="shared" si="63"/>
        <v>-36</v>
      </c>
      <c r="L60" s="300">
        <f t="shared" ref="L60" si="65">(F60*-0.7)/100</f>
        <v>-7.8469999999999995</v>
      </c>
      <c r="M60" s="301">
        <f t="shared" si="64"/>
        <v>-3.9114183764495984E-2</v>
      </c>
      <c r="N60" s="267" t="s">
        <v>549</v>
      </c>
      <c r="O60" s="302">
        <v>44984</v>
      </c>
      <c r="P60" s="270"/>
      <c r="R60" s="227" t="s">
        <v>538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</row>
    <row r="61" spans="1:38" s="198" customFormat="1" ht="13.5" customHeight="1">
      <c r="A61" s="201"/>
      <c r="B61" s="244"/>
      <c r="C61" s="284"/>
      <c r="D61" s="285"/>
      <c r="E61" s="286"/>
      <c r="F61" s="201"/>
      <c r="G61" s="201"/>
      <c r="H61" s="201"/>
      <c r="I61" s="287"/>
      <c r="J61" s="226"/>
      <c r="K61" s="226"/>
      <c r="L61" s="305"/>
      <c r="M61" s="306"/>
      <c r="N61" s="226"/>
      <c r="O61" s="307"/>
      <c r="P61" s="270"/>
      <c r="R61" s="22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</row>
    <row r="62" spans="1:38" s="272" customFormat="1" ht="13.5" customHeight="1">
      <c r="A62" s="201"/>
      <c r="B62" s="199"/>
      <c r="C62" s="284"/>
      <c r="D62" s="285"/>
      <c r="E62" s="286"/>
      <c r="F62" s="201"/>
      <c r="G62" s="201"/>
      <c r="H62" s="201"/>
      <c r="I62" s="287"/>
      <c r="J62" s="226"/>
      <c r="K62" s="226"/>
      <c r="L62" s="305"/>
      <c r="M62" s="306"/>
      <c r="N62" s="226"/>
      <c r="O62" s="307"/>
      <c r="P62" s="270"/>
      <c r="Q62" s="198"/>
      <c r="R62" s="227"/>
      <c r="S62" s="197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</row>
    <row r="63" spans="1:38" s="272" customFormat="1" ht="13.5" customHeight="1">
      <c r="A63" s="230"/>
      <c r="B63" s="229"/>
      <c r="C63" s="273"/>
      <c r="D63" s="274"/>
      <c r="E63" s="275"/>
      <c r="F63" s="230"/>
      <c r="G63" s="230"/>
      <c r="H63" s="230"/>
      <c r="I63" s="276"/>
      <c r="J63" s="277"/>
      <c r="K63" s="277"/>
      <c r="L63" s="278"/>
      <c r="M63" s="279"/>
      <c r="N63" s="277"/>
      <c r="O63" s="280"/>
      <c r="P63" s="270"/>
      <c r="Q63" s="198"/>
      <c r="R63" s="227"/>
      <c r="S63" s="197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1"/>
      <c r="AJ63" s="271"/>
      <c r="AK63" s="271"/>
      <c r="AL63" s="271"/>
    </row>
    <row r="64" spans="1:38" s="272" customFormat="1" ht="13.5" customHeight="1">
      <c r="A64" s="230"/>
      <c r="B64" s="229"/>
      <c r="C64" s="273"/>
      <c r="D64" s="274"/>
      <c r="E64" s="275"/>
      <c r="F64" s="230"/>
      <c r="G64" s="230"/>
      <c r="H64" s="230"/>
      <c r="I64" s="276"/>
      <c r="J64" s="277"/>
      <c r="K64" s="277"/>
      <c r="L64" s="278"/>
      <c r="M64" s="279"/>
      <c r="N64" s="277"/>
      <c r="O64" s="280"/>
      <c r="P64" s="270"/>
      <c r="Q64" s="198"/>
      <c r="R64" s="227"/>
      <c r="S64" s="197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  <c r="AH64" s="271"/>
      <c r="AI64" s="271"/>
      <c r="AJ64" s="271"/>
      <c r="AK64" s="271"/>
      <c r="AL64" s="271"/>
    </row>
    <row r="65" spans="1:38" ht="44.25" customHeight="1">
      <c r="A65" s="109" t="s">
        <v>541</v>
      </c>
      <c r="B65" s="130"/>
      <c r="C65" s="130"/>
      <c r="D65" s="1"/>
      <c r="E65" s="6"/>
      <c r="F65" s="6"/>
      <c r="G65" s="6"/>
      <c r="H65" s="6" t="s">
        <v>553</v>
      </c>
      <c r="I65" s="6"/>
      <c r="J65" s="6"/>
      <c r="K65" s="105"/>
      <c r="L65" s="131"/>
      <c r="M65" s="105"/>
      <c r="N65" s="106"/>
      <c r="O65" s="105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38" ht="12.75" customHeight="1">
      <c r="A66" s="115" t="s">
        <v>542</v>
      </c>
      <c r="B66" s="109"/>
      <c r="C66" s="109"/>
      <c r="D66" s="109"/>
      <c r="E66" s="41"/>
      <c r="F66" s="116" t="s">
        <v>543</v>
      </c>
      <c r="G66" s="54"/>
      <c r="H66" s="41"/>
      <c r="I66" s="54"/>
      <c r="J66" s="6"/>
      <c r="K66" s="132"/>
      <c r="L66" s="133"/>
      <c r="M66" s="6"/>
      <c r="N66" s="99"/>
      <c r="O66" s="134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15"/>
      <c r="B67" s="109"/>
      <c r="C67" s="109"/>
      <c r="D67" s="109"/>
      <c r="E67" s="6"/>
      <c r="F67" s="116" t="s">
        <v>545</v>
      </c>
      <c r="G67" s="54"/>
      <c r="H67" s="41"/>
      <c r="I67" s="54"/>
      <c r="J67" s="6"/>
      <c r="K67" s="132"/>
      <c r="L67" s="133"/>
      <c r="M67" s="6"/>
      <c r="N67" s="99"/>
      <c r="O67" s="134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4.25" customHeight="1">
      <c r="A68" s="109"/>
      <c r="B68" s="109"/>
      <c r="C68" s="109"/>
      <c r="D68" s="109"/>
      <c r="E68" s="6"/>
      <c r="F68" s="6"/>
      <c r="G68" s="6"/>
      <c r="H68" s="6"/>
      <c r="I68" s="6"/>
      <c r="J68" s="121"/>
      <c r="K68" s="118"/>
      <c r="L68" s="119"/>
      <c r="M68" s="6"/>
      <c r="N68" s="122"/>
      <c r="O68" s="1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135" t="s">
        <v>554</v>
      </c>
      <c r="B69" s="135"/>
      <c r="C69" s="135"/>
      <c r="D69" s="135"/>
      <c r="E69" s="6"/>
      <c r="F69" s="6"/>
      <c r="G69" s="6"/>
      <c r="H69" s="6"/>
      <c r="I69" s="6"/>
      <c r="J69" s="6"/>
      <c r="K69" s="6"/>
      <c r="L69" s="6"/>
      <c r="M69" s="6"/>
      <c r="N69" s="6"/>
      <c r="O69" s="2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38.25" customHeight="1">
      <c r="A70" s="94" t="s">
        <v>16</v>
      </c>
      <c r="B70" s="94" t="s">
        <v>514</v>
      </c>
      <c r="C70" s="94"/>
      <c r="D70" s="95" t="s">
        <v>525</v>
      </c>
      <c r="E70" s="94" t="s">
        <v>526</v>
      </c>
      <c r="F70" s="94" t="s">
        <v>527</v>
      </c>
      <c r="G70" s="94" t="s">
        <v>547</v>
      </c>
      <c r="H70" s="94" t="s">
        <v>529</v>
      </c>
      <c r="I70" s="94" t="s">
        <v>530</v>
      </c>
      <c r="J70" s="93" t="s">
        <v>531</v>
      </c>
      <c r="K70" s="136" t="s">
        <v>555</v>
      </c>
      <c r="L70" s="96" t="s">
        <v>533</v>
      </c>
      <c r="M70" s="136" t="s">
        <v>556</v>
      </c>
      <c r="N70" s="94" t="s">
        <v>557</v>
      </c>
      <c r="O70" s="93" t="s">
        <v>535</v>
      </c>
      <c r="P70" s="95" t="s">
        <v>536</v>
      </c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s="198" customFormat="1" ht="12.75" customHeight="1">
      <c r="A71" s="290">
        <v>1</v>
      </c>
      <c r="B71" s="350">
        <v>44966</v>
      </c>
      <c r="C71" s="351"/>
      <c r="D71" s="351" t="s">
        <v>929</v>
      </c>
      <c r="E71" s="290" t="s">
        <v>539</v>
      </c>
      <c r="F71" s="290">
        <v>2346</v>
      </c>
      <c r="G71" s="290">
        <v>2297</v>
      </c>
      <c r="H71" s="347">
        <v>2395</v>
      </c>
      <c r="I71" s="347" t="s">
        <v>930</v>
      </c>
      <c r="J71" s="288" t="s">
        <v>843</v>
      </c>
      <c r="K71" s="347">
        <f t="shared" ref="K71" si="66">H71-F71</f>
        <v>49</v>
      </c>
      <c r="L71" s="348">
        <f t="shared" ref="L71:L73" si="67">(H71*N71)*0.07%</f>
        <v>419.12500000000006</v>
      </c>
      <c r="M71" s="349">
        <f t="shared" ref="M71" si="68">(K71*N71)-L71</f>
        <v>11830.875</v>
      </c>
      <c r="N71" s="347">
        <v>250</v>
      </c>
      <c r="O71" s="288" t="s">
        <v>537</v>
      </c>
      <c r="P71" s="289">
        <v>44972</v>
      </c>
      <c r="Q71" s="200"/>
      <c r="R71" s="203" t="s">
        <v>538</v>
      </c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317">
        <v>2</v>
      </c>
      <c r="B72" s="350">
        <v>44977</v>
      </c>
      <c r="C72" s="316"/>
      <c r="D72" s="316" t="s">
        <v>968</v>
      </c>
      <c r="E72" s="317" t="s">
        <v>539</v>
      </c>
      <c r="F72" s="317">
        <v>1349</v>
      </c>
      <c r="G72" s="317">
        <v>1331</v>
      </c>
      <c r="H72" s="317">
        <v>1363</v>
      </c>
      <c r="I72" s="317" t="s">
        <v>969</v>
      </c>
      <c r="J72" s="288" t="s">
        <v>933</v>
      </c>
      <c r="K72" s="347">
        <f t="shared" ref="K72" si="69">H72-F72</f>
        <v>14</v>
      </c>
      <c r="L72" s="348">
        <f t="shared" ref="L72" si="70">(H72*N72)*0.07%</f>
        <v>667.87000000000012</v>
      </c>
      <c r="M72" s="349">
        <f t="shared" ref="M72" si="71">(K72*N72)-L72</f>
        <v>9132.1299999999992</v>
      </c>
      <c r="N72" s="347">
        <v>700</v>
      </c>
      <c r="O72" s="288" t="s">
        <v>537</v>
      </c>
      <c r="P72" s="289">
        <v>44977</v>
      </c>
      <c r="Q72" s="200"/>
      <c r="R72" s="203" t="s">
        <v>538</v>
      </c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s="198" customFormat="1" ht="12.75" customHeight="1">
      <c r="A73" s="410">
        <v>3</v>
      </c>
      <c r="B73" s="408">
        <v>44977</v>
      </c>
      <c r="C73" s="351"/>
      <c r="D73" s="351" t="s">
        <v>970</v>
      </c>
      <c r="E73" s="290" t="s">
        <v>971</v>
      </c>
      <c r="F73" s="290">
        <v>239.25</v>
      </c>
      <c r="G73" s="290">
        <v>242</v>
      </c>
      <c r="H73" s="347">
        <v>233.5</v>
      </c>
      <c r="I73" s="347" t="s">
        <v>973</v>
      </c>
      <c r="J73" s="396" t="s">
        <v>984</v>
      </c>
      <c r="K73" s="347">
        <f>F73-H73</f>
        <v>5.75</v>
      </c>
      <c r="L73" s="348">
        <f t="shared" si="67"/>
        <v>294.21000000000004</v>
      </c>
      <c r="M73" s="394">
        <f>((4*N73)-394.21)</f>
        <v>6805.79</v>
      </c>
      <c r="N73" s="394">
        <v>1800</v>
      </c>
      <c r="O73" s="396" t="s">
        <v>537</v>
      </c>
      <c r="P73" s="398">
        <v>44978</v>
      </c>
      <c r="Q73" s="200"/>
      <c r="R73" s="203" t="s">
        <v>538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0"/>
      <c r="AG73" s="229"/>
      <c r="AH73" s="200"/>
      <c r="AI73" s="200"/>
      <c r="AJ73" s="230"/>
      <c r="AK73" s="230"/>
      <c r="AL73" s="230"/>
    </row>
    <row r="74" spans="1:38" s="198" customFormat="1" ht="12.75" customHeight="1">
      <c r="A74" s="411"/>
      <c r="B74" s="409"/>
      <c r="C74" s="351"/>
      <c r="D74" s="351" t="s">
        <v>972</v>
      </c>
      <c r="E74" s="290" t="s">
        <v>971</v>
      </c>
      <c r="F74" s="290">
        <v>6.25</v>
      </c>
      <c r="G74" s="290"/>
      <c r="H74" s="347">
        <v>8</v>
      </c>
      <c r="I74" s="347"/>
      <c r="J74" s="397"/>
      <c r="K74" s="347">
        <f>F74-H74</f>
        <v>-1.75</v>
      </c>
      <c r="L74" s="348">
        <v>100</v>
      </c>
      <c r="M74" s="395"/>
      <c r="N74" s="395"/>
      <c r="O74" s="397"/>
      <c r="P74" s="399"/>
      <c r="Q74" s="200"/>
      <c r="R74" s="203" t="s">
        <v>538</v>
      </c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0"/>
      <c r="AG74" s="229"/>
      <c r="AH74" s="200"/>
      <c r="AI74" s="200"/>
      <c r="AJ74" s="230"/>
      <c r="AK74" s="230"/>
      <c r="AL74" s="230"/>
    </row>
    <row r="75" spans="1:38" s="198" customFormat="1" ht="12.75" customHeight="1">
      <c r="A75" s="290">
        <v>4</v>
      </c>
      <c r="B75" s="350">
        <v>44977</v>
      </c>
      <c r="C75" s="351"/>
      <c r="D75" s="351" t="s">
        <v>974</v>
      </c>
      <c r="E75" s="290" t="s">
        <v>539</v>
      </c>
      <c r="F75" s="290">
        <v>3227.5</v>
      </c>
      <c r="G75" s="290">
        <v>3185</v>
      </c>
      <c r="H75" s="347">
        <v>3263.5</v>
      </c>
      <c r="I75" s="347" t="s">
        <v>975</v>
      </c>
      <c r="J75" s="288" t="s">
        <v>985</v>
      </c>
      <c r="K75" s="347">
        <f t="shared" ref="K75" si="72">H75-F75</f>
        <v>36</v>
      </c>
      <c r="L75" s="348">
        <f t="shared" ref="L75" si="73">(H75*N75)*0.07%</f>
        <v>628.22375000000011</v>
      </c>
      <c r="M75" s="349">
        <f t="shared" ref="M75" si="74">(K75*N75)-L75</f>
        <v>9271.776249999999</v>
      </c>
      <c r="N75" s="347">
        <v>275</v>
      </c>
      <c r="O75" s="288" t="s">
        <v>537</v>
      </c>
      <c r="P75" s="289">
        <v>44978</v>
      </c>
      <c r="Q75" s="200"/>
      <c r="R75" s="203" t="s">
        <v>801</v>
      </c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0"/>
      <c r="AG75" s="229"/>
      <c r="AH75" s="200"/>
      <c r="AI75" s="200"/>
      <c r="AJ75" s="230"/>
      <c r="AK75" s="230"/>
      <c r="AL75" s="230"/>
    </row>
    <row r="76" spans="1:38" s="198" customFormat="1" ht="12.75" customHeight="1">
      <c r="A76" s="201">
        <v>5</v>
      </c>
      <c r="B76" s="361">
        <v>44978</v>
      </c>
      <c r="C76" s="235"/>
      <c r="D76" s="235" t="s">
        <v>986</v>
      </c>
      <c r="E76" s="201" t="s">
        <v>539</v>
      </c>
      <c r="F76" s="201" t="s">
        <v>987</v>
      </c>
      <c r="G76" s="201">
        <v>432</v>
      </c>
      <c r="H76" s="202"/>
      <c r="I76" s="202" t="s">
        <v>988</v>
      </c>
      <c r="J76" s="226" t="s">
        <v>540</v>
      </c>
      <c r="K76" s="202"/>
      <c r="L76" s="218"/>
      <c r="M76" s="219"/>
      <c r="N76" s="202"/>
      <c r="O76" s="226"/>
      <c r="P76" s="199"/>
      <c r="Q76" s="200"/>
      <c r="R76" s="203" t="s">
        <v>801</v>
      </c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230"/>
      <c r="AG76" s="229"/>
      <c r="AH76" s="200"/>
      <c r="AI76" s="200"/>
      <c r="AJ76" s="230"/>
      <c r="AK76" s="230"/>
      <c r="AL76" s="230"/>
    </row>
    <row r="77" spans="1:38" s="198" customFormat="1" ht="12.75" customHeight="1">
      <c r="A77" s="290">
        <v>6</v>
      </c>
      <c r="B77" s="350">
        <v>44978</v>
      </c>
      <c r="C77" s="351"/>
      <c r="D77" s="351" t="s">
        <v>989</v>
      </c>
      <c r="E77" s="290" t="s">
        <v>971</v>
      </c>
      <c r="F77" s="290">
        <v>645</v>
      </c>
      <c r="G77" s="290">
        <v>662</v>
      </c>
      <c r="H77" s="347">
        <v>634.5</v>
      </c>
      <c r="I77" s="347" t="s">
        <v>990</v>
      </c>
      <c r="J77" s="288" t="s">
        <v>950</v>
      </c>
      <c r="K77" s="347">
        <f>F77-H77</f>
        <v>10.5</v>
      </c>
      <c r="L77" s="348">
        <f t="shared" ref="L77:L78" si="75">(H77*N77)*0.07%</f>
        <v>399.73500000000007</v>
      </c>
      <c r="M77" s="349">
        <f t="shared" ref="M77:M78" si="76">(K77*N77)-L77</f>
        <v>9050.2649999999994</v>
      </c>
      <c r="N77" s="347">
        <v>900</v>
      </c>
      <c r="O77" s="288" t="s">
        <v>537</v>
      </c>
      <c r="P77" s="289">
        <v>44979</v>
      </c>
      <c r="Q77" s="200"/>
      <c r="R77" s="203" t="s">
        <v>538</v>
      </c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230"/>
      <c r="AG77" s="229"/>
      <c r="AH77" s="200"/>
      <c r="AI77" s="200"/>
      <c r="AJ77" s="230"/>
      <c r="AK77" s="230"/>
      <c r="AL77" s="230"/>
    </row>
    <row r="78" spans="1:38" s="198" customFormat="1" ht="12.75" customHeight="1">
      <c r="A78" s="290">
        <v>7</v>
      </c>
      <c r="B78" s="350">
        <v>44979</v>
      </c>
      <c r="C78" s="351"/>
      <c r="D78" s="351" t="s">
        <v>998</v>
      </c>
      <c r="E78" s="290" t="s">
        <v>539</v>
      </c>
      <c r="F78" s="290">
        <v>154</v>
      </c>
      <c r="G78" s="290">
        <v>150.5</v>
      </c>
      <c r="H78" s="347">
        <v>156.25</v>
      </c>
      <c r="I78" s="347">
        <v>160</v>
      </c>
      <c r="J78" s="288" t="s">
        <v>1017</v>
      </c>
      <c r="K78" s="347">
        <f t="shared" ref="K78" si="77">H78-F78</f>
        <v>2.25</v>
      </c>
      <c r="L78" s="348">
        <f t="shared" si="75"/>
        <v>421.09375000000006</v>
      </c>
      <c r="M78" s="349">
        <f t="shared" si="76"/>
        <v>8241.40625</v>
      </c>
      <c r="N78" s="347">
        <v>3850</v>
      </c>
      <c r="O78" s="288" t="s">
        <v>537</v>
      </c>
      <c r="P78" s="289">
        <v>44980</v>
      </c>
      <c r="Q78" s="200"/>
      <c r="R78" s="203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230"/>
      <c r="AG78" s="229"/>
      <c r="AH78" s="200"/>
      <c r="AI78" s="200"/>
      <c r="AJ78" s="230"/>
      <c r="AK78" s="230"/>
      <c r="AL78" s="230"/>
    </row>
    <row r="79" spans="1:38" s="198" customFormat="1" ht="12.75" customHeight="1">
      <c r="A79" s="201">
        <v>8</v>
      </c>
      <c r="B79" s="361">
        <v>44979</v>
      </c>
      <c r="C79" s="235"/>
      <c r="D79" s="235" t="s">
        <v>999</v>
      </c>
      <c r="E79" s="201" t="s">
        <v>539</v>
      </c>
      <c r="F79" s="201" t="s">
        <v>1000</v>
      </c>
      <c r="G79" s="201">
        <v>1380</v>
      </c>
      <c r="H79" s="202"/>
      <c r="I79" s="202" t="s">
        <v>1001</v>
      </c>
      <c r="J79" s="226" t="s">
        <v>540</v>
      </c>
      <c r="K79" s="202"/>
      <c r="L79" s="218"/>
      <c r="M79" s="219"/>
      <c r="N79" s="202"/>
      <c r="O79" s="226"/>
      <c r="P79" s="199"/>
      <c r="Q79" s="200"/>
      <c r="R79" s="203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230"/>
      <c r="AG79" s="229"/>
      <c r="AH79" s="200"/>
      <c r="AI79" s="200"/>
      <c r="AJ79" s="230"/>
      <c r="AK79" s="230"/>
      <c r="AL79" s="230"/>
    </row>
    <row r="80" spans="1:38" s="198" customFormat="1" ht="12.75" customHeight="1">
      <c r="A80" s="269">
        <v>9</v>
      </c>
      <c r="B80" s="362">
        <v>44979</v>
      </c>
      <c r="C80" s="354"/>
      <c r="D80" s="354" t="s">
        <v>1003</v>
      </c>
      <c r="E80" s="269" t="s">
        <v>539</v>
      </c>
      <c r="F80" s="269">
        <v>2425</v>
      </c>
      <c r="G80" s="269">
        <v>2375</v>
      </c>
      <c r="H80" s="355">
        <v>2372.5</v>
      </c>
      <c r="I80" s="355" t="s">
        <v>1004</v>
      </c>
      <c r="J80" s="267" t="s">
        <v>1043</v>
      </c>
      <c r="K80" s="355">
        <f t="shared" ref="K80" si="78">H80-F80</f>
        <v>-52.5</v>
      </c>
      <c r="L80" s="371">
        <f t="shared" ref="L80" si="79">(H80*N80)*0.07%</f>
        <v>415.18750000000006</v>
      </c>
      <c r="M80" s="372">
        <f t="shared" ref="M80" si="80">(K80*N80)-L80</f>
        <v>-13540.1875</v>
      </c>
      <c r="N80" s="355">
        <v>250</v>
      </c>
      <c r="O80" s="267" t="s">
        <v>549</v>
      </c>
      <c r="P80" s="268">
        <v>44984</v>
      </c>
      <c r="Q80" s="200"/>
      <c r="R80" s="203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230"/>
      <c r="AG80" s="229"/>
      <c r="AH80" s="200"/>
      <c r="AI80" s="200"/>
      <c r="AJ80" s="230"/>
      <c r="AK80" s="230"/>
      <c r="AL80" s="230"/>
    </row>
    <row r="81" spans="1:38" s="198" customFormat="1" ht="12.75" customHeight="1">
      <c r="A81" s="269">
        <v>10</v>
      </c>
      <c r="B81" s="362">
        <v>44979</v>
      </c>
      <c r="C81" s="354"/>
      <c r="D81" s="354" t="s">
        <v>968</v>
      </c>
      <c r="E81" s="269" t="s">
        <v>539</v>
      </c>
      <c r="F81" s="269">
        <v>1339</v>
      </c>
      <c r="G81" s="269">
        <v>1320</v>
      </c>
      <c r="H81" s="355">
        <v>1320</v>
      </c>
      <c r="I81" s="355" t="s">
        <v>1007</v>
      </c>
      <c r="J81" s="267" t="s">
        <v>1018</v>
      </c>
      <c r="K81" s="355">
        <f t="shared" ref="K81" si="81">H81-F81</f>
        <v>-19</v>
      </c>
      <c r="L81" s="371">
        <f t="shared" ref="L81:L82" si="82">(H81*N81)*0.07%</f>
        <v>646.80000000000007</v>
      </c>
      <c r="M81" s="372">
        <f t="shared" ref="M81:M82" si="83">(K81*N81)-L81</f>
        <v>-13946.8</v>
      </c>
      <c r="N81" s="355">
        <v>700</v>
      </c>
      <c r="O81" s="267" t="s">
        <v>549</v>
      </c>
      <c r="P81" s="268">
        <v>44980</v>
      </c>
      <c r="Q81" s="200"/>
      <c r="R81" s="203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230"/>
      <c r="AG81" s="229"/>
      <c r="AH81" s="200"/>
      <c r="AI81" s="200"/>
      <c r="AJ81" s="230"/>
      <c r="AK81" s="230"/>
      <c r="AL81" s="230"/>
    </row>
    <row r="82" spans="1:38" s="198" customFormat="1" ht="12.75" customHeight="1">
      <c r="A82" s="290">
        <v>11</v>
      </c>
      <c r="B82" s="350">
        <v>44979</v>
      </c>
      <c r="C82" s="351"/>
      <c r="D82" s="351" t="s">
        <v>1008</v>
      </c>
      <c r="E82" s="290" t="s">
        <v>971</v>
      </c>
      <c r="F82" s="290">
        <v>82.7</v>
      </c>
      <c r="G82" s="290">
        <v>84.7</v>
      </c>
      <c r="H82" s="347">
        <v>81.5</v>
      </c>
      <c r="I82" s="347" t="s">
        <v>1009</v>
      </c>
      <c r="J82" s="288" t="s">
        <v>1019</v>
      </c>
      <c r="K82" s="347">
        <f>F82-H82</f>
        <v>1.2000000000000028</v>
      </c>
      <c r="L82" s="348">
        <f t="shared" si="82"/>
        <v>385.08750000000003</v>
      </c>
      <c r="M82" s="349">
        <f t="shared" si="83"/>
        <v>7714.9125000000195</v>
      </c>
      <c r="N82" s="347">
        <v>6750</v>
      </c>
      <c r="O82" s="288" t="s">
        <v>537</v>
      </c>
      <c r="P82" s="289">
        <v>44980</v>
      </c>
      <c r="Q82" s="200"/>
      <c r="R82" s="203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230"/>
      <c r="AG82" s="229"/>
      <c r="AH82" s="200"/>
      <c r="AI82" s="200"/>
      <c r="AJ82" s="230"/>
      <c r="AK82" s="230"/>
      <c r="AL82" s="230"/>
    </row>
    <row r="83" spans="1:38" s="198" customFormat="1" ht="12.75" customHeight="1">
      <c r="A83" s="201"/>
      <c r="B83" s="361"/>
      <c r="C83" s="235"/>
      <c r="D83" s="235"/>
      <c r="E83" s="201"/>
      <c r="F83" s="201"/>
      <c r="G83" s="201"/>
      <c r="H83" s="202"/>
      <c r="I83" s="202"/>
      <c r="J83" s="226"/>
      <c r="K83" s="202"/>
      <c r="L83" s="218"/>
      <c r="M83" s="219"/>
      <c r="N83" s="202"/>
      <c r="O83" s="226"/>
      <c r="P83" s="199"/>
      <c r="Q83" s="200"/>
      <c r="R83" s="203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230"/>
      <c r="AG83" s="229"/>
      <c r="AH83" s="200"/>
      <c r="AI83" s="200"/>
      <c r="AJ83" s="230"/>
      <c r="AK83" s="230"/>
      <c r="AL83" s="230"/>
    </row>
    <row r="84" spans="1:38" s="198" customFormat="1" ht="12.75" customHeight="1">
      <c r="A84" s="201"/>
      <c r="B84" s="199"/>
      <c r="C84" s="235"/>
      <c r="D84" s="235"/>
      <c r="E84" s="201"/>
      <c r="F84" s="201"/>
      <c r="G84" s="201"/>
      <c r="H84" s="202"/>
      <c r="I84" s="202"/>
      <c r="J84" s="226"/>
      <c r="K84" s="235"/>
      <c r="L84" s="201"/>
      <c r="M84" s="201"/>
      <c r="N84" s="201"/>
      <c r="O84" s="202"/>
      <c r="P84" s="202"/>
      <c r="Q84" s="200"/>
      <c r="R84" s="203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230"/>
      <c r="AG84" s="229"/>
      <c r="AH84" s="200"/>
      <c r="AI84" s="200"/>
      <c r="AJ84" s="230"/>
      <c r="AK84" s="230"/>
      <c r="AL84" s="230"/>
    </row>
    <row r="85" spans="1:38" ht="38.25" customHeight="1">
      <c r="A85" s="137" t="s">
        <v>559</v>
      </c>
      <c r="B85" s="137"/>
      <c r="C85" s="137"/>
      <c r="D85" s="137"/>
      <c r="E85" s="138"/>
      <c r="F85" s="102"/>
      <c r="G85" s="102"/>
      <c r="H85" s="102"/>
      <c r="I85" s="102"/>
      <c r="J85" s="1"/>
      <c r="K85" s="6"/>
      <c r="L85" s="6"/>
      <c r="M85" s="6"/>
      <c r="N85" s="1"/>
      <c r="O85" s="1"/>
      <c r="P85" s="41"/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ht="38.25">
      <c r="A86" s="94" t="s">
        <v>16</v>
      </c>
      <c r="B86" s="94" t="s">
        <v>514</v>
      </c>
      <c r="C86" s="94"/>
      <c r="D86" s="95" t="s">
        <v>525</v>
      </c>
      <c r="E86" s="94" t="s">
        <v>526</v>
      </c>
      <c r="F86" s="94" t="s">
        <v>527</v>
      </c>
      <c r="G86" s="94" t="s">
        <v>547</v>
      </c>
      <c r="H86" s="94" t="s">
        <v>529</v>
      </c>
      <c r="I86" s="94" t="s">
        <v>530</v>
      </c>
      <c r="J86" s="93" t="s">
        <v>531</v>
      </c>
      <c r="K86" s="93" t="s">
        <v>560</v>
      </c>
      <c r="L86" s="96" t="s">
        <v>533</v>
      </c>
      <c r="M86" s="136" t="s">
        <v>556</v>
      </c>
      <c r="N86" s="94" t="s">
        <v>557</v>
      </c>
      <c r="O86" s="94" t="s">
        <v>535</v>
      </c>
      <c r="P86" s="95" t="s">
        <v>536</v>
      </c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s="198" customFormat="1" ht="15.6" customHeight="1">
      <c r="A87" s="343">
        <v>1</v>
      </c>
      <c r="B87" s="337">
        <v>44951</v>
      </c>
      <c r="C87" s="308"/>
      <c r="D87" s="308" t="s">
        <v>885</v>
      </c>
      <c r="E87" s="309" t="s">
        <v>539</v>
      </c>
      <c r="F87" s="309">
        <v>0.95</v>
      </c>
      <c r="G87" s="309">
        <v>0.2</v>
      </c>
      <c r="H87" s="310">
        <v>0.95</v>
      </c>
      <c r="I87" s="311" t="s">
        <v>886</v>
      </c>
      <c r="J87" s="312" t="s">
        <v>901</v>
      </c>
      <c r="K87" s="310">
        <f t="shared" ref="K87" si="84">H87-F87</f>
        <v>0</v>
      </c>
      <c r="L87" s="313">
        <v>100</v>
      </c>
      <c r="M87" s="314">
        <f t="shared" ref="M87" si="85">(K87*N87)-L87</f>
        <v>-100</v>
      </c>
      <c r="N87" s="310">
        <v>5700</v>
      </c>
      <c r="O87" s="312" t="s">
        <v>658</v>
      </c>
      <c r="P87" s="315">
        <v>44958</v>
      </c>
      <c r="Q87" s="197"/>
      <c r="R87" s="203" t="s">
        <v>538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415">
        <v>2</v>
      </c>
      <c r="B88" s="408">
        <v>44953</v>
      </c>
      <c r="C88" s="316"/>
      <c r="D88" s="316" t="s">
        <v>888</v>
      </c>
      <c r="E88" s="317" t="s">
        <v>539</v>
      </c>
      <c r="F88" s="317">
        <v>107.5</v>
      </c>
      <c r="G88" s="317"/>
      <c r="H88" s="317">
        <v>202.5</v>
      </c>
      <c r="I88" s="338"/>
      <c r="J88" s="396" t="s">
        <v>902</v>
      </c>
      <c r="K88" s="317">
        <f>H88-F88</f>
        <v>95</v>
      </c>
      <c r="L88" s="339">
        <v>100</v>
      </c>
      <c r="M88" s="406">
        <v>850</v>
      </c>
      <c r="N88" s="317">
        <v>50</v>
      </c>
      <c r="O88" s="396" t="s">
        <v>537</v>
      </c>
      <c r="P88" s="398">
        <v>44958</v>
      </c>
      <c r="Q88" s="197"/>
      <c r="R88" s="203" t="s">
        <v>801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416"/>
      <c r="B89" s="416"/>
      <c r="C89" s="316"/>
      <c r="D89" s="316" t="s">
        <v>889</v>
      </c>
      <c r="E89" s="317" t="s">
        <v>539</v>
      </c>
      <c r="F89" s="317">
        <v>77.5</v>
      </c>
      <c r="G89" s="317"/>
      <c r="H89" s="317">
        <v>3.5</v>
      </c>
      <c r="I89" s="338"/>
      <c r="J89" s="397"/>
      <c r="K89" s="317">
        <f>H89-F89</f>
        <v>-74</v>
      </c>
      <c r="L89" s="339">
        <v>100</v>
      </c>
      <c r="M89" s="407"/>
      <c r="N89" s="317">
        <v>50</v>
      </c>
      <c r="O89" s="397"/>
      <c r="P89" s="399"/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40">
        <v>3</v>
      </c>
      <c r="B90" s="341">
        <v>44958</v>
      </c>
      <c r="C90" s="316"/>
      <c r="D90" s="316" t="s">
        <v>903</v>
      </c>
      <c r="E90" s="317" t="s">
        <v>539</v>
      </c>
      <c r="F90" s="317">
        <v>96</v>
      </c>
      <c r="G90" s="317">
        <v>18</v>
      </c>
      <c r="H90" s="317">
        <v>147.5</v>
      </c>
      <c r="I90" s="338" t="s">
        <v>904</v>
      </c>
      <c r="J90" s="336" t="s">
        <v>905</v>
      </c>
      <c r="K90" s="317">
        <f>H90-F90</f>
        <v>51.5</v>
      </c>
      <c r="L90" s="339">
        <v>100</v>
      </c>
      <c r="M90" s="342">
        <v>2475</v>
      </c>
      <c r="N90" s="317">
        <v>50</v>
      </c>
      <c r="O90" s="288" t="s">
        <v>537</v>
      </c>
      <c r="P90" s="289">
        <v>44958</v>
      </c>
      <c r="Q90" s="197"/>
      <c r="R90" s="203" t="s">
        <v>538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40">
        <v>4</v>
      </c>
      <c r="B91" s="341">
        <v>44960</v>
      </c>
      <c r="C91" s="316"/>
      <c r="D91" s="316" t="s">
        <v>911</v>
      </c>
      <c r="E91" s="317" t="s">
        <v>539</v>
      </c>
      <c r="F91" s="317">
        <v>41</v>
      </c>
      <c r="G91" s="317">
        <v>24</v>
      </c>
      <c r="H91" s="317">
        <v>46</v>
      </c>
      <c r="I91" s="338" t="s">
        <v>912</v>
      </c>
      <c r="J91" s="336" t="s">
        <v>926</v>
      </c>
      <c r="K91" s="317">
        <f>H91-F91</f>
        <v>5</v>
      </c>
      <c r="L91" s="339">
        <v>100</v>
      </c>
      <c r="M91" s="342">
        <f>(K91*N91)-100</f>
        <v>1150</v>
      </c>
      <c r="N91" s="317">
        <v>250</v>
      </c>
      <c r="O91" s="288" t="s">
        <v>537</v>
      </c>
      <c r="P91" s="289">
        <v>44965</v>
      </c>
      <c r="Q91" s="197"/>
      <c r="R91" s="203" t="s">
        <v>538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40">
        <v>5</v>
      </c>
      <c r="B92" s="341">
        <v>44966</v>
      </c>
      <c r="C92" s="316"/>
      <c r="D92" s="316" t="s">
        <v>927</v>
      </c>
      <c r="E92" s="317" t="s">
        <v>539</v>
      </c>
      <c r="F92" s="317">
        <v>6.4</v>
      </c>
      <c r="G92" s="317">
        <v>3</v>
      </c>
      <c r="H92" s="317">
        <v>7.7</v>
      </c>
      <c r="I92" s="338" t="s">
        <v>928</v>
      </c>
      <c r="J92" s="336" t="s">
        <v>941</v>
      </c>
      <c r="K92" s="317">
        <f>H92-F92</f>
        <v>1.2999999999999998</v>
      </c>
      <c r="L92" s="339">
        <v>100</v>
      </c>
      <c r="M92" s="342">
        <f>(K92*N92)-100</f>
        <v>1199.9999999999998</v>
      </c>
      <c r="N92" s="317">
        <v>1000</v>
      </c>
      <c r="O92" s="288" t="s">
        <v>537</v>
      </c>
      <c r="P92" s="289">
        <v>44971</v>
      </c>
      <c r="Q92" s="1"/>
      <c r="R92" s="203" t="s">
        <v>538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97"/>
      <c r="AI92" s="197"/>
      <c r="AJ92" s="203"/>
      <c r="AK92" s="197"/>
      <c r="AL92" s="197"/>
    </row>
    <row r="93" spans="1:38" s="198" customFormat="1" ht="15.6" customHeight="1">
      <c r="A93" s="340">
        <v>6</v>
      </c>
      <c r="B93" s="341">
        <v>44970</v>
      </c>
      <c r="C93" s="316"/>
      <c r="D93" s="316" t="s">
        <v>934</v>
      </c>
      <c r="E93" s="317" t="s">
        <v>539</v>
      </c>
      <c r="F93" s="317">
        <v>75</v>
      </c>
      <c r="G93" s="317">
        <v>35</v>
      </c>
      <c r="H93" s="317">
        <v>95</v>
      </c>
      <c r="I93" s="338" t="s">
        <v>935</v>
      </c>
      <c r="J93" s="336" t="s">
        <v>942</v>
      </c>
      <c r="K93" s="317">
        <f t="shared" ref="K93:K94" si="86">H93-F93</f>
        <v>20</v>
      </c>
      <c r="L93" s="339">
        <v>100</v>
      </c>
      <c r="M93" s="342">
        <f t="shared" ref="M93:M94" si="87">(K93*N93)-100</f>
        <v>900</v>
      </c>
      <c r="N93" s="317">
        <v>50</v>
      </c>
      <c r="O93" s="288" t="s">
        <v>537</v>
      </c>
      <c r="P93" s="289">
        <v>44971</v>
      </c>
      <c r="Q93" s="1"/>
      <c r="R93" s="203" t="s">
        <v>538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97"/>
      <c r="AI93" s="197"/>
      <c r="AJ93" s="203"/>
      <c r="AK93" s="197"/>
      <c r="AL93" s="197"/>
    </row>
    <row r="94" spans="1:38" s="198" customFormat="1" ht="15.6" customHeight="1">
      <c r="A94" s="340">
        <v>7</v>
      </c>
      <c r="B94" s="341">
        <v>44970</v>
      </c>
      <c r="C94" s="316"/>
      <c r="D94" s="316" t="s">
        <v>936</v>
      </c>
      <c r="E94" s="317" t="s">
        <v>539</v>
      </c>
      <c r="F94" s="317">
        <v>29.5</v>
      </c>
      <c r="G94" s="317">
        <v>9</v>
      </c>
      <c r="H94" s="317">
        <v>38</v>
      </c>
      <c r="I94" s="338" t="s">
        <v>937</v>
      </c>
      <c r="J94" s="336" t="s">
        <v>943</v>
      </c>
      <c r="K94" s="317">
        <f t="shared" si="86"/>
        <v>8.5</v>
      </c>
      <c r="L94" s="339">
        <v>100</v>
      </c>
      <c r="M94" s="342">
        <f t="shared" si="87"/>
        <v>2025</v>
      </c>
      <c r="N94" s="317">
        <v>250</v>
      </c>
      <c r="O94" s="288" t="s">
        <v>537</v>
      </c>
      <c r="P94" s="289">
        <v>44971</v>
      </c>
      <c r="Q94" s="1"/>
      <c r="R94" s="203" t="s">
        <v>538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97"/>
      <c r="AI94" s="197"/>
      <c r="AJ94" s="203"/>
      <c r="AK94" s="197"/>
      <c r="AL94" s="197"/>
    </row>
    <row r="95" spans="1:38" s="272" customFormat="1" ht="15.6" customHeight="1">
      <c r="A95" s="352">
        <v>8</v>
      </c>
      <c r="B95" s="353">
        <v>44971</v>
      </c>
      <c r="C95" s="354"/>
      <c r="D95" s="354" t="s">
        <v>945</v>
      </c>
      <c r="E95" s="269" t="s">
        <v>539</v>
      </c>
      <c r="F95" s="269">
        <v>19</v>
      </c>
      <c r="G95" s="269">
        <v>9</v>
      </c>
      <c r="H95" s="355">
        <v>16</v>
      </c>
      <c r="I95" s="356" t="s">
        <v>946</v>
      </c>
      <c r="J95" s="357" t="s">
        <v>955</v>
      </c>
      <c r="K95" s="358">
        <f t="shared" ref="K95" si="88">H95-F95</f>
        <v>-3</v>
      </c>
      <c r="L95" s="359">
        <v>100</v>
      </c>
      <c r="M95" s="360">
        <f t="shared" ref="M95" si="89">(K95*N95)-100</f>
        <v>-1750</v>
      </c>
      <c r="N95" s="358">
        <v>550</v>
      </c>
      <c r="O95" s="267" t="s">
        <v>549</v>
      </c>
      <c r="P95" s="268">
        <v>44973</v>
      </c>
      <c r="Q95" s="1"/>
      <c r="R95" s="203" t="s">
        <v>538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271"/>
      <c r="AI95" s="271"/>
      <c r="AJ95" s="346"/>
      <c r="AK95" s="271"/>
      <c r="AL95" s="271"/>
    </row>
    <row r="96" spans="1:38" s="272" customFormat="1" ht="15.6" customHeight="1">
      <c r="A96" s="352">
        <v>9</v>
      </c>
      <c r="B96" s="353">
        <v>44972</v>
      </c>
      <c r="C96" s="354"/>
      <c r="D96" s="354" t="s">
        <v>951</v>
      </c>
      <c r="E96" s="269" t="s">
        <v>539</v>
      </c>
      <c r="F96" s="269">
        <v>55</v>
      </c>
      <c r="G96" s="269">
        <v>17</v>
      </c>
      <c r="H96" s="355">
        <v>7</v>
      </c>
      <c r="I96" s="356" t="s">
        <v>952</v>
      </c>
      <c r="J96" s="357" t="s">
        <v>963</v>
      </c>
      <c r="K96" s="358">
        <f t="shared" ref="K96:K97" si="90">H96-F96</f>
        <v>-48</v>
      </c>
      <c r="L96" s="359">
        <v>100</v>
      </c>
      <c r="M96" s="360">
        <f t="shared" ref="M96" si="91">(K96*N96)-100</f>
        <v>-2500</v>
      </c>
      <c r="N96" s="358">
        <v>50</v>
      </c>
      <c r="O96" s="267" t="s">
        <v>549</v>
      </c>
      <c r="P96" s="268">
        <v>44973</v>
      </c>
      <c r="Q96" s="1"/>
      <c r="R96" s="203" t="s">
        <v>538</v>
      </c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271"/>
      <c r="AI96" s="271"/>
      <c r="AJ96" s="346"/>
      <c r="AK96" s="271"/>
      <c r="AL96" s="271"/>
    </row>
    <row r="97" spans="1:38" s="272" customFormat="1" ht="15.6" customHeight="1">
      <c r="A97" s="412">
        <v>10</v>
      </c>
      <c r="B97" s="414">
        <v>44977</v>
      </c>
      <c r="C97" s="363"/>
      <c r="D97" s="363" t="s">
        <v>976</v>
      </c>
      <c r="E97" s="358" t="s">
        <v>539</v>
      </c>
      <c r="F97" s="358">
        <v>72</v>
      </c>
      <c r="G97" s="358"/>
      <c r="H97" s="358">
        <v>0</v>
      </c>
      <c r="I97" s="364"/>
      <c r="J97" s="402" t="s">
        <v>1015</v>
      </c>
      <c r="K97" s="358">
        <f t="shared" si="90"/>
        <v>-72</v>
      </c>
      <c r="L97" s="359">
        <v>100</v>
      </c>
      <c r="M97" s="400">
        <f>(-43*50)-200</f>
        <v>-2350</v>
      </c>
      <c r="N97" s="358">
        <v>50</v>
      </c>
      <c r="O97" s="402" t="s">
        <v>549</v>
      </c>
      <c r="P97" s="404">
        <v>44980</v>
      </c>
      <c r="Q97" s="1"/>
      <c r="R97" s="203" t="s">
        <v>801</v>
      </c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271"/>
      <c r="AI97" s="271"/>
      <c r="AJ97" s="346"/>
      <c r="AK97" s="271"/>
      <c r="AL97" s="271"/>
    </row>
    <row r="98" spans="1:38" s="272" customFormat="1" ht="15.6" customHeight="1">
      <c r="A98" s="413"/>
      <c r="B98" s="413"/>
      <c r="C98" s="363"/>
      <c r="D98" s="363" t="s">
        <v>977</v>
      </c>
      <c r="E98" s="358" t="s">
        <v>971</v>
      </c>
      <c r="F98" s="358">
        <v>29</v>
      </c>
      <c r="G98" s="358"/>
      <c r="H98" s="358">
        <v>0</v>
      </c>
      <c r="I98" s="364"/>
      <c r="J98" s="403"/>
      <c r="K98" s="358">
        <f>F98-H98</f>
        <v>29</v>
      </c>
      <c r="L98" s="359">
        <v>100</v>
      </c>
      <c r="M98" s="401"/>
      <c r="N98" s="358">
        <v>50</v>
      </c>
      <c r="O98" s="403"/>
      <c r="P98" s="405"/>
      <c r="Q98" s="1"/>
      <c r="R98" s="203" t="s">
        <v>801</v>
      </c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271"/>
      <c r="AI98" s="271"/>
      <c r="AJ98" s="346"/>
      <c r="AK98" s="271"/>
      <c r="AL98" s="271"/>
    </row>
    <row r="99" spans="1:38" s="272" customFormat="1" ht="15.6" customHeight="1">
      <c r="A99" s="373">
        <v>11</v>
      </c>
      <c r="B99" s="370">
        <v>44978</v>
      </c>
      <c r="C99" s="363"/>
      <c r="D99" s="363" t="s">
        <v>991</v>
      </c>
      <c r="E99" s="358" t="s">
        <v>539</v>
      </c>
      <c r="F99" s="358">
        <v>48</v>
      </c>
      <c r="G99" s="358">
        <v>32</v>
      </c>
      <c r="H99" s="358">
        <v>32</v>
      </c>
      <c r="I99" s="364" t="s">
        <v>992</v>
      </c>
      <c r="J99" s="357" t="s">
        <v>1016</v>
      </c>
      <c r="K99" s="358">
        <f t="shared" ref="K99" si="92">H99-F99</f>
        <v>-16</v>
      </c>
      <c r="L99" s="359">
        <v>100</v>
      </c>
      <c r="M99" s="360">
        <f t="shared" ref="M99" si="93">(K99*N99)-100</f>
        <v>-4900</v>
      </c>
      <c r="N99" s="358">
        <v>300</v>
      </c>
      <c r="O99" s="267" t="s">
        <v>549</v>
      </c>
      <c r="P99" s="268">
        <v>44980</v>
      </c>
      <c r="Q99" s="1"/>
      <c r="R99" s="203" t="s">
        <v>801</v>
      </c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271"/>
      <c r="AI99" s="271"/>
      <c r="AJ99" s="346"/>
      <c r="AK99" s="271"/>
      <c r="AL99" s="271"/>
    </row>
    <row r="100" spans="1:38" s="272" customFormat="1" ht="15.6" customHeight="1">
      <c r="A100" s="373">
        <v>12</v>
      </c>
      <c r="B100" s="362">
        <v>44979</v>
      </c>
      <c r="C100" s="363"/>
      <c r="D100" s="363" t="s">
        <v>1002</v>
      </c>
      <c r="E100" s="358" t="s">
        <v>539</v>
      </c>
      <c r="F100" s="358">
        <v>72</v>
      </c>
      <c r="G100" s="358">
        <v>32</v>
      </c>
      <c r="H100" s="358">
        <v>32</v>
      </c>
      <c r="I100" s="364" t="s">
        <v>935</v>
      </c>
      <c r="J100" s="357" t="s">
        <v>1044</v>
      </c>
      <c r="K100" s="358">
        <f t="shared" ref="K100" si="94">H100-F100</f>
        <v>-40</v>
      </c>
      <c r="L100" s="359">
        <v>100</v>
      </c>
      <c r="M100" s="360">
        <f t="shared" ref="M100" si="95">(K100*N100)-100</f>
        <v>-2100</v>
      </c>
      <c r="N100" s="358">
        <v>50</v>
      </c>
      <c r="O100" s="267" t="s">
        <v>549</v>
      </c>
      <c r="P100" s="268">
        <v>44979</v>
      </c>
      <c r="Q100" s="1"/>
      <c r="R100" s="203"/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271"/>
      <c r="AI100" s="271"/>
      <c r="AJ100" s="346"/>
      <c r="AK100" s="271"/>
      <c r="AL100" s="271"/>
    </row>
    <row r="101" spans="1:38" s="272" customFormat="1" ht="15.6" customHeight="1">
      <c r="A101" s="378">
        <v>13</v>
      </c>
      <c r="B101" s="362">
        <v>44979</v>
      </c>
      <c r="C101" s="363"/>
      <c r="D101" s="363" t="s">
        <v>1005</v>
      </c>
      <c r="E101" s="358" t="s">
        <v>539</v>
      </c>
      <c r="F101" s="358">
        <v>48</v>
      </c>
      <c r="G101" s="358">
        <v>28</v>
      </c>
      <c r="H101" s="358">
        <v>28</v>
      </c>
      <c r="I101" s="364" t="s">
        <v>1006</v>
      </c>
      <c r="J101" s="376" t="s">
        <v>1045</v>
      </c>
      <c r="K101" s="358">
        <f t="shared" ref="K101" si="96">H101-F101</f>
        <v>-20</v>
      </c>
      <c r="L101" s="359">
        <v>100</v>
      </c>
      <c r="M101" s="360">
        <f t="shared" ref="M101" si="97">(K101*N101)-100</f>
        <v>-5100</v>
      </c>
      <c r="N101" s="358">
        <v>250</v>
      </c>
      <c r="O101" s="267" t="s">
        <v>549</v>
      </c>
      <c r="P101" s="268">
        <v>44979</v>
      </c>
      <c r="Q101" s="1"/>
      <c r="R101" s="203"/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271"/>
      <c r="AI101" s="271"/>
      <c r="AJ101" s="346"/>
      <c r="AK101" s="271"/>
      <c r="AL101" s="271"/>
    </row>
    <row r="102" spans="1:38" s="272" customFormat="1" ht="15.6" customHeight="1">
      <c r="A102" s="340">
        <v>14</v>
      </c>
      <c r="B102" s="341">
        <v>44980</v>
      </c>
      <c r="C102" s="316"/>
      <c r="D102" s="316" t="s">
        <v>1021</v>
      </c>
      <c r="E102" s="317" t="s">
        <v>539</v>
      </c>
      <c r="F102" s="317">
        <v>22</v>
      </c>
      <c r="G102" s="317"/>
      <c r="H102" s="317">
        <v>42</v>
      </c>
      <c r="I102" s="338" t="s">
        <v>1022</v>
      </c>
      <c r="J102" s="336" t="s">
        <v>942</v>
      </c>
      <c r="K102" s="317">
        <f t="shared" ref="K102:K103" si="98">H102-F102</f>
        <v>20</v>
      </c>
      <c r="L102" s="339">
        <v>100</v>
      </c>
      <c r="M102" s="342">
        <f t="shared" ref="M102:M103" si="99">(K102*N102)-100</f>
        <v>900</v>
      </c>
      <c r="N102" s="317">
        <v>50</v>
      </c>
      <c r="O102" s="288" t="s">
        <v>537</v>
      </c>
      <c r="P102" s="289">
        <v>44980</v>
      </c>
      <c r="Q102" s="1"/>
      <c r="R102" s="203"/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271"/>
      <c r="AI102" s="271"/>
      <c r="AJ102" s="346"/>
      <c r="AK102" s="271"/>
      <c r="AL102" s="271"/>
    </row>
    <row r="103" spans="1:38" s="198" customFormat="1" ht="15.6" customHeight="1">
      <c r="A103" s="352">
        <v>15</v>
      </c>
      <c r="B103" s="377">
        <v>44981</v>
      </c>
      <c r="C103" s="354"/>
      <c r="D103" s="354" t="s">
        <v>1032</v>
      </c>
      <c r="E103" s="269" t="s">
        <v>539</v>
      </c>
      <c r="F103" s="269">
        <v>90</v>
      </c>
      <c r="G103" s="269">
        <v>55</v>
      </c>
      <c r="H103" s="355">
        <v>55</v>
      </c>
      <c r="I103" s="356" t="s">
        <v>1033</v>
      </c>
      <c r="J103" s="376" t="s">
        <v>1051</v>
      </c>
      <c r="K103" s="358">
        <f t="shared" si="98"/>
        <v>-35</v>
      </c>
      <c r="L103" s="359">
        <v>100</v>
      </c>
      <c r="M103" s="360">
        <f t="shared" si="99"/>
        <v>-1850</v>
      </c>
      <c r="N103" s="358">
        <v>50</v>
      </c>
      <c r="O103" s="267" t="s">
        <v>549</v>
      </c>
      <c r="P103" s="268">
        <v>44984</v>
      </c>
      <c r="Q103" s="1"/>
      <c r="R103" s="6"/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97"/>
      <c r="AI103" s="197"/>
      <c r="AJ103" s="203"/>
      <c r="AK103" s="197"/>
      <c r="AL103" s="197"/>
    </row>
    <row r="104" spans="1:38" s="198" customFormat="1" ht="15.6" customHeight="1">
      <c r="A104" s="379">
        <v>16</v>
      </c>
      <c r="B104" s="289">
        <v>44984</v>
      </c>
      <c r="C104" s="351"/>
      <c r="D104" s="351" t="s">
        <v>1048</v>
      </c>
      <c r="E104" s="290" t="s">
        <v>539</v>
      </c>
      <c r="F104" s="290">
        <v>255</v>
      </c>
      <c r="G104" s="290">
        <v>150</v>
      </c>
      <c r="H104" s="347">
        <v>305</v>
      </c>
      <c r="I104" s="380" t="s">
        <v>1049</v>
      </c>
      <c r="J104" s="375" t="s">
        <v>1050</v>
      </c>
      <c r="K104" s="317">
        <f t="shared" ref="K104" si="100">H104-F104</f>
        <v>50</v>
      </c>
      <c r="L104" s="339">
        <v>100</v>
      </c>
      <c r="M104" s="342">
        <f t="shared" ref="M104" si="101">(K104*N104)-100</f>
        <v>1150</v>
      </c>
      <c r="N104" s="317">
        <v>25</v>
      </c>
      <c r="O104" s="288" t="s">
        <v>537</v>
      </c>
      <c r="P104" s="289">
        <v>44984</v>
      </c>
      <c r="Q104" s="1"/>
      <c r="R104" s="6"/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97"/>
      <c r="AI104" s="197"/>
      <c r="AJ104" s="203"/>
      <c r="AK104" s="197"/>
      <c r="AL104" s="197"/>
    </row>
    <row r="105" spans="1:38" s="198" customFormat="1" ht="15.6" customHeight="1">
      <c r="A105" s="281"/>
      <c r="B105" s="199"/>
      <c r="C105" s="235"/>
      <c r="D105" s="235"/>
      <c r="E105" s="201"/>
      <c r="F105" s="201"/>
      <c r="G105" s="201"/>
      <c r="H105" s="202"/>
      <c r="I105" s="282"/>
      <c r="J105" s="226"/>
      <c r="K105" s="202"/>
      <c r="L105" s="218"/>
      <c r="M105" s="219"/>
      <c r="N105" s="202"/>
      <c r="O105" s="226"/>
      <c r="P105" s="199"/>
      <c r="Q105" s="1"/>
      <c r="R105" s="6"/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97"/>
      <c r="AI105" s="197"/>
      <c r="AJ105" s="203"/>
      <c r="AK105" s="197"/>
      <c r="AL105" s="197"/>
    </row>
    <row r="106" spans="1:38" s="198" customFormat="1" ht="15.6" customHeight="1">
      <c r="A106" s="281"/>
      <c r="B106" s="199"/>
      <c r="C106" s="235"/>
      <c r="D106" s="235"/>
      <c r="E106" s="201"/>
      <c r="F106" s="201"/>
      <c r="G106" s="201"/>
      <c r="H106" s="202"/>
      <c r="I106" s="282"/>
      <c r="J106" s="226"/>
      <c r="K106" s="202"/>
      <c r="L106" s="218"/>
      <c r="M106" s="219"/>
      <c r="N106" s="202"/>
      <c r="O106" s="226"/>
      <c r="P106" s="199"/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97"/>
      <c r="AI106" s="197"/>
      <c r="AJ106" s="203"/>
      <c r="AK106" s="197"/>
      <c r="AL106" s="197"/>
    </row>
    <row r="107" spans="1:38" s="198" customFormat="1" ht="15.6" customHeight="1">
      <c r="A107" s="281"/>
      <c r="B107" s="199"/>
      <c r="C107" s="235"/>
      <c r="D107" s="235"/>
      <c r="E107" s="201"/>
      <c r="F107" s="201"/>
      <c r="G107" s="201"/>
      <c r="H107" s="202"/>
      <c r="I107" s="282"/>
      <c r="J107" s="226"/>
      <c r="K107" s="202"/>
      <c r="L107" s="218"/>
      <c r="M107" s="219"/>
      <c r="N107" s="202"/>
      <c r="O107" s="226"/>
      <c r="P107" s="199"/>
      <c r="Q107" s="1"/>
      <c r="R107" s="6"/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97"/>
      <c r="AI107" s="197"/>
      <c r="AJ107" s="203"/>
      <c r="AK107" s="197"/>
      <c r="AL107" s="197"/>
    </row>
    <row r="108" spans="1:38" ht="38.25" customHeight="1">
      <c r="A108" s="92" t="s">
        <v>561</v>
      </c>
      <c r="B108" s="139"/>
      <c r="C108" s="139"/>
      <c r="D108" s="140"/>
      <c r="E108" s="124"/>
      <c r="F108" s="6"/>
      <c r="G108" s="6"/>
      <c r="H108" s="125"/>
      <c r="I108" s="141"/>
      <c r="J108" s="1"/>
      <c r="K108" s="6"/>
      <c r="L108" s="6"/>
      <c r="M108" s="6"/>
      <c r="N108" s="1"/>
      <c r="O108" s="1"/>
      <c r="Q108" s="1"/>
      <c r="R108" s="6"/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</row>
    <row r="109" spans="1:38" s="198" customFormat="1" ht="38.25">
      <c r="A109" s="93" t="s">
        <v>16</v>
      </c>
      <c r="B109" s="94" t="s">
        <v>514</v>
      </c>
      <c r="C109" s="94"/>
      <c r="D109" s="95" t="s">
        <v>525</v>
      </c>
      <c r="E109" s="94" t="s">
        <v>526</v>
      </c>
      <c r="F109" s="94" t="s">
        <v>527</v>
      </c>
      <c r="G109" s="94" t="s">
        <v>528</v>
      </c>
      <c r="H109" s="94" t="s">
        <v>529</v>
      </c>
      <c r="I109" s="94" t="s">
        <v>530</v>
      </c>
      <c r="J109" s="93" t="s">
        <v>531</v>
      </c>
      <c r="K109" s="128" t="s">
        <v>548</v>
      </c>
      <c r="L109" s="129" t="s">
        <v>533</v>
      </c>
      <c r="M109" s="96" t="s">
        <v>534</v>
      </c>
      <c r="N109" s="94" t="s">
        <v>535</v>
      </c>
      <c r="O109" s="95" t="s">
        <v>536</v>
      </c>
      <c r="P109" s="94" t="s">
        <v>765</v>
      </c>
      <c r="Q109" s="197"/>
      <c r="R109" s="6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</row>
    <row r="110" spans="1:38" ht="14.25" customHeight="1">
      <c r="A110" s="257">
        <v>1</v>
      </c>
      <c r="B110" s="258">
        <v>44840</v>
      </c>
      <c r="C110" s="255"/>
      <c r="D110" s="255" t="s">
        <v>838</v>
      </c>
      <c r="E110" s="256" t="s">
        <v>539</v>
      </c>
      <c r="F110" s="256" t="s">
        <v>839</v>
      </c>
      <c r="G110" s="256">
        <v>1220</v>
      </c>
      <c r="H110" s="256"/>
      <c r="I110" s="256" t="s">
        <v>840</v>
      </c>
      <c r="J110" s="226" t="s">
        <v>540</v>
      </c>
      <c r="K110" s="202"/>
      <c r="L110" s="218"/>
      <c r="M110" s="219"/>
      <c r="N110" s="202"/>
      <c r="O110" s="226"/>
      <c r="P110" s="199"/>
      <c r="Q110" s="197"/>
      <c r="R110" s="197" t="s">
        <v>538</v>
      </c>
      <c r="S110" s="41"/>
      <c r="T110" s="1"/>
      <c r="U110" s="1"/>
      <c r="V110" s="1"/>
      <c r="W110" s="1"/>
      <c r="X110" s="1"/>
      <c r="Y110" s="1"/>
      <c r="Z110" s="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</row>
    <row r="111" spans="1:38" ht="12.75" customHeight="1">
      <c r="A111" s="256"/>
      <c r="B111" s="254"/>
      <c r="C111" s="255"/>
      <c r="D111" s="255"/>
      <c r="E111" s="256"/>
      <c r="F111" s="256"/>
      <c r="G111" s="256"/>
      <c r="H111" s="256"/>
      <c r="I111" s="256"/>
      <c r="J111" s="226"/>
      <c r="K111" s="202"/>
      <c r="L111" s="218"/>
      <c r="M111" s="219"/>
      <c r="N111" s="202"/>
      <c r="O111" s="226"/>
      <c r="P111" s="199"/>
      <c r="R111" s="6"/>
      <c r="S111" s="1"/>
      <c r="T111" s="1"/>
      <c r="U111" s="1"/>
      <c r="V111" s="1"/>
      <c r="W111" s="1"/>
      <c r="X111" s="1"/>
      <c r="Y111" s="1"/>
    </row>
    <row r="112" spans="1:38" ht="12.75" customHeight="1">
      <c r="A112" s="109" t="s">
        <v>541</v>
      </c>
      <c r="B112" s="109"/>
      <c r="C112" s="109"/>
      <c r="D112" s="109"/>
      <c r="E112" s="41"/>
      <c r="F112" s="116" t="s">
        <v>543</v>
      </c>
      <c r="G112" s="54"/>
      <c r="H112" s="54"/>
      <c r="I112" s="54"/>
      <c r="J112" s="6"/>
      <c r="K112" s="132"/>
      <c r="L112" s="133"/>
      <c r="M112" s="6"/>
      <c r="N112" s="99"/>
      <c r="O112" s="142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15" t="s">
        <v>542</v>
      </c>
      <c r="B113" s="109"/>
      <c r="C113" s="109"/>
      <c r="D113" s="109"/>
      <c r="E113" s="6"/>
      <c r="F113" s="116" t="s">
        <v>545</v>
      </c>
      <c r="G113" s="6"/>
      <c r="H113" s="6" t="s">
        <v>761</v>
      </c>
      <c r="I113" s="6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15"/>
      <c r="B114" s="109"/>
      <c r="C114" s="109"/>
      <c r="D114" s="109"/>
      <c r="E114" s="6"/>
      <c r="F114" s="116"/>
      <c r="G114" s="6"/>
      <c r="H114" s="6"/>
      <c r="I114" s="6"/>
      <c r="J114" s="1"/>
      <c r="K114" s="6"/>
      <c r="L114" s="6"/>
      <c r="M114" s="6"/>
      <c r="N114" s="1"/>
      <c r="O114" s="1"/>
      <c r="Q114" s="1"/>
      <c r="R114" s="54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15"/>
      <c r="B115" s="109"/>
      <c r="C115" s="109"/>
      <c r="D115" s="109"/>
      <c r="E115" s="6"/>
      <c r="F115" s="116"/>
      <c r="G115" s="54"/>
      <c r="H115" s="41"/>
      <c r="I115" s="54"/>
      <c r="J115" s="6"/>
      <c r="K115" s="132"/>
      <c r="L115" s="133"/>
      <c r="M115" s="6"/>
      <c r="N115" s="99"/>
      <c r="O115" s="134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54"/>
      <c r="B116" s="98"/>
      <c r="C116" s="98"/>
      <c r="D116" s="41"/>
      <c r="E116" s="54"/>
      <c r="F116" s="54"/>
      <c r="G116" s="54"/>
      <c r="H116" s="41"/>
      <c r="I116" s="54"/>
      <c r="J116" s="6"/>
      <c r="K116" s="132"/>
      <c r="L116" s="133"/>
      <c r="M116" s="6"/>
      <c r="N116" s="99"/>
      <c r="O116" s="134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38.25" customHeight="1">
      <c r="A117" s="41"/>
      <c r="B117" s="143" t="s">
        <v>562</v>
      </c>
      <c r="C117" s="143"/>
      <c r="D117" s="143"/>
      <c r="E117" s="143"/>
      <c r="F117" s="6"/>
      <c r="G117" s="6"/>
      <c r="H117" s="126"/>
      <c r="I117" s="6"/>
      <c r="J117" s="126"/>
      <c r="K117" s="127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93" t="s">
        <v>16</v>
      </c>
      <c r="B118" s="94" t="s">
        <v>514</v>
      </c>
      <c r="C118" s="94"/>
      <c r="D118" s="95" t="s">
        <v>525</v>
      </c>
      <c r="E118" s="94" t="s">
        <v>526</v>
      </c>
      <c r="F118" s="94" t="s">
        <v>527</v>
      </c>
      <c r="G118" s="94" t="s">
        <v>563</v>
      </c>
      <c r="H118" s="94" t="s">
        <v>564</v>
      </c>
      <c r="I118" s="94" t="s">
        <v>530</v>
      </c>
      <c r="J118" s="144" t="s">
        <v>531</v>
      </c>
      <c r="K118" s="94" t="s">
        <v>532</v>
      </c>
      <c r="L118" s="94" t="s">
        <v>565</v>
      </c>
      <c r="M118" s="94" t="s">
        <v>535</v>
      </c>
      <c r="N118" s="95" t="s">
        <v>536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1</v>
      </c>
      <c r="B119" s="146">
        <v>41579</v>
      </c>
      <c r="C119" s="146"/>
      <c r="D119" s="147" t="s">
        <v>566</v>
      </c>
      <c r="E119" s="148" t="s">
        <v>567</v>
      </c>
      <c r="F119" s="149">
        <v>82</v>
      </c>
      <c r="G119" s="148" t="s">
        <v>568</v>
      </c>
      <c r="H119" s="148">
        <v>100</v>
      </c>
      <c r="I119" s="150">
        <v>100</v>
      </c>
      <c r="J119" s="151" t="s">
        <v>569</v>
      </c>
      <c r="K119" s="152">
        <f t="shared" ref="K119:K171" si="102">H119-F119</f>
        <v>18</v>
      </c>
      <c r="L119" s="153">
        <f t="shared" ref="L119:L171" si="103">K119/F119</f>
        <v>0.21951219512195122</v>
      </c>
      <c r="M119" s="148" t="s">
        <v>537</v>
      </c>
      <c r="N119" s="154">
        <v>42657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</v>
      </c>
      <c r="B120" s="146">
        <v>41794</v>
      </c>
      <c r="C120" s="146"/>
      <c r="D120" s="147" t="s">
        <v>570</v>
      </c>
      <c r="E120" s="148" t="s">
        <v>539</v>
      </c>
      <c r="F120" s="149">
        <v>257</v>
      </c>
      <c r="G120" s="148" t="s">
        <v>568</v>
      </c>
      <c r="H120" s="148">
        <v>300</v>
      </c>
      <c r="I120" s="150">
        <v>300</v>
      </c>
      <c r="J120" s="151" t="s">
        <v>569</v>
      </c>
      <c r="K120" s="152">
        <f t="shared" si="102"/>
        <v>43</v>
      </c>
      <c r="L120" s="153">
        <f t="shared" si="103"/>
        <v>0.16731517509727625</v>
      </c>
      <c r="M120" s="148" t="s">
        <v>537</v>
      </c>
      <c r="N120" s="154">
        <v>41822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</v>
      </c>
      <c r="B121" s="146">
        <v>41828</v>
      </c>
      <c r="C121" s="146"/>
      <c r="D121" s="147" t="s">
        <v>571</v>
      </c>
      <c r="E121" s="148" t="s">
        <v>539</v>
      </c>
      <c r="F121" s="149">
        <v>393</v>
      </c>
      <c r="G121" s="148" t="s">
        <v>568</v>
      </c>
      <c r="H121" s="148">
        <v>468</v>
      </c>
      <c r="I121" s="150">
        <v>468</v>
      </c>
      <c r="J121" s="151" t="s">
        <v>569</v>
      </c>
      <c r="K121" s="152">
        <f t="shared" si="102"/>
        <v>75</v>
      </c>
      <c r="L121" s="153">
        <f t="shared" si="103"/>
        <v>0.19083969465648856</v>
      </c>
      <c r="M121" s="148" t="s">
        <v>537</v>
      </c>
      <c r="N121" s="154">
        <v>41863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</v>
      </c>
      <c r="B122" s="146">
        <v>41857</v>
      </c>
      <c r="C122" s="146"/>
      <c r="D122" s="147" t="s">
        <v>572</v>
      </c>
      <c r="E122" s="148" t="s">
        <v>539</v>
      </c>
      <c r="F122" s="149">
        <v>205</v>
      </c>
      <c r="G122" s="148" t="s">
        <v>568</v>
      </c>
      <c r="H122" s="148">
        <v>275</v>
      </c>
      <c r="I122" s="150">
        <v>250</v>
      </c>
      <c r="J122" s="151" t="s">
        <v>569</v>
      </c>
      <c r="K122" s="152">
        <f t="shared" si="102"/>
        <v>70</v>
      </c>
      <c r="L122" s="153">
        <f t="shared" si="103"/>
        <v>0.34146341463414637</v>
      </c>
      <c r="M122" s="148" t="s">
        <v>537</v>
      </c>
      <c r="N122" s="154">
        <v>41962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</v>
      </c>
      <c r="B123" s="146">
        <v>41886</v>
      </c>
      <c r="C123" s="146"/>
      <c r="D123" s="147" t="s">
        <v>573</v>
      </c>
      <c r="E123" s="148" t="s">
        <v>539</v>
      </c>
      <c r="F123" s="149">
        <v>162</v>
      </c>
      <c r="G123" s="148" t="s">
        <v>568</v>
      </c>
      <c r="H123" s="148">
        <v>190</v>
      </c>
      <c r="I123" s="150">
        <v>190</v>
      </c>
      <c r="J123" s="151" t="s">
        <v>569</v>
      </c>
      <c r="K123" s="152">
        <f t="shared" si="102"/>
        <v>28</v>
      </c>
      <c r="L123" s="153">
        <f t="shared" si="103"/>
        <v>0.1728395061728395</v>
      </c>
      <c r="M123" s="148" t="s">
        <v>537</v>
      </c>
      <c r="N123" s="154">
        <v>42006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6</v>
      </c>
      <c r="B124" s="146">
        <v>41886</v>
      </c>
      <c r="C124" s="146"/>
      <c r="D124" s="147" t="s">
        <v>574</v>
      </c>
      <c r="E124" s="148" t="s">
        <v>539</v>
      </c>
      <c r="F124" s="149">
        <v>75</v>
      </c>
      <c r="G124" s="148" t="s">
        <v>568</v>
      </c>
      <c r="H124" s="148">
        <v>91.5</v>
      </c>
      <c r="I124" s="150" t="s">
        <v>575</v>
      </c>
      <c r="J124" s="151" t="s">
        <v>576</v>
      </c>
      <c r="K124" s="152">
        <f t="shared" si="102"/>
        <v>16.5</v>
      </c>
      <c r="L124" s="153">
        <f t="shared" si="103"/>
        <v>0.22</v>
      </c>
      <c r="M124" s="148" t="s">
        <v>537</v>
      </c>
      <c r="N124" s="154">
        <v>41954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7</v>
      </c>
      <c r="B125" s="146">
        <v>41913</v>
      </c>
      <c r="C125" s="146"/>
      <c r="D125" s="147" t="s">
        <v>577</v>
      </c>
      <c r="E125" s="148" t="s">
        <v>539</v>
      </c>
      <c r="F125" s="149">
        <v>850</v>
      </c>
      <c r="G125" s="148" t="s">
        <v>568</v>
      </c>
      <c r="H125" s="148">
        <v>982.5</v>
      </c>
      <c r="I125" s="150">
        <v>1050</v>
      </c>
      <c r="J125" s="151" t="s">
        <v>578</v>
      </c>
      <c r="K125" s="152">
        <f t="shared" si="102"/>
        <v>132.5</v>
      </c>
      <c r="L125" s="153">
        <f t="shared" si="103"/>
        <v>0.15588235294117647</v>
      </c>
      <c r="M125" s="148" t="s">
        <v>537</v>
      </c>
      <c r="N125" s="154">
        <v>42039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8</v>
      </c>
      <c r="B126" s="146">
        <v>41913</v>
      </c>
      <c r="C126" s="146"/>
      <c r="D126" s="147" t="s">
        <v>579</v>
      </c>
      <c r="E126" s="148" t="s">
        <v>539</v>
      </c>
      <c r="F126" s="149">
        <v>475</v>
      </c>
      <c r="G126" s="148" t="s">
        <v>568</v>
      </c>
      <c r="H126" s="148">
        <v>515</v>
      </c>
      <c r="I126" s="150">
        <v>600</v>
      </c>
      <c r="J126" s="151" t="s">
        <v>580</v>
      </c>
      <c r="K126" s="152">
        <f t="shared" si="102"/>
        <v>40</v>
      </c>
      <c r="L126" s="153">
        <f t="shared" si="103"/>
        <v>8.4210526315789472E-2</v>
      </c>
      <c r="M126" s="148" t="s">
        <v>537</v>
      </c>
      <c r="N126" s="154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9</v>
      </c>
      <c r="B127" s="146">
        <v>41913</v>
      </c>
      <c r="C127" s="146"/>
      <c r="D127" s="147" t="s">
        <v>581</v>
      </c>
      <c r="E127" s="148" t="s">
        <v>539</v>
      </c>
      <c r="F127" s="149">
        <v>86</v>
      </c>
      <c r="G127" s="148" t="s">
        <v>568</v>
      </c>
      <c r="H127" s="148">
        <v>99</v>
      </c>
      <c r="I127" s="150">
        <v>140</v>
      </c>
      <c r="J127" s="151" t="s">
        <v>582</v>
      </c>
      <c r="K127" s="152">
        <f t="shared" si="102"/>
        <v>13</v>
      </c>
      <c r="L127" s="153">
        <f t="shared" si="103"/>
        <v>0.15116279069767441</v>
      </c>
      <c r="M127" s="148" t="s">
        <v>537</v>
      </c>
      <c r="N127" s="154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10</v>
      </c>
      <c r="B128" s="146">
        <v>41926</v>
      </c>
      <c r="C128" s="146"/>
      <c r="D128" s="147" t="s">
        <v>583</v>
      </c>
      <c r="E128" s="148" t="s">
        <v>539</v>
      </c>
      <c r="F128" s="149">
        <v>496.6</v>
      </c>
      <c r="G128" s="148" t="s">
        <v>568</v>
      </c>
      <c r="H128" s="148">
        <v>621</v>
      </c>
      <c r="I128" s="150">
        <v>580</v>
      </c>
      <c r="J128" s="151" t="s">
        <v>569</v>
      </c>
      <c r="K128" s="152">
        <f t="shared" si="102"/>
        <v>124.39999999999998</v>
      </c>
      <c r="L128" s="153">
        <f t="shared" si="103"/>
        <v>0.25050342327829234</v>
      </c>
      <c r="M128" s="148" t="s">
        <v>537</v>
      </c>
      <c r="N128" s="154">
        <v>42605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11</v>
      </c>
      <c r="B129" s="146">
        <v>41926</v>
      </c>
      <c r="C129" s="146"/>
      <c r="D129" s="147" t="s">
        <v>584</v>
      </c>
      <c r="E129" s="148" t="s">
        <v>539</v>
      </c>
      <c r="F129" s="149">
        <v>2481.9</v>
      </c>
      <c r="G129" s="148" t="s">
        <v>568</v>
      </c>
      <c r="H129" s="148">
        <v>2840</v>
      </c>
      <c r="I129" s="150">
        <v>2870</v>
      </c>
      <c r="J129" s="151" t="s">
        <v>585</v>
      </c>
      <c r="K129" s="152">
        <f t="shared" si="102"/>
        <v>358.09999999999991</v>
      </c>
      <c r="L129" s="153">
        <f t="shared" si="103"/>
        <v>0.14428462065353154</v>
      </c>
      <c r="M129" s="148" t="s">
        <v>537</v>
      </c>
      <c r="N129" s="154">
        <v>42017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12</v>
      </c>
      <c r="B130" s="146">
        <v>41928</v>
      </c>
      <c r="C130" s="146"/>
      <c r="D130" s="147" t="s">
        <v>586</v>
      </c>
      <c r="E130" s="148" t="s">
        <v>539</v>
      </c>
      <c r="F130" s="149">
        <v>84.5</v>
      </c>
      <c r="G130" s="148" t="s">
        <v>568</v>
      </c>
      <c r="H130" s="148">
        <v>93</v>
      </c>
      <c r="I130" s="150">
        <v>110</v>
      </c>
      <c r="J130" s="151" t="s">
        <v>587</v>
      </c>
      <c r="K130" s="152">
        <f t="shared" si="102"/>
        <v>8.5</v>
      </c>
      <c r="L130" s="153">
        <f t="shared" si="103"/>
        <v>0.10059171597633136</v>
      </c>
      <c r="M130" s="148" t="s">
        <v>537</v>
      </c>
      <c r="N130" s="154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13</v>
      </c>
      <c r="B131" s="146">
        <v>41928</v>
      </c>
      <c r="C131" s="146"/>
      <c r="D131" s="147" t="s">
        <v>588</v>
      </c>
      <c r="E131" s="148" t="s">
        <v>539</v>
      </c>
      <c r="F131" s="149">
        <v>401</v>
      </c>
      <c r="G131" s="148" t="s">
        <v>568</v>
      </c>
      <c r="H131" s="148">
        <v>428</v>
      </c>
      <c r="I131" s="150">
        <v>450</v>
      </c>
      <c r="J131" s="151" t="s">
        <v>589</v>
      </c>
      <c r="K131" s="152">
        <f t="shared" si="102"/>
        <v>27</v>
      </c>
      <c r="L131" s="153">
        <f t="shared" si="103"/>
        <v>6.7331670822942641E-2</v>
      </c>
      <c r="M131" s="148" t="s">
        <v>537</v>
      </c>
      <c r="N131" s="154">
        <v>42020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14</v>
      </c>
      <c r="B132" s="146">
        <v>41928</v>
      </c>
      <c r="C132" s="146"/>
      <c r="D132" s="147" t="s">
        <v>590</v>
      </c>
      <c r="E132" s="148" t="s">
        <v>539</v>
      </c>
      <c r="F132" s="149">
        <v>101</v>
      </c>
      <c r="G132" s="148" t="s">
        <v>568</v>
      </c>
      <c r="H132" s="148">
        <v>112</v>
      </c>
      <c r="I132" s="150">
        <v>120</v>
      </c>
      <c r="J132" s="151" t="s">
        <v>591</v>
      </c>
      <c r="K132" s="152">
        <f t="shared" si="102"/>
        <v>11</v>
      </c>
      <c r="L132" s="153">
        <f t="shared" si="103"/>
        <v>0.10891089108910891</v>
      </c>
      <c r="M132" s="148" t="s">
        <v>537</v>
      </c>
      <c r="N132" s="154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15</v>
      </c>
      <c r="B133" s="146">
        <v>41954</v>
      </c>
      <c r="C133" s="146"/>
      <c r="D133" s="147" t="s">
        <v>592</v>
      </c>
      <c r="E133" s="148" t="s">
        <v>539</v>
      </c>
      <c r="F133" s="149">
        <v>59</v>
      </c>
      <c r="G133" s="148" t="s">
        <v>568</v>
      </c>
      <c r="H133" s="148">
        <v>76</v>
      </c>
      <c r="I133" s="150">
        <v>76</v>
      </c>
      <c r="J133" s="151" t="s">
        <v>569</v>
      </c>
      <c r="K133" s="152">
        <f t="shared" si="102"/>
        <v>17</v>
      </c>
      <c r="L133" s="153">
        <f t="shared" si="103"/>
        <v>0.28813559322033899</v>
      </c>
      <c r="M133" s="148" t="s">
        <v>537</v>
      </c>
      <c r="N133" s="154">
        <v>43032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16</v>
      </c>
      <c r="B134" s="146">
        <v>41954</v>
      </c>
      <c r="C134" s="146"/>
      <c r="D134" s="147" t="s">
        <v>581</v>
      </c>
      <c r="E134" s="148" t="s">
        <v>539</v>
      </c>
      <c r="F134" s="149">
        <v>99</v>
      </c>
      <c r="G134" s="148" t="s">
        <v>568</v>
      </c>
      <c r="H134" s="148">
        <v>120</v>
      </c>
      <c r="I134" s="150">
        <v>120</v>
      </c>
      <c r="J134" s="151" t="s">
        <v>550</v>
      </c>
      <c r="K134" s="152">
        <f t="shared" si="102"/>
        <v>21</v>
      </c>
      <c r="L134" s="153">
        <f t="shared" si="103"/>
        <v>0.21212121212121213</v>
      </c>
      <c r="M134" s="148" t="s">
        <v>537</v>
      </c>
      <c r="N134" s="154">
        <v>41960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17</v>
      </c>
      <c r="B135" s="146">
        <v>41956</v>
      </c>
      <c r="C135" s="146"/>
      <c r="D135" s="147" t="s">
        <v>593</v>
      </c>
      <c r="E135" s="148" t="s">
        <v>539</v>
      </c>
      <c r="F135" s="149">
        <v>22</v>
      </c>
      <c r="G135" s="148" t="s">
        <v>568</v>
      </c>
      <c r="H135" s="148">
        <v>33.549999999999997</v>
      </c>
      <c r="I135" s="150">
        <v>32</v>
      </c>
      <c r="J135" s="151" t="s">
        <v>594</v>
      </c>
      <c r="K135" s="152">
        <f t="shared" si="102"/>
        <v>11.549999999999997</v>
      </c>
      <c r="L135" s="153">
        <f t="shared" si="103"/>
        <v>0.52499999999999991</v>
      </c>
      <c r="M135" s="148" t="s">
        <v>537</v>
      </c>
      <c r="N135" s="154">
        <v>42188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18</v>
      </c>
      <c r="B136" s="146">
        <v>41976</v>
      </c>
      <c r="C136" s="146"/>
      <c r="D136" s="147" t="s">
        <v>595</v>
      </c>
      <c r="E136" s="148" t="s">
        <v>539</v>
      </c>
      <c r="F136" s="149">
        <v>440</v>
      </c>
      <c r="G136" s="148" t="s">
        <v>568</v>
      </c>
      <c r="H136" s="148">
        <v>520</v>
      </c>
      <c r="I136" s="150">
        <v>520</v>
      </c>
      <c r="J136" s="151" t="s">
        <v>596</v>
      </c>
      <c r="K136" s="152">
        <f t="shared" si="102"/>
        <v>80</v>
      </c>
      <c r="L136" s="153">
        <f t="shared" si="103"/>
        <v>0.18181818181818182</v>
      </c>
      <c r="M136" s="148" t="s">
        <v>537</v>
      </c>
      <c r="N136" s="154">
        <v>42208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19</v>
      </c>
      <c r="B137" s="146">
        <v>41976</v>
      </c>
      <c r="C137" s="146"/>
      <c r="D137" s="147" t="s">
        <v>597</v>
      </c>
      <c r="E137" s="148" t="s">
        <v>539</v>
      </c>
      <c r="F137" s="149">
        <v>360</v>
      </c>
      <c r="G137" s="148" t="s">
        <v>568</v>
      </c>
      <c r="H137" s="148">
        <v>427</v>
      </c>
      <c r="I137" s="150">
        <v>425</v>
      </c>
      <c r="J137" s="151" t="s">
        <v>598</v>
      </c>
      <c r="K137" s="152">
        <f t="shared" si="102"/>
        <v>67</v>
      </c>
      <c r="L137" s="153">
        <f t="shared" si="103"/>
        <v>0.18611111111111112</v>
      </c>
      <c r="M137" s="148" t="s">
        <v>537</v>
      </c>
      <c r="N137" s="154">
        <v>42058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20</v>
      </c>
      <c r="B138" s="146">
        <v>42012</v>
      </c>
      <c r="C138" s="146"/>
      <c r="D138" s="147" t="s">
        <v>599</v>
      </c>
      <c r="E138" s="148" t="s">
        <v>539</v>
      </c>
      <c r="F138" s="149">
        <v>360</v>
      </c>
      <c r="G138" s="148" t="s">
        <v>568</v>
      </c>
      <c r="H138" s="148">
        <v>455</v>
      </c>
      <c r="I138" s="150">
        <v>420</v>
      </c>
      <c r="J138" s="151" t="s">
        <v>600</v>
      </c>
      <c r="K138" s="152">
        <f t="shared" si="102"/>
        <v>95</v>
      </c>
      <c r="L138" s="153">
        <f t="shared" si="103"/>
        <v>0.2638888888888889</v>
      </c>
      <c r="M138" s="148" t="s">
        <v>537</v>
      </c>
      <c r="N138" s="154">
        <v>42024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21</v>
      </c>
      <c r="B139" s="146">
        <v>42012</v>
      </c>
      <c r="C139" s="146"/>
      <c r="D139" s="147" t="s">
        <v>601</v>
      </c>
      <c r="E139" s="148" t="s">
        <v>539</v>
      </c>
      <c r="F139" s="149">
        <v>130</v>
      </c>
      <c r="G139" s="148"/>
      <c r="H139" s="148">
        <v>175.5</v>
      </c>
      <c r="I139" s="150">
        <v>165</v>
      </c>
      <c r="J139" s="151" t="s">
        <v>602</v>
      </c>
      <c r="K139" s="152">
        <f t="shared" si="102"/>
        <v>45.5</v>
      </c>
      <c r="L139" s="153">
        <f t="shared" si="103"/>
        <v>0.35</v>
      </c>
      <c r="M139" s="148" t="s">
        <v>537</v>
      </c>
      <c r="N139" s="154">
        <v>43088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22</v>
      </c>
      <c r="B140" s="146">
        <v>42040</v>
      </c>
      <c r="C140" s="146"/>
      <c r="D140" s="147" t="s">
        <v>365</v>
      </c>
      <c r="E140" s="148" t="s">
        <v>567</v>
      </c>
      <c r="F140" s="149">
        <v>98</v>
      </c>
      <c r="G140" s="148"/>
      <c r="H140" s="148">
        <v>120</v>
      </c>
      <c r="I140" s="150">
        <v>120</v>
      </c>
      <c r="J140" s="151" t="s">
        <v>569</v>
      </c>
      <c r="K140" s="152">
        <f t="shared" si="102"/>
        <v>22</v>
      </c>
      <c r="L140" s="153">
        <f t="shared" si="103"/>
        <v>0.22448979591836735</v>
      </c>
      <c r="M140" s="148" t="s">
        <v>537</v>
      </c>
      <c r="N140" s="154">
        <v>42753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23</v>
      </c>
      <c r="B141" s="146">
        <v>42040</v>
      </c>
      <c r="C141" s="146"/>
      <c r="D141" s="147" t="s">
        <v>603</v>
      </c>
      <c r="E141" s="148" t="s">
        <v>567</v>
      </c>
      <c r="F141" s="149">
        <v>196</v>
      </c>
      <c r="G141" s="148"/>
      <c r="H141" s="148">
        <v>262</v>
      </c>
      <c r="I141" s="150">
        <v>255</v>
      </c>
      <c r="J141" s="151" t="s">
        <v>569</v>
      </c>
      <c r="K141" s="152">
        <f t="shared" si="102"/>
        <v>66</v>
      </c>
      <c r="L141" s="153">
        <f t="shared" si="103"/>
        <v>0.33673469387755101</v>
      </c>
      <c r="M141" s="148" t="s">
        <v>537</v>
      </c>
      <c r="N141" s="154">
        <v>42599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24</v>
      </c>
      <c r="B142" s="156">
        <v>42067</v>
      </c>
      <c r="C142" s="156"/>
      <c r="D142" s="157" t="s">
        <v>364</v>
      </c>
      <c r="E142" s="158" t="s">
        <v>567</v>
      </c>
      <c r="F142" s="159">
        <v>235</v>
      </c>
      <c r="G142" s="159"/>
      <c r="H142" s="160">
        <v>77</v>
      </c>
      <c r="I142" s="160" t="s">
        <v>604</v>
      </c>
      <c r="J142" s="161" t="s">
        <v>605</v>
      </c>
      <c r="K142" s="162">
        <f t="shared" si="102"/>
        <v>-158</v>
      </c>
      <c r="L142" s="163">
        <f t="shared" si="103"/>
        <v>-0.67234042553191486</v>
      </c>
      <c r="M142" s="159" t="s">
        <v>549</v>
      </c>
      <c r="N142" s="156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25</v>
      </c>
      <c r="B143" s="146">
        <v>42067</v>
      </c>
      <c r="C143" s="146"/>
      <c r="D143" s="147" t="s">
        <v>606</v>
      </c>
      <c r="E143" s="148" t="s">
        <v>567</v>
      </c>
      <c r="F143" s="149">
        <v>185</v>
      </c>
      <c r="G143" s="148"/>
      <c r="H143" s="148">
        <v>224</v>
      </c>
      <c r="I143" s="150" t="s">
        <v>607</v>
      </c>
      <c r="J143" s="151" t="s">
        <v>569</v>
      </c>
      <c r="K143" s="152">
        <f t="shared" si="102"/>
        <v>39</v>
      </c>
      <c r="L143" s="153">
        <f t="shared" si="103"/>
        <v>0.21081081081081082</v>
      </c>
      <c r="M143" s="148" t="s">
        <v>537</v>
      </c>
      <c r="N143" s="154">
        <v>42647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26</v>
      </c>
      <c r="B144" s="156">
        <v>42090</v>
      </c>
      <c r="C144" s="156"/>
      <c r="D144" s="164" t="s">
        <v>608</v>
      </c>
      <c r="E144" s="159" t="s">
        <v>567</v>
      </c>
      <c r="F144" s="159">
        <v>49.5</v>
      </c>
      <c r="G144" s="160"/>
      <c r="H144" s="160">
        <v>15.85</v>
      </c>
      <c r="I144" s="160">
        <v>67</v>
      </c>
      <c r="J144" s="161" t="s">
        <v>609</v>
      </c>
      <c r="K144" s="160">
        <f t="shared" si="102"/>
        <v>-33.65</v>
      </c>
      <c r="L144" s="165">
        <f t="shared" si="103"/>
        <v>-0.67979797979797973</v>
      </c>
      <c r="M144" s="159" t="s">
        <v>549</v>
      </c>
      <c r="N144" s="166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27</v>
      </c>
      <c r="B145" s="146">
        <v>42093</v>
      </c>
      <c r="C145" s="146"/>
      <c r="D145" s="147" t="s">
        <v>610</v>
      </c>
      <c r="E145" s="148" t="s">
        <v>567</v>
      </c>
      <c r="F145" s="149">
        <v>183.5</v>
      </c>
      <c r="G145" s="148"/>
      <c r="H145" s="148">
        <v>219</v>
      </c>
      <c r="I145" s="150">
        <v>218</v>
      </c>
      <c r="J145" s="151" t="s">
        <v>611</v>
      </c>
      <c r="K145" s="152">
        <f t="shared" si="102"/>
        <v>35.5</v>
      </c>
      <c r="L145" s="153">
        <f t="shared" si="103"/>
        <v>0.19346049046321526</v>
      </c>
      <c r="M145" s="148" t="s">
        <v>537</v>
      </c>
      <c r="N145" s="154">
        <v>42103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28</v>
      </c>
      <c r="B146" s="146">
        <v>42114</v>
      </c>
      <c r="C146" s="146"/>
      <c r="D146" s="147" t="s">
        <v>612</v>
      </c>
      <c r="E146" s="148" t="s">
        <v>567</v>
      </c>
      <c r="F146" s="149">
        <f>(227+237)/2</f>
        <v>232</v>
      </c>
      <c r="G146" s="148"/>
      <c r="H146" s="148">
        <v>298</v>
      </c>
      <c r="I146" s="150">
        <v>298</v>
      </c>
      <c r="J146" s="151" t="s">
        <v>569</v>
      </c>
      <c r="K146" s="152">
        <f t="shared" si="102"/>
        <v>66</v>
      </c>
      <c r="L146" s="153">
        <f t="shared" si="103"/>
        <v>0.28448275862068967</v>
      </c>
      <c r="M146" s="148" t="s">
        <v>537</v>
      </c>
      <c r="N146" s="154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29</v>
      </c>
      <c r="B147" s="146">
        <v>42128</v>
      </c>
      <c r="C147" s="146"/>
      <c r="D147" s="147" t="s">
        <v>613</v>
      </c>
      <c r="E147" s="148" t="s">
        <v>539</v>
      </c>
      <c r="F147" s="149">
        <v>385</v>
      </c>
      <c r="G147" s="148"/>
      <c r="H147" s="148">
        <f>212.5+331</f>
        <v>543.5</v>
      </c>
      <c r="I147" s="150">
        <v>510</v>
      </c>
      <c r="J147" s="151" t="s">
        <v>614</v>
      </c>
      <c r="K147" s="152">
        <f t="shared" si="102"/>
        <v>158.5</v>
      </c>
      <c r="L147" s="153">
        <f t="shared" si="103"/>
        <v>0.41168831168831171</v>
      </c>
      <c r="M147" s="148" t="s">
        <v>537</v>
      </c>
      <c r="N147" s="154">
        <v>42235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30</v>
      </c>
      <c r="B148" s="146">
        <v>42128</v>
      </c>
      <c r="C148" s="146"/>
      <c r="D148" s="147" t="s">
        <v>615</v>
      </c>
      <c r="E148" s="148" t="s">
        <v>539</v>
      </c>
      <c r="F148" s="149">
        <v>115.5</v>
      </c>
      <c r="G148" s="148"/>
      <c r="H148" s="148">
        <v>146</v>
      </c>
      <c r="I148" s="150">
        <v>142</v>
      </c>
      <c r="J148" s="151" t="s">
        <v>616</v>
      </c>
      <c r="K148" s="152">
        <f t="shared" si="102"/>
        <v>30.5</v>
      </c>
      <c r="L148" s="153">
        <f t="shared" si="103"/>
        <v>0.26406926406926406</v>
      </c>
      <c r="M148" s="148" t="s">
        <v>537</v>
      </c>
      <c r="N148" s="154">
        <v>42202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31</v>
      </c>
      <c r="B149" s="146">
        <v>42151</v>
      </c>
      <c r="C149" s="146"/>
      <c r="D149" s="147" t="s">
        <v>617</v>
      </c>
      <c r="E149" s="148" t="s">
        <v>539</v>
      </c>
      <c r="F149" s="149">
        <v>237.5</v>
      </c>
      <c r="G149" s="148"/>
      <c r="H149" s="148">
        <v>279.5</v>
      </c>
      <c r="I149" s="150">
        <v>278</v>
      </c>
      <c r="J149" s="151" t="s">
        <v>569</v>
      </c>
      <c r="K149" s="152">
        <f t="shared" si="102"/>
        <v>42</v>
      </c>
      <c r="L149" s="153">
        <f t="shared" si="103"/>
        <v>0.17684210526315788</v>
      </c>
      <c r="M149" s="148" t="s">
        <v>537</v>
      </c>
      <c r="N149" s="154">
        <v>42222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32</v>
      </c>
      <c r="B150" s="146">
        <v>42174</v>
      </c>
      <c r="C150" s="146"/>
      <c r="D150" s="147" t="s">
        <v>588</v>
      </c>
      <c r="E150" s="148" t="s">
        <v>567</v>
      </c>
      <c r="F150" s="149">
        <v>340</v>
      </c>
      <c r="G150" s="148"/>
      <c r="H150" s="148">
        <v>448</v>
      </c>
      <c r="I150" s="150">
        <v>448</v>
      </c>
      <c r="J150" s="151" t="s">
        <v>569</v>
      </c>
      <c r="K150" s="152">
        <f t="shared" si="102"/>
        <v>108</v>
      </c>
      <c r="L150" s="153">
        <f t="shared" si="103"/>
        <v>0.31764705882352939</v>
      </c>
      <c r="M150" s="148" t="s">
        <v>537</v>
      </c>
      <c r="N150" s="154">
        <v>43018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33</v>
      </c>
      <c r="B151" s="146">
        <v>42191</v>
      </c>
      <c r="C151" s="146"/>
      <c r="D151" s="147" t="s">
        <v>618</v>
      </c>
      <c r="E151" s="148" t="s">
        <v>567</v>
      </c>
      <c r="F151" s="149">
        <v>390</v>
      </c>
      <c r="G151" s="148"/>
      <c r="H151" s="148">
        <v>460</v>
      </c>
      <c r="I151" s="150">
        <v>460</v>
      </c>
      <c r="J151" s="151" t="s">
        <v>569</v>
      </c>
      <c r="K151" s="152">
        <f t="shared" si="102"/>
        <v>70</v>
      </c>
      <c r="L151" s="153">
        <f t="shared" si="103"/>
        <v>0.17948717948717949</v>
      </c>
      <c r="M151" s="148" t="s">
        <v>537</v>
      </c>
      <c r="N151" s="154">
        <v>42478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34</v>
      </c>
      <c r="B152" s="156">
        <v>42195</v>
      </c>
      <c r="C152" s="156"/>
      <c r="D152" s="157" t="s">
        <v>619</v>
      </c>
      <c r="E152" s="158" t="s">
        <v>567</v>
      </c>
      <c r="F152" s="159">
        <v>122.5</v>
      </c>
      <c r="G152" s="159"/>
      <c r="H152" s="160">
        <v>61</v>
      </c>
      <c r="I152" s="160">
        <v>172</v>
      </c>
      <c r="J152" s="161" t="s">
        <v>620</v>
      </c>
      <c r="K152" s="162">
        <f t="shared" si="102"/>
        <v>-61.5</v>
      </c>
      <c r="L152" s="163">
        <f t="shared" si="103"/>
        <v>-0.50204081632653064</v>
      </c>
      <c r="M152" s="159" t="s">
        <v>549</v>
      </c>
      <c r="N152" s="156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35</v>
      </c>
      <c r="B153" s="146">
        <v>42219</v>
      </c>
      <c r="C153" s="146"/>
      <c r="D153" s="147" t="s">
        <v>621</v>
      </c>
      <c r="E153" s="148" t="s">
        <v>567</v>
      </c>
      <c r="F153" s="149">
        <v>297.5</v>
      </c>
      <c r="G153" s="148"/>
      <c r="H153" s="148">
        <v>350</v>
      </c>
      <c r="I153" s="150">
        <v>360</v>
      </c>
      <c r="J153" s="151" t="s">
        <v>622</v>
      </c>
      <c r="K153" s="152">
        <f t="shared" si="102"/>
        <v>52.5</v>
      </c>
      <c r="L153" s="153">
        <f t="shared" si="103"/>
        <v>0.17647058823529413</v>
      </c>
      <c r="M153" s="148" t="s">
        <v>537</v>
      </c>
      <c r="N153" s="154">
        <v>42232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36</v>
      </c>
      <c r="B154" s="146">
        <v>42219</v>
      </c>
      <c r="C154" s="146"/>
      <c r="D154" s="147" t="s">
        <v>623</v>
      </c>
      <c r="E154" s="148" t="s">
        <v>567</v>
      </c>
      <c r="F154" s="149">
        <v>115.5</v>
      </c>
      <c r="G154" s="148"/>
      <c r="H154" s="148">
        <v>149</v>
      </c>
      <c r="I154" s="150">
        <v>140</v>
      </c>
      <c r="J154" s="151" t="s">
        <v>624</v>
      </c>
      <c r="K154" s="152">
        <f t="shared" si="102"/>
        <v>33.5</v>
      </c>
      <c r="L154" s="153">
        <f t="shared" si="103"/>
        <v>0.29004329004329005</v>
      </c>
      <c r="M154" s="148" t="s">
        <v>537</v>
      </c>
      <c r="N154" s="154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37</v>
      </c>
      <c r="B155" s="146">
        <v>42251</v>
      </c>
      <c r="C155" s="146"/>
      <c r="D155" s="147" t="s">
        <v>617</v>
      </c>
      <c r="E155" s="148" t="s">
        <v>567</v>
      </c>
      <c r="F155" s="149">
        <v>226</v>
      </c>
      <c r="G155" s="148"/>
      <c r="H155" s="148">
        <v>292</v>
      </c>
      <c r="I155" s="150">
        <v>292</v>
      </c>
      <c r="J155" s="151" t="s">
        <v>625</v>
      </c>
      <c r="K155" s="152">
        <f t="shared" si="102"/>
        <v>66</v>
      </c>
      <c r="L155" s="153">
        <f t="shared" si="103"/>
        <v>0.29203539823008851</v>
      </c>
      <c r="M155" s="148" t="s">
        <v>537</v>
      </c>
      <c r="N155" s="154">
        <v>42286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38</v>
      </c>
      <c r="B156" s="146">
        <v>42254</v>
      </c>
      <c r="C156" s="146"/>
      <c r="D156" s="147" t="s">
        <v>612</v>
      </c>
      <c r="E156" s="148" t="s">
        <v>567</v>
      </c>
      <c r="F156" s="149">
        <v>232.5</v>
      </c>
      <c r="G156" s="148"/>
      <c r="H156" s="148">
        <v>312.5</v>
      </c>
      <c r="I156" s="150">
        <v>310</v>
      </c>
      <c r="J156" s="151" t="s">
        <v>569</v>
      </c>
      <c r="K156" s="152">
        <f t="shared" si="102"/>
        <v>80</v>
      </c>
      <c r="L156" s="153">
        <f t="shared" si="103"/>
        <v>0.34408602150537637</v>
      </c>
      <c r="M156" s="148" t="s">
        <v>537</v>
      </c>
      <c r="N156" s="154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39</v>
      </c>
      <c r="B157" s="146">
        <v>42268</v>
      </c>
      <c r="C157" s="146"/>
      <c r="D157" s="147" t="s">
        <v>626</v>
      </c>
      <c r="E157" s="148" t="s">
        <v>567</v>
      </c>
      <c r="F157" s="149">
        <v>196.5</v>
      </c>
      <c r="G157" s="148"/>
      <c r="H157" s="148">
        <v>238</v>
      </c>
      <c r="I157" s="150">
        <v>238</v>
      </c>
      <c r="J157" s="151" t="s">
        <v>625</v>
      </c>
      <c r="K157" s="152">
        <f t="shared" si="102"/>
        <v>41.5</v>
      </c>
      <c r="L157" s="153">
        <f t="shared" si="103"/>
        <v>0.21119592875318066</v>
      </c>
      <c r="M157" s="148" t="s">
        <v>537</v>
      </c>
      <c r="N157" s="154">
        <v>42291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40</v>
      </c>
      <c r="B158" s="146">
        <v>42271</v>
      </c>
      <c r="C158" s="146"/>
      <c r="D158" s="147" t="s">
        <v>566</v>
      </c>
      <c r="E158" s="148" t="s">
        <v>567</v>
      </c>
      <c r="F158" s="149">
        <v>65</v>
      </c>
      <c r="G158" s="148"/>
      <c r="H158" s="148">
        <v>82</v>
      </c>
      <c r="I158" s="150">
        <v>82</v>
      </c>
      <c r="J158" s="151" t="s">
        <v>625</v>
      </c>
      <c r="K158" s="152">
        <f t="shared" si="102"/>
        <v>17</v>
      </c>
      <c r="L158" s="153">
        <f t="shared" si="103"/>
        <v>0.26153846153846155</v>
      </c>
      <c r="M158" s="148" t="s">
        <v>537</v>
      </c>
      <c r="N158" s="154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41</v>
      </c>
      <c r="B159" s="146">
        <v>42291</v>
      </c>
      <c r="C159" s="146"/>
      <c r="D159" s="147" t="s">
        <v>627</v>
      </c>
      <c r="E159" s="148" t="s">
        <v>567</v>
      </c>
      <c r="F159" s="149">
        <v>144</v>
      </c>
      <c r="G159" s="148"/>
      <c r="H159" s="148">
        <v>182.5</v>
      </c>
      <c r="I159" s="150">
        <v>181</v>
      </c>
      <c r="J159" s="151" t="s">
        <v>625</v>
      </c>
      <c r="K159" s="152">
        <f t="shared" si="102"/>
        <v>38.5</v>
      </c>
      <c r="L159" s="153">
        <f t="shared" si="103"/>
        <v>0.2673611111111111</v>
      </c>
      <c r="M159" s="148" t="s">
        <v>537</v>
      </c>
      <c r="N159" s="154">
        <v>42817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42</v>
      </c>
      <c r="B160" s="146">
        <v>42291</v>
      </c>
      <c r="C160" s="146"/>
      <c r="D160" s="147" t="s">
        <v>628</v>
      </c>
      <c r="E160" s="148" t="s">
        <v>567</v>
      </c>
      <c r="F160" s="149">
        <v>264</v>
      </c>
      <c r="G160" s="148"/>
      <c r="H160" s="148">
        <v>311</v>
      </c>
      <c r="I160" s="150">
        <v>311</v>
      </c>
      <c r="J160" s="151" t="s">
        <v>625</v>
      </c>
      <c r="K160" s="152">
        <f t="shared" si="102"/>
        <v>47</v>
      </c>
      <c r="L160" s="153">
        <f t="shared" si="103"/>
        <v>0.17803030303030304</v>
      </c>
      <c r="M160" s="148" t="s">
        <v>537</v>
      </c>
      <c r="N160" s="154">
        <v>42604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43</v>
      </c>
      <c r="B161" s="146">
        <v>42318</v>
      </c>
      <c r="C161" s="146"/>
      <c r="D161" s="147" t="s">
        <v>629</v>
      </c>
      <c r="E161" s="148" t="s">
        <v>539</v>
      </c>
      <c r="F161" s="149">
        <v>549.5</v>
      </c>
      <c r="G161" s="148"/>
      <c r="H161" s="148">
        <v>630</v>
      </c>
      <c r="I161" s="150">
        <v>630</v>
      </c>
      <c r="J161" s="151" t="s">
        <v>625</v>
      </c>
      <c r="K161" s="152">
        <f t="shared" si="102"/>
        <v>80.5</v>
      </c>
      <c r="L161" s="153">
        <f t="shared" si="103"/>
        <v>0.1464968152866242</v>
      </c>
      <c r="M161" s="148" t="s">
        <v>537</v>
      </c>
      <c r="N161" s="154">
        <v>42419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44</v>
      </c>
      <c r="B162" s="146">
        <v>42342</v>
      </c>
      <c r="C162" s="146"/>
      <c r="D162" s="147" t="s">
        <v>630</v>
      </c>
      <c r="E162" s="148" t="s">
        <v>567</v>
      </c>
      <c r="F162" s="149">
        <v>1027.5</v>
      </c>
      <c r="G162" s="148"/>
      <c r="H162" s="148">
        <v>1315</v>
      </c>
      <c r="I162" s="150">
        <v>1250</v>
      </c>
      <c r="J162" s="151" t="s">
        <v>625</v>
      </c>
      <c r="K162" s="152">
        <f t="shared" si="102"/>
        <v>287.5</v>
      </c>
      <c r="L162" s="153">
        <f t="shared" si="103"/>
        <v>0.27980535279805352</v>
      </c>
      <c r="M162" s="148" t="s">
        <v>537</v>
      </c>
      <c r="N162" s="154">
        <v>43244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45</v>
      </c>
      <c r="B163" s="146">
        <v>42367</v>
      </c>
      <c r="C163" s="146"/>
      <c r="D163" s="147" t="s">
        <v>631</v>
      </c>
      <c r="E163" s="148" t="s">
        <v>567</v>
      </c>
      <c r="F163" s="149">
        <v>465</v>
      </c>
      <c r="G163" s="148"/>
      <c r="H163" s="148">
        <v>540</v>
      </c>
      <c r="I163" s="150">
        <v>540</v>
      </c>
      <c r="J163" s="151" t="s">
        <v>625</v>
      </c>
      <c r="K163" s="152">
        <f t="shared" si="102"/>
        <v>75</v>
      </c>
      <c r="L163" s="153">
        <f t="shared" si="103"/>
        <v>0.16129032258064516</v>
      </c>
      <c r="M163" s="148" t="s">
        <v>537</v>
      </c>
      <c r="N163" s="154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46</v>
      </c>
      <c r="B164" s="146">
        <v>42380</v>
      </c>
      <c r="C164" s="146"/>
      <c r="D164" s="147" t="s">
        <v>365</v>
      </c>
      <c r="E164" s="148" t="s">
        <v>539</v>
      </c>
      <c r="F164" s="149">
        <v>81</v>
      </c>
      <c r="G164" s="148"/>
      <c r="H164" s="148">
        <v>110</v>
      </c>
      <c r="I164" s="150">
        <v>110</v>
      </c>
      <c r="J164" s="151" t="s">
        <v>625</v>
      </c>
      <c r="K164" s="152">
        <f t="shared" si="102"/>
        <v>29</v>
      </c>
      <c r="L164" s="153">
        <f t="shared" si="103"/>
        <v>0.35802469135802467</v>
      </c>
      <c r="M164" s="148" t="s">
        <v>537</v>
      </c>
      <c r="N164" s="154">
        <v>42745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47</v>
      </c>
      <c r="B165" s="146">
        <v>42382</v>
      </c>
      <c r="C165" s="146"/>
      <c r="D165" s="147" t="s">
        <v>632</v>
      </c>
      <c r="E165" s="148" t="s">
        <v>539</v>
      </c>
      <c r="F165" s="149">
        <v>417.5</v>
      </c>
      <c r="G165" s="148"/>
      <c r="H165" s="148">
        <v>547</v>
      </c>
      <c r="I165" s="150">
        <v>535</v>
      </c>
      <c r="J165" s="151" t="s">
        <v>625</v>
      </c>
      <c r="K165" s="152">
        <f t="shared" si="102"/>
        <v>129.5</v>
      </c>
      <c r="L165" s="153">
        <f t="shared" si="103"/>
        <v>0.31017964071856285</v>
      </c>
      <c r="M165" s="148" t="s">
        <v>537</v>
      </c>
      <c r="N165" s="154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48</v>
      </c>
      <c r="B166" s="146">
        <v>42408</v>
      </c>
      <c r="C166" s="146"/>
      <c r="D166" s="147" t="s">
        <v>633</v>
      </c>
      <c r="E166" s="148" t="s">
        <v>567</v>
      </c>
      <c r="F166" s="149">
        <v>650</v>
      </c>
      <c r="G166" s="148"/>
      <c r="H166" s="148">
        <v>800</v>
      </c>
      <c r="I166" s="150">
        <v>800</v>
      </c>
      <c r="J166" s="151" t="s">
        <v>625</v>
      </c>
      <c r="K166" s="152">
        <f t="shared" si="102"/>
        <v>150</v>
      </c>
      <c r="L166" s="153">
        <f t="shared" si="103"/>
        <v>0.23076923076923078</v>
      </c>
      <c r="M166" s="148" t="s">
        <v>537</v>
      </c>
      <c r="N166" s="154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49</v>
      </c>
      <c r="B167" s="146">
        <v>42433</v>
      </c>
      <c r="C167" s="146"/>
      <c r="D167" s="147" t="s">
        <v>206</v>
      </c>
      <c r="E167" s="148" t="s">
        <v>567</v>
      </c>
      <c r="F167" s="149">
        <v>437.5</v>
      </c>
      <c r="G167" s="148"/>
      <c r="H167" s="148">
        <v>504.5</v>
      </c>
      <c r="I167" s="150">
        <v>522</v>
      </c>
      <c r="J167" s="151" t="s">
        <v>634</v>
      </c>
      <c r="K167" s="152">
        <f t="shared" si="102"/>
        <v>67</v>
      </c>
      <c r="L167" s="153">
        <f t="shared" si="103"/>
        <v>0.15314285714285714</v>
      </c>
      <c r="M167" s="148" t="s">
        <v>537</v>
      </c>
      <c r="N167" s="154">
        <v>42480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50</v>
      </c>
      <c r="B168" s="146">
        <v>42438</v>
      </c>
      <c r="C168" s="146"/>
      <c r="D168" s="147" t="s">
        <v>635</v>
      </c>
      <c r="E168" s="148" t="s">
        <v>567</v>
      </c>
      <c r="F168" s="149">
        <v>189.5</v>
      </c>
      <c r="G168" s="148"/>
      <c r="H168" s="148">
        <v>218</v>
      </c>
      <c r="I168" s="150">
        <v>218</v>
      </c>
      <c r="J168" s="151" t="s">
        <v>625</v>
      </c>
      <c r="K168" s="152">
        <f t="shared" si="102"/>
        <v>28.5</v>
      </c>
      <c r="L168" s="153">
        <f t="shared" si="103"/>
        <v>0.15039577836411611</v>
      </c>
      <c r="M168" s="148" t="s">
        <v>537</v>
      </c>
      <c r="N168" s="154">
        <v>43034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51</v>
      </c>
      <c r="B169" s="156">
        <v>42471</v>
      </c>
      <c r="C169" s="156"/>
      <c r="D169" s="164" t="s">
        <v>636</v>
      </c>
      <c r="E169" s="159" t="s">
        <v>567</v>
      </c>
      <c r="F169" s="159">
        <v>36.5</v>
      </c>
      <c r="G169" s="160"/>
      <c r="H169" s="160">
        <v>15.85</v>
      </c>
      <c r="I169" s="160">
        <v>60</v>
      </c>
      <c r="J169" s="161" t="s">
        <v>637</v>
      </c>
      <c r="K169" s="162">
        <f t="shared" si="102"/>
        <v>-20.65</v>
      </c>
      <c r="L169" s="163">
        <f t="shared" si="103"/>
        <v>-0.5657534246575342</v>
      </c>
      <c r="M169" s="159" t="s">
        <v>549</v>
      </c>
      <c r="N169" s="167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52</v>
      </c>
      <c r="B170" s="146">
        <v>42472</v>
      </c>
      <c r="C170" s="146"/>
      <c r="D170" s="147" t="s">
        <v>638</v>
      </c>
      <c r="E170" s="148" t="s">
        <v>567</v>
      </c>
      <c r="F170" s="149">
        <v>93</v>
      </c>
      <c r="G170" s="148"/>
      <c r="H170" s="148">
        <v>149</v>
      </c>
      <c r="I170" s="150">
        <v>140</v>
      </c>
      <c r="J170" s="151" t="s">
        <v>639</v>
      </c>
      <c r="K170" s="152">
        <f t="shared" si="102"/>
        <v>56</v>
      </c>
      <c r="L170" s="153">
        <f t="shared" si="103"/>
        <v>0.60215053763440862</v>
      </c>
      <c r="M170" s="148" t="s">
        <v>537</v>
      </c>
      <c r="N170" s="154">
        <v>42740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53</v>
      </c>
      <c r="B171" s="146">
        <v>42472</v>
      </c>
      <c r="C171" s="146"/>
      <c r="D171" s="147" t="s">
        <v>640</v>
      </c>
      <c r="E171" s="148" t="s">
        <v>567</v>
      </c>
      <c r="F171" s="149">
        <v>130</v>
      </c>
      <c r="G171" s="148"/>
      <c r="H171" s="148">
        <v>150</v>
      </c>
      <c r="I171" s="150" t="s">
        <v>641</v>
      </c>
      <c r="J171" s="151" t="s">
        <v>625</v>
      </c>
      <c r="K171" s="152">
        <f t="shared" si="102"/>
        <v>20</v>
      </c>
      <c r="L171" s="153">
        <f t="shared" si="103"/>
        <v>0.15384615384615385</v>
      </c>
      <c r="M171" s="148" t="s">
        <v>537</v>
      </c>
      <c r="N171" s="154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54</v>
      </c>
      <c r="B172" s="146">
        <v>42473</v>
      </c>
      <c r="C172" s="146"/>
      <c r="D172" s="147" t="s">
        <v>642</v>
      </c>
      <c r="E172" s="148" t="s">
        <v>567</v>
      </c>
      <c r="F172" s="149">
        <v>196</v>
      </c>
      <c r="G172" s="148"/>
      <c r="H172" s="148">
        <v>299</v>
      </c>
      <c r="I172" s="150">
        <v>299</v>
      </c>
      <c r="J172" s="151" t="s">
        <v>625</v>
      </c>
      <c r="K172" s="152">
        <v>103</v>
      </c>
      <c r="L172" s="153">
        <v>0.52551020408163296</v>
      </c>
      <c r="M172" s="148" t="s">
        <v>537</v>
      </c>
      <c r="N172" s="154">
        <v>42620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55</v>
      </c>
      <c r="B173" s="146">
        <v>42473</v>
      </c>
      <c r="C173" s="146"/>
      <c r="D173" s="147" t="s">
        <v>643</v>
      </c>
      <c r="E173" s="148" t="s">
        <v>567</v>
      </c>
      <c r="F173" s="149">
        <v>88</v>
      </c>
      <c r="G173" s="148"/>
      <c r="H173" s="148">
        <v>103</v>
      </c>
      <c r="I173" s="150">
        <v>103</v>
      </c>
      <c r="J173" s="151" t="s">
        <v>625</v>
      </c>
      <c r="K173" s="152">
        <v>15</v>
      </c>
      <c r="L173" s="153">
        <v>0.170454545454545</v>
      </c>
      <c r="M173" s="148" t="s">
        <v>537</v>
      </c>
      <c r="N173" s="154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56</v>
      </c>
      <c r="B174" s="146">
        <v>42492</v>
      </c>
      <c r="C174" s="146"/>
      <c r="D174" s="147" t="s">
        <v>644</v>
      </c>
      <c r="E174" s="148" t="s">
        <v>567</v>
      </c>
      <c r="F174" s="149">
        <v>127.5</v>
      </c>
      <c r="G174" s="148"/>
      <c r="H174" s="148">
        <v>148</v>
      </c>
      <c r="I174" s="150" t="s">
        <v>645</v>
      </c>
      <c r="J174" s="151" t="s">
        <v>625</v>
      </c>
      <c r="K174" s="152">
        <f>H174-F174</f>
        <v>20.5</v>
      </c>
      <c r="L174" s="153">
        <f>K174/F174</f>
        <v>0.16078431372549021</v>
      </c>
      <c r="M174" s="148" t="s">
        <v>537</v>
      </c>
      <c r="N174" s="154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57</v>
      </c>
      <c r="B175" s="146">
        <v>42493</v>
      </c>
      <c r="C175" s="146"/>
      <c r="D175" s="147" t="s">
        <v>646</v>
      </c>
      <c r="E175" s="148" t="s">
        <v>567</v>
      </c>
      <c r="F175" s="149">
        <v>675</v>
      </c>
      <c r="G175" s="148"/>
      <c r="H175" s="148">
        <v>815</v>
      </c>
      <c r="I175" s="150" t="s">
        <v>647</v>
      </c>
      <c r="J175" s="151" t="s">
        <v>625</v>
      </c>
      <c r="K175" s="152">
        <f>H175-F175</f>
        <v>140</v>
      </c>
      <c r="L175" s="153">
        <f>K175/F175</f>
        <v>0.2074074074074074</v>
      </c>
      <c r="M175" s="148" t="s">
        <v>537</v>
      </c>
      <c r="N175" s="154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58</v>
      </c>
      <c r="B176" s="156">
        <v>42522</v>
      </c>
      <c r="C176" s="156"/>
      <c r="D176" s="157" t="s">
        <v>648</v>
      </c>
      <c r="E176" s="158" t="s">
        <v>567</v>
      </c>
      <c r="F176" s="159">
        <v>500</v>
      </c>
      <c r="G176" s="159"/>
      <c r="H176" s="160">
        <v>232.5</v>
      </c>
      <c r="I176" s="160" t="s">
        <v>649</v>
      </c>
      <c r="J176" s="161" t="s">
        <v>650</v>
      </c>
      <c r="K176" s="162">
        <f>H176-F176</f>
        <v>-267.5</v>
      </c>
      <c r="L176" s="163">
        <f>K176/F176</f>
        <v>-0.53500000000000003</v>
      </c>
      <c r="M176" s="159" t="s">
        <v>549</v>
      </c>
      <c r="N176" s="156">
        <v>43735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59</v>
      </c>
      <c r="B177" s="146">
        <v>42527</v>
      </c>
      <c r="C177" s="146"/>
      <c r="D177" s="147" t="s">
        <v>495</v>
      </c>
      <c r="E177" s="148" t="s">
        <v>567</v>
      </c>
      <c r="F177" s="149">
        <v>110</v>
      </c>
      <c r="G177" s="148"/>
      <c r="H177" s="148">
        <v>126.5</v>
      </c>
      <c r="I177" s="150">
        <v>125</v>
      </c>
      <c r="J177" s="151" t="s">
        <v>576</v>
      </c>
      <c r="K177" s="152">
        <f>H177-F177</f>
        <v>16.5</v>
      </c>
      <c r="L177" s="153">
        <f>K177/F177</f>
        <v>0.15</v>
      </c>
      <c r="M177" s="148" t="s">
        <v>537</v>
      </c>
      <c r="N177" s="154">
        <v>42552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60</v>
      </c>
      <c r="B178" s="146">
        <v>42538</v>
      </c>
      <c r="C178" s="146"/>
      <c r="D178" s="147" t="s">
        <v>651</v>
      </c>
      <c r="E178" s="148" t="s">
        <v>567</v>
      </c>
      <c r="F178" s="149">
        <v>44</v>
      </c>
      <c r="G178" s="148"/>
      <c r="H178" s="148">
        <v>69.5</v>
      </c>
      <c r="I178" s="150">
        <v>69.5</v>
      </c>
      <c r="J178" s="151" t="s">
        <v>652</v>
      </c>
      <c r="K178" s="152">
        <f>H178-F178</f>
        <v>25.5</v>
      </c>
      <c r="L178" s="153">
        <f>K178/F178</f>
        <v>0.57954545454545459</v>
      </c>
      <c r="M178" s="148" t="s">
        <v>537</v>
      </c>
      <c r="N178" s="154">
        <v>42977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61</v>
      </c>
      <c r="B179" s="146">
        <v>42549</v>
      </c>
      <c r="C179" s="146"/>
      <c r="D179" s="147" t="s">
        <v>653</v>
      </c>
      <c r="E179" s="148" t="s">
        <v>567</v>
      </c>
      <c r="F179" s="149">
        <v>262.5</v>
      </c>
      <c r="G179" s="148"/>
      <c r="H179" s="148">
        <v>340</v>
      </c>
      <c r="I179" s="150">
        <v>333</v>
      </c>
      <c r="J179" s="151" t="s">
        <v>654</v>
      </c>
      <c r="K179" s="152">
        <v>77.5</v>
      </c>
      <c r="L179" s="153">
        <v>0.29523809523809502</v>
      </c>
      <c r="M179" s="148" t="s">
        <v>537</v>
      </c>
      <c r="N179" s="154">
        <v>43017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62</v>
      </c>
      <c r="B180" s="146">
        <v>42549</v>
      </c>
      <c r="C180" s="146"/>
      <c r="D180" s="147" t="s">
        <v>655</v>
      </c>
      <c r="E180" s="148" t="s">
        <v>567</v>
      </c>
      <c r="F180" s="149">
        <v>840</v>
      </c>
      <c r="G180" s="148"/>
      <c r="H180" s="148">
        <v>1230</v>
      </c>
      <c r="I180" s="150">
        <v>1230</v>
      </c>
      <c r="J180" s="151" t="s">
        <v>625</v>
      </c>
      <c r="K180" s="152">
        <v>390</v>
      </c>
      <c r="L180" s="153">
        <v>0.46428571428571402</v>
      </c>
      <c r="M180" s="148" t="s">
        <v>537</v>
      </c>
      <c r="N180" s="154">
        <v>42649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8">
        <v>63</v>
      </c>
      <c r="B181" s="169">
        <v>42556</v>
      </c>
      <c r="C181" s="169"/>
      <c r="D181" s="170" t="s">
        <v>656</v>
      </c>
      <c r="E181" s="171" t="s">
        <v>567</v>
      </c>
      <c r="F181" s="171">
        <v>395</v>
      </c>
      <c r="G181" s="172"/>
      <c r="H181" s="172">
        <f>(468.5+342.5)/2</f>
        <v>405.5</v>
      </c>
      <c r="I181" s="172">
        <v>510</v>
      </c>
      <c r="J181" s="173" t="s">
        <v>657</v>
      </c>
      <c r="K181" s="174">
        <f t="shared" ref="K181:K187" si="104">H181-F181</f>
        <v>10.5</v>
      </c>
      <c r="L181" s="175">
        <f t="shared" ref="L181:L187" si="105">K181/F181</f>
        <v>2.6582278481012658E-2</v>
      </c>
      <c r="M181" s="171" t="s">
        <v>658</v>
      </c>
      <c r="N181" s="169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64</v>
      </c>
      <c r="B182" s="156">
        <v>42584</v>
      </c>
      <c r="C182" s="156"/>
      <c r="D182" s="157" t="s">
        <v>659</v>
      </c>
      <c r="E182" s="158" t="s">
        <v>539</v>
      </c>
      <c r="F182" s="159">
        <f>169.5-12.8</f>
        <v>156.69999999999999</v>
      </c>
      <c r="G182" s="159"/>
      <c r="H182" s="160">
        <v>77</v>
      </c>
      <c r="I182" s="160" t="s">
        <v>660</v>
      </c>
      <c r="J182" s="161" t="s">
        <v>661</v>
      </c>
      <c r="K182" s="162">
        <f t="shared" si="104"/>
        <v>-79.699999999999989</v>
      </c>
      <c r="L182" s="163">
        <f t="shared" si="105"/>
        <v>-0.50861518825781749</v>
      </c>
      <c r="M182" s="159" t="s">
        <v>549</v>
      </c>
      <c r="N182" s="156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65</v>
      </c>
      <c r="B183" s="156">
        <v>42586</v>
      </c>
      <c r="C183" s="156"/>
      <c r="D183" s="157" t="s">
        <v>662</v>
      </c>
      <c r="E183" s="158" t="s">
        <v>567</v>
      </c>
      <c r="F183" s="159">
        <v>400</v>
      </c>
      <c r="G183" s="159"/>
      <c r="H183" s="160">
        <v>305</v>
      </c>
      <c r="I183" s="160">
        <v>475</v>
      </c>
      <c r="J183" s="161" t="s">
        <v>663</v>
      </c>
      <c r="K183" s="162">
        <f t="shared" si="104"/>
        <v>-95</v>
      </c>
      <c r="L183" s="163">
        <f t="shared" si="105"/>
        <v>-0.23749999999999999</v>
      </c>
      <c r="M183" s="159" t="s">
        <v>549</v>
      </c>
      <c r="N183" s="156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66</v>
      </c>
      <c r="B184" s="146">
        <v>42593</v>
      </c>
      <c r="C184" s="146"/>
      <c r="D184" s="147" t="s">
        <v>664</v>
      </c>
      <c r="E184" s="148" t="s">
        <v>567</v>
      </c>
      <c r="F184" s="149">
        <v>86.5</v>
      </c>
      <c r="G184" s="148"/>
      <c r="H184" s="148">
        <v>130</v>
      </c>
      <c r="I184" s="150">
        <v>130</v>
      </c>
      <c r="J184" s="151" t="s">
        <v>665</v>
      </c>
      <c r="K184" s="152">
        <f t="shared" si="104"/>
        <v>43.5</v>
      </c>
      <c r="L184" s="153">
        <f t="shared" si="105"/>
        <v>0.50289017341040465</v>
      </c>
      <c r="M184" s="148" t="s">
        <v>537</v>
      </c>
      <c r="N184" s="154">
        <v>43091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67</v>
      </c>
      <c r="B185" s="156">
        <v>42600</v>
      </c>
      <c r="C185" s="156"/>
      <c r="D185" s="157" t="s">
        <v>109</v>
      </c>
      <c r="E185" s="158" t="s">
        <v>567</v>
      </c>
      <c r="F185" s="159">
        <v>133.5</v>
      </c>
      <c r="G185" s="159"/>
      <c r="H185" s="160">
        <v>126.5</v>
      </c>
      <c r="I185" s="160">
        <v>178</v>
      </c>
      <c r="J185" s="161" t="s">
        <v>666</v>
      </c>
      <c r="K185" s="162">
        <f t="shared" si="104"/>
        <v>-7</v>
      </c>
      <c r="L185" s="163">
        <f t="shared" si="105"/>
        <v>-5.2434456928838954E-2</v>
      </c>
      <c r="M185" s="159" t="s">
        <v>549</v>
      </c>
      <c r="N185" s="156">
        <v>42615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68</v>
      </c>
      <c r="B186" s="146">
        <v>42613</v>
      </c>
      <c r="C186" s="146"/>
      <c r="D186" s="147" t="s">
        <v>667</v>
      </c>
      <c r="E186" s="148" t="s">
        <v>567</v>
      </c>
      <c r="F186" s="149">
        <v>560</v>
      </c>
      <c r="G186" s="148"/>
      <c r="H186" s="148">
        <v>725</v>
      </c>
      <c r="I186" s="150">
        <v>725</v>
      </c>
      <c r="J186" s="151" t="s">
        <v>569</v>
      </c>
      <c r="K186" s="152">
        <f t="shared" si="104"/>
        <v>165</v>
      </c>
      <c r="L186" s="153">
        <f t="shared" si="105"/>
        <v>0.29464285714285715</v>
      </c>
      <c r="M186" s="148" t="s">
        <v>537</v>
      </c>
      <c r="N186" s="154">
        <v>42456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69</v>
      </c>
      <c r="B187" s="146">
        <v>42614</v>
      </c>
      <c r="C187" s="146"/>
      <c r="D187" s="147" t="s">
        <v>668</v>
      </c>
      <c r="E187" s="148" t="s">
        <v>567</v>
      </c>
      <c r="F187" s="149">
        <v>160.5</v>
      </c>
      <c r="G187" s="148"/>
      <c r="H187" s="148">
        <v>210</v>
      </c>
      <c r="I187" s="150">
        <v>210</v>
      </c>
      <c r="J187" s="151" t="s">
        <v>569</v>
      </c>
      <c r="K187" s="152">
        <f t="shared" si="104"/>
        <v>49.5</v>
      </c>
      <c r="L187" s="153">
        <f t="shared" si="105"/>
        <v>0.30841121495327101</v>
      </c>
      <c r="M187" s="148" t="s">
        <v>537</v>
      </c>
      <c r="N187" s="154">
        <v>42871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70</v>
      </c>
      <c r="B188" s="146">
        <v>42646</v>
      </c>
      <c r="C188" s="146"/>
      <c r="D188" s="147" t="s">
        <v>378</v>
      </c>
      <c r="E188" s="148" t="s">
        <v>567</v>
      </c>
      <c r="F188" s="149">
        <v>430</v>
      </c>
      <c r="G188" s="148"/>
      <c r="H188" s="148">
        <v>596</v>
      </c>
      <c r="I188" s="150">
        <v>575</v>
      </c>
      <c r="J188" s="151" t="s">
        <v>669</v>
      </c>
      <c r="K188" s="152">
        <v>166</v>
      </c>
      <c r="L188" s="153">
        <v>0.38604651162790699</v>
      </c>
      <c r="M188" s="148" t="s">
        <v>537</v>
      </c>
      <c r="N188" s="154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71</v>
      </c>
      <c r="B189" s="146">
        <v>42657</v>
      </c>
      <c r="C189" s="146"/>
      <c r="D189" s="147" t="s">
        <v>670</v>
      </c>
      <c r="E189" s="148" t="s">
        <v>567</v>
      </c>
      <c r="F189" s="149">
        <v>280</v>
      </c>
      <c r="G189" s="148"/>
      <c r="H189" s="148">
        <v>345</v>
      </c>
      <c r="I189" s="150">
        <v>345</v>
      </c>
      <c r="J189" s="151" t="s">
        <v>569</v>
      </c>
      <c r="K189" s="152">
        <f t="shared" ref="K189:K194" si="106">H189-F189</f>
        <v>65</v>
      </c>
      <c r="L189" s="153">
        <f>K189/F189</f>
        <v>0.23214285714285715</v>
      </c>
      <c r="M189" s="148" t="s">
        <v>537</v>
      </c>
      <c r="N189" s="154">
        <v>42814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72</v>
      </c>
      <c r="B190" s="146">
        <v>42657</v>
      </c>
      <c r="C190" s="146"/>
      <c r="D190" s="147" t="s">
        <v>671</v>
      </c>
      <c r="E190" s="148" t="s">
        <v>567</v>
      </c>
      <c r="F190" s="149">
        <v>245</v>
      </c>
      <c r="G190" s="148"/>
      <c r="H190" s="148">
        <v>325.5</v>
      </c>
      <c r="I190" s="150">
        <v>330</v>
      </c>
      <c r="J190" s="151" t="s">
        <v>672</v>
      </c>
      <c r="K190" s="152">
        <f t="shared" si="106"/>
        <v>80.5</v>
      </c>
      <c r="L190" s="153">
        <f>K190/F190</f>
        <v>0.32857142857142857</v>
      </c>
      <c r="M190" s="148" t="s">
        <v>537</v>
      </c>
      <c r="N190" s="154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73</v>
      </c>
      <c r="B191" s="146">
        <v>42660</v>
      </c>
      <c r="C191" s="146"/>
      <c r="D191" s="147" t="s">
        <v>334</v>
      </c>
      <c r="E191" s="148" t="s">
        <v>567</v>
      </c>
      <c r="F191" s="149">
        <v>125</v>
      </c>
      <c r="G191" s="148"/>
      <c r="H191" s="148">
        <v>160</v>
      </c>
      <c r="I191" s="150">
        <v>160</v>
      </c>
      <c r="J191" s="151" t="s">
        <v>625</v>
      </c>
      <c r="K191" s="152">
        <f t="shared" si="106"/>
        <v>35</v>
      </c>
      <c r="L191" s="153">
        <v>0.28000000000000003</v>
      </c>
      <c r="M191" s="148" t="s">
        <v>537</v>
      </c>
      <c r="N191" s="154">
        <v>42803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74</v>
      </c>
      <c r="B192" s="146">
        <v>42660</v>
      </c>
      <c r="C192" s="146"/>
      <c r="D192" s="147" t="s">
        <v>434</v>
      </c>
      <c r="E192" s="148" t="s">
        <v>567</v>
      </c>
      <c r="F192" s="149">
        <v>114</v>
      </c>
      <c r="G192" s="148"/>
      <c r="H192" s="148">
        <v>145</v>
      </c>
      <c r="I192" s="150">
        <v>145</v>
      </c>
      <c r="J192" s="151" t="s">
        <v>625</v>
      </c>
      <c r="K192" s="152">
        <f t="shared" si="106"/>
        <v>31</v>
      </c>
      <c r="L192" s="153">
        <f>K192/F192</f>
        <v>0.27192982456140352</v>
      </c>
      <c r="M192" s="148" t="s">
        <v>537</v>
      </c>
      <c r="N192" s="154">
        <v>42859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75</v>
      </c>
      <c r="B193" s="146">
        <v>42660</v>
      </c>
      <c r="C193" s="146"/>
      <c r="D193" s="147" t="s">
        <v>673</v>
      </c>
      <c r="E193" s="148" t="s">
        <v>567</v>
      </c>
      <c r="F193" s="149">
        <v>212</v>
      </c>
      <c r="G193" s="148"/>
      <c r="H193" s="148">
        <v>280</v>
      </c>
      <c r="I193" s="150">
        <v>276</v>
      </c>
      <c r="J193" s="151" t="s">
        <v>674</v>
      </c>
      <c r="K193" s="152">
        <f t="shared" si="106"/>
        <v>68</v>
      </c>
      <c r="L193" s="153">
        <f>K193/F193</f>
        <v>0.32075471698113206</v>
      </c>
      <c r="M193" s="148" t="s">
        <v>537</v>
      </c>
      <c r="N193" s="154">
        <v>42858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76</v>
      </c>
      <c r="B194" s="146">
        <v>42678</v>
      </c>
      <c r="C194" s="146"/>
      <c r="D194" s="147" t="s">
        <v>425</v>
      </c>
      <c r="E194" s="148" t="s">
        <v>567</v>
      </c>
      <c r="F194" s="149">
        <v>155</v>
      </c>
      <c r="G194" s="148"/>
      <c r="H194" s="148">
        <v>210</v>
      </c>
      <c r="I194" s="150">
        <v>210</v>
      </c>
      <c r="J194" s="151" t="s">
        <v>675</v>
      </c>
      <c r="K194" s="152">
        <f t="shared" si="106"/>
        <v>55</v>
      </c>
      <c r="L194" s="153">
        <f>K194/F194</f>
        <v>0.35483870967741937</v>
      </c>
      <c r="M194" s="148" t="s">
        <v>537</v>
      </c>
      <c r="N194" s="154">
        <v>42944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5">
        <v>77</v>
      </c>
      <c r="B195" s="156">
        <v>42710</v>
      </c>
      <c r="C195" s="156"/>
      <c r="D195" s="157" t="s">
        <v>676</v>
      </c>
      <c r="E195" s="158" t="s">
        <v>567</v>
      </c>
      <c r="F195" s="159">
        <v>150.5</v>
      </c>
      <c r="G195" s="159"/>
      <c r="H195" s="160">
        <v>72.5</v>
      </c>
      <c r="I195" s="160">
        <v>174</v>
      </c>
      <c r="J195" s="161" t="s">
        <v>677</v>
      </c>
      <c r="K195" s="162">
        <v>-78</v>
      </c>
      <c r="L195" s="163">
        <v>-0.51827242524916906</v>
      </c>
      <c r="M195" s="159" t="s">
        <v>549</v>
      </c>
      <c r="N195" s="156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78</v>
      </c>
      <c r="B196" s="146">
        <v>42712</v>
      </c>
      <c r="C196" s="146"/>
      <c r="D196" s="147" t="s">
        <v>678</v>
      </c>
      <c r="E196" s="148" t="s">
        <v>567</v>
      </c>
      <c r="F196" s="149">
        <v>380</v>
      </c>
      <c r="G196" s="148"/>
      <c r="H196" s="148">
        <v>478</v>
      </c>
      <c r="I196" s="150">
        <v>468</v>
      </c>
      <c r="J196" s="151" t="s">
        <v>625</v>
      </c>
      <c r="K196" s="152">
        <f>H196-F196</f>
        <v>98</v>
      </c>
      <c r="L196" s="153">
        <f>K196/F196</f>
        <v>0.25789473684210529</v>
      </c>
      <c r="M196" s="148" t="s">
        <v>537</v>
      </c>
      <c r="N196" s="154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79</v>
      </c>
      <c r="B197" s="146">
        <v>42734</v>
      </c>
      <c r="C197" s="146"/>
      <c r="D197" s="147" t="s">
        <v>108</v>
      </c>
      <c r="E197" s="148" t="s">
        <v>567</v>
      </c>
      <c r="F197" s="149">
        <v>305</v>
      </c>
      <c r="G197" s="148"/>
      <c r="H197" s="148">
        <v>375</v>
      </c>
      <c r="I197" s="150">
        <v>375</v>
      </c>
      <c r="J197" s="151" t="s">
        <v>625</v>
      </c>
      <c r="K197" s="152">
        <f>H197-F197</f>
        <v>70</v>
      </c>
      <c r="L197" s="153">
        <f>K197/F197</f>
        <v>0.22950819672131148</v>
      </c>
      <c r="M197" s="148" t="s">
        <v>537</v>
      </c>
      <c r="N197" s="154">
        <v>42768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80</v>
      </c>
      <c r="B198" s="146">
        <v>42739</v>
      </c>
      <c r="C198" s="146"/>
      <c r="D198" s="147" t="s">
        <v>94</v>
      </c>
      <c r="E198" s="148" t="s">
        <v>567</v>
      </c>
      <c r="F198" s="149">
        <v>99.5</v>
      </c>
      <c r="G198" s="148"/>
      <c r="H198" s="148">
        <v>158</v>
      </c>
      <c r="I198" s="150">
        <v>158</v>
      </c>
      <c r="J198" s="151" t="s">
        <v>625</v>
      </c>
      <c r="K198" s="152">
        <f>H198-F198</f>
        <v>58.5</v>
      </c>
      <c r="L198" s="153">
        <f>K198/F198</f>
        <v>0.5879396984924623</v>
      </c>
      <c r="M198" s="148" t="s">
        <v>537</v>
      </c>
      <c r="N198" s="154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81</v>
      </c>
      <c r="B199" s="146">
        <v>42739</v>
      </c>
      <c r="C199" s="146"/>
      <c r="D199" s="147" t="s">
        <v>94</v>
      </c>
      <c r="E199" s="148" t="s">
        <v>567</v>
      </c>
      <c r="F199" s="149">
        <v>99.5</v>
      </c>
      <c r="G199" s="148"/>
      <c r="H199" s="148">
        <v>158</v>
      </c>
      <c r="I199" s="150">
        <v>158</v>
      </c>
      <c r="J199" s="151" t="s">
        <v>625</v>
      </c>
      <c r="K199" s="152">
        <v>58.5</v>
      </c>
      <c r="L199" s="153">
        <v>0.58793969849246197</v>
      </c>
      <c r="M199" s="148" t="s">
        <v>537</v>
      </c>
      <c r="N199" s="154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82</v>
      </c>
      <c r="B200" s="146">
        <v>42786</v>
      </c>
      <c r="C200" s="146"/>
      <c r="D200" s="147" t="s">
        <v>182</v>
      </c>
      <c r="E200" s="148" t="s">
        <v>567</v>
      </c>
      <c r="F200" s="149">
        <v>140.5</v>
      </c>
      <c r="G200" s="148"/>
      <c r="H200" s="148">
        <v>220</v>
      </c>
      <c r="I200" s="150">
        <v>220</v>
      </c>
      <c r="J200" s="151" t="s">
        <v>625</v>
      </c>
      <c r="K200" s="152">
        <f>H200-F200</f>
        <v>79.5</v>
      </c>
      <c r="L200" s="153">
        <f>K200/F200</f>
        <v>0.5658362989323843</v>
      </c>
      <c r="M200" s="148" t="s">
        <v>537</v>
      </c>
      <c r="N200" s="154">
        <v>42864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83</v>
      </c>
      <c r="B201" s="146">
        <v>42786</v>
      </c>
      <c r="C201" s="146"/>
      <c r="D201" s="147" t="s">
        <v>679</v>
      </c>
      <c r="E201" s="148" t="s">
        <v>567</v>
      </c>
      <c r="F201" s="149">
        <v>202.5</v>
      </c>
      <c r="G201" s="148"/>
      <c r="H201" s="148">
        <v>234</v>
      </c>
      <c r="I201" s="150">
        <v>234</v>
      </c>
      <c r="J201" s="151" t="s">
        <v>625</v>
      </c>
      <c r="K201" s="152">
        <v>31.5</v>
      </c>
      <c r="L201" s="153">
        <v>0.155555555555556</v>
      </c>
      <c r="M201" s="148" t="s">
        <v>537</v>
      </c>
      <c r="N201" s="154">
        <v>42836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84</v>
      </c>
      <c r="B202" s="146">
        <v>42818</v>
      </c>
      <c r="C202" s="146"/>
      <c r="D202" s="147" t="s">
        <v>680</v>
      </c>
      <c r="E202" s="148" t="s">
        <v>567</v>
      </c>
      <c r="F202" s="149">
        <v>300.5</v>
      </c>
      <c r="G202" s="148"/>
      <c r="H202" s="148">
        <v>417.5</v>
      </c>
      <c r="I202" s="150">
        <v>420</v>
      </c>
      <c r="J202" s="151" t="s">
        <v>681</v>
      </c>
      <c r="K202" s="152">
        <f>H202-F202</f>
        <v>117</v>
      </c>
      <c r="L202" s="153">
        <f>K202/F202</f>
        <v>0.38935108153078202</v>
      </c>
      <c r="M202" s="148" t="s">
        <v>537</v>
      </c>
      <c r="N202" s="154">
        <v>43070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85</v>
      </c>
      <c r="B203" s="146">
        <v>42818</v>
      </c>
      <c r="C203" s="146"/>
      <c r="D203" s="147" t="s">
        <v>655</v>
      </c>
      <c r="E203" s="148" t="s">
        <v>567</v>
      </c>
      <c r="F203" s="149">
        <v>850</v>
      </c>
      <c r="G203" s="148"/>
      <c r="H203" s="148">
        <v>1042.5</v>
      </c>
      <c r="I203" s="150">
        <v>1023</v>
      </c>
      <c r="J203" s="151" t="s">
        <v>682</v>
      </c>
      <c r="K203" s="152">
        <v>192.5</v>
      </c>
      <c r="L203" s="153">
        <v>0.22647058823529401</v>
      </c>
      <c r="M203" s="148" t="s">
        <v>537</v>
      </c>
      <c r="N203" s="154">
        <v>42830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86</v>
      </c>
      <c r="B204" s="146">
        <v>42830</v>
      </c>
      <c r="C204" s="146"/>
      <c r="D204" s="147" t="s">
        <v>453</v>
      </c>
      <c r="E204" s="148" t="s">
        <v>567</v>
      </c>
      <c r="F204" s="149">
        <v>785</v>
      </c>
      <c r="G204" s="148"/>
      <c r="H204" s="148">
        <v>930</v>
      </c>
      <c r="I204" s="150">
        <v>920</v>
      </c>
      <c r="J204" s="151" t="s">
        <v>683</v>
      </c>
      <c r="K204" s="152">
        <f>H204-F204</f>
        <v>145</v>
      </c>
      <c r="L204" s="153">
        <f>K204/F204</f>
        <v>0.18471337579617833</v>
      </c>
      <c r="M204" s="148" t="s">
        <v>537</v>
      </c>
      <c r="N204" s="154">
        <v>42976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5">
        <v>87</v>
      </c>
      <c r="B205" s="156">
        <v>42831</v>
      </c>
      <c r="C205" s="156"/>
      <c r="D205" s="157" t="s">
        <v>684</v>
      </c>
      <c r="E205" s="158" t="s">
        <v>567</v>
      </c>
      <c r="F205" s="159">
        <v>40</v>
      </c>
      <c r="G205" s="159"/>
      <c r="H205" s="160">
        <v>13.1</v>
      </c>
      <c r="I205" s="160">
        <v>60</v>
      </c>
      <c r="J205" s="161" t="s">
        <v>685</v>
      </c>
      <c r="K205" s="162">
        <v>-26.9</v>
      </c>
      <c r="L205" s="163">
        <v>-0.67249999999999999</v>
      </c>
      <c r="M205" s="159" t="s">
        <v>549</v>
      </c>
      <c r="N205" s="156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88</v>
      </c>
      <c r="B206" s="146">
        <v>42837</v>
      </c>
      <c r="C206" s="146"/>
      <c r="D206" s="147" t="s">
        <v>93</v>
      </c>
      <c r="E206" s="148" t="s">
        <v>567</v>
      </c>
      <c r="F206" s="149">
        <v>289.5</v>
      </c>
      <c r="G206" s="148"/>
      <c r="H206" s="148">
        <v>354</v>
      </c>
      <c r="I206" s="150">
        <v>360</v>
      </c>
      <c r="J206" s="151" t="s">
        <v>686</v>
      </c>
      <c r="K206" s="152">
        <f t="shared" ref="K206:K214" si="107">H206-F206</f>
        <v>64.5</v>
      </c>
      <c r="L206" s="153">
        <f t="shared" ref="L206:L214" si="108">K206/F206</f>
        <v>0.22279792746113988</v>
      </c>
      <c r="M206" s="148" t="s">
        <v>537</v>
      </c>
      <c r="N206" s="154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89</v>
      </c>
      <c r="B207" s="146">
        <v>42845</v>
      </c>
      <c r="C207" s="146"/>
      <c r="D207" s="147" t="s">
        <v>401</v>
      </c>
      <c r="E207" s="148" t="s">
        <v>567</v>
      </c>
      <c r="F207" s="149">
        <v>700</v>
      </c>
      <c r="G207" s="148"/>
      <c r="H207" s="148">
        <v>840</v>
      </c>
      <c r="I207" s="150">
        <v>840</v>
      </c>
      <c r="J207" s="151" t="s">
        <v>687</v>
      </c>
      <c r="K207" s="152">
        <f t="shared" si="107"/>
        <v>140</v>
      </c>
      <c r="L207" s="153">
        <f t="shared" si="108"/>
        <v>0.2</v>
      </c>
      <c r="M207" s="148" t="s">
        <v>537</v>
      </c>
      <c r="N207" s="154">
        <v>42893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90</v>
      </c>
      <c r="B208" s="146">
        <v>42887</v>
      </c>
      <c r="C208" s="146"/>
      <c r="D208" s="147" t="s">
        <v>688</v>
      </c>
      <c r="E208" s="148" t="s">
        <v>567</v>
      </c>
      <c r="F208" s="149">
        <v>130</v>
      </c>
      <c r="G208" s="148"/>
      <c r="H208" s="148">
        <v>144.25</v>
      </c>
      <c r="I208" s="150">
        <v>170</v>
      </c>
      <c r="J208" s="151" t="s">
        <v>689</v>
      </c>
      <c r="K208" s="152">
        <f t="shared" si="107"/>
        <v>14.25</v>
      </c>
      <c r="L208" s="153">
        <f t="shared" si="108"/>
        <v>0.10961538461538461</v>
      </c>
      <c r="M208" s="148" t="s">
        <v>537</v>
      </c>
      <c r="N208" s="154">
        <v>43675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91</v>
      </c>
      <c r="B209" s="146">
        <v>42901</v>
      </c>
      <c r="C209" s="146"/>
      <c r="D209" s="147" t="s">
        <v>690</v>
      </c>
      <c r="E209" s="148" t="s">
        <v>567</v>
      </c>
      <c r="F209" s="149">
        <v>214.5</v>
      </c>
      <c r="G209" s="148"/>
      <c r="H209" s="148">
        <v>262</v>
      </c>
      <c r="I209" s="150">
        <v>262</v>
      </c>
      <c r="J209" s="151" t="s">
        <v>691</v>
      </c>
      <c r="K209" s="152">
        <f t="shared" si="107"/>
        <v>47.5</v>
      </c>
      <c r="L209" s="153">
        <f t="shared" si="108"/>
        <v>0.22144522144522144</v>
      </c>
      <c r="M209" s="148" t="s">
        <v>537</v>
      </c>
      <c r="N209" s="154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92</v>
      </c>
      <c r="B210" s="177">
        <v>42933</v>
      </c>
      <c r="C210" s="177"/>
      <c r="D210" s="178" t="s">
        <v>692</v>
      </c>
      <c r="E210" s="179" t="s">
        <v>567</v>
      </c>
      <c r="F210" s="180">
        <v>370</v>
      </c>
      <c r="G210" s="179"/>
      <c r="H210" s="179">
        <v>447.5</v>
      </c>
      <c r="I210" s="181">
        <v>450</v>
      </c>
      <c r="J210" s="182" t="s">
        <v>625</v>
      </c>
      <c r="K210" s="152">
        <f t="shared" si="107"/>
        <v>77.5</v>
      </c>
      <c r="L210" s="183">
        <f t="shared" si="108"/>
        <v>0.20945945945945946</v>
      </c>
      <c r="M210" s="179" t="s">
        <v>537</v>
      </c>
      <c r="N210" s="184">
        <v>43035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93</v>
      </c>
      <c r="B211" s="177">
        <v>42943</v>
      </c>
      <c r="C211" s="177"/>
      <c r="D211" s="178" t="s">
        <v>180</v>
      </c>
      <c r="E211" s="179" t="s">
        <v>567</v>
      </c>
      <c r="F211" s="180">
        <v>657.5</v>
      </c>
      <c r="G211" s="179"/>
      <c r="H211" s="179">
        <v>825</v>
      </c>
      <c r="I211" s="181">
        <v>820</v>
      </c>
      <c r="J211" s="182" t="s">
        <v>625</v>
      </c>
      <c r="K211" s="152">
        <f t="shared" si="107"/>
        <v>167.5</v>
      </c>
      <c r="L211" s="183">
        <f t="shared" si="108"/>
        <v>0.25475285171102663</v>
      </c>
      <c r="M211" s="179" t="s">
        <v>537</v>
      </c>
      <c r="N211" s="184">
        <v>43090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94</v>
      </c>
      <c r="B212" s="146">
        <v>42964</v>
      </c>
      <c r="C212" s="146"/>
      <c r="D212" s="147" t="s">
        <v>347</v>
      </c>
      <c r="E212" s="148" t="s">
        <v>567</v>
      </c>
      <c r="F212" s="149">
        <v>605</v>
      </c>
      <c r="G212" s="148"/>
      <c r="H212" s="148">
        <v>750</v>
      </c>
      <c r="I212" s="150">
        <v>750</v>
      </c>
      <c r="J212" s="151" t="s">
        <v>683</v>
      </c>
      <c r="K212" s="152">
        <f t="shared" si="107"/>
        <v>145</v>
      </c>
      <c r="L212" s="153">
        <f t="shared" si="108"/>
        <v>0.23966942148760331</v>
      </c>
      <c r="M212" s="148" t="s">
        <v>537</v>
      </c>
      <c r="N212" s="154">
        <v>43027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95</v>
      </c>
      <c r="B213" s="156">
        <v>42979</v>
      </c>
      <c r="C213" s="156"/>
      <c r="D213" s="164" t="s">
        <v>693</v>
      </c>
      <c r="E213" s="159" t="s">
        <v>567</v>
      </c>
      <c r="F213" s="159">
        <v>255</v>
      </c>
      <c r="G213" s="160"/>
      <c r="H213" s="160">
        <v>217.25</v>
      </c>
      <c r="I213" s="160">
        <v>320</v>
      </c>
      <c r="J213" s="161" t="s">
        <v>694</v>
      </c>
      <c r="K213" s="162">
        <f t="shared" si="107"/>
        <v>-37.75</v>
      </c>
      <c r="L213" s="165">
        <f t="shared" si="108"/>
        <v>-0.14803921568627451</v>
      </c>
      <c r="M213" s="159" t="s">
        <v>549</v>
      </c>
      <c r="N213" s="156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96</v>
      </c>
      <c r="B214" s="146">
        <v>42997</v>
      </c>
      <c r="C214" s="146"/>
      <c r="D214" s="147" t="s">
        <v>695</v>
      </c>
      <c r="E214" s="148" t="s">
        <v>567</v>
      </c>
      <c r="F214" s="149">
        <v>215</v>
      </c>
      <c r="G214" s="148"/>
      <c r="H214" s="148">
        <v>258</v>
      </c>
      <c r="I214" s="150">
        <v>258</v>
      </c>
      <c r="J214" s="151" t="s">
        <v>625</v>
      </c>
      <c r="K214" s="152">
        <f t="shared" si="107"/>
        <v>43</v>
      </c>
      <c r="L214" s="153">
        <f t="shared" si="108"/>
        <v>0.2</v>
      </c>
      <c r="M214" s="148" t="s">
        <v>537</v>
      </c>
      <c r="N214" s="154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97</v>
      </c>
      <c r="B215" s="146">
        <v>42997</v>
      </c>
      <c r="C215" s="146"/>
      <c r="D215" s="147" t="s">
        <v>695</v>
      </c>
      <c r="E215" s="148" t="s">
        <v>567</v>
      </c>
      <c r="F215" s="149">
        <v>215</v>
      </c>
      <c r="G215" s="148"/>
      <c r="H215" s="148">
        <v>258</v>
      </c>
      <c r="I215" s="150">
        <v>258</v>
      </c>
      <c r="J215" s="182" t="s">
        <v>625</v>
      </c>
      <c r="K215" s="152">
        <v>43</v>
      </c>
      <c r="L215" s="153">
        <v>0.2</v>
      </c>
      <c r="M215" s="148" t="s">
        <v>537</v>
      </c>
      <c r="N215" s="154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98</v>
      </c>
      <c r="B216" s="177">
        <v>42998</v>
      </c>
      <c r="C216" s="177"/>
      <c r="D216" s="178" t="s">
        <v>696</v>
      </c>
      <c r="E216" s="179" t="s">
        <v>567</v>
      </c>
      <c r="F216" s="149">
        <v>75</v>
      </c>
      <c r="G216" s="179"/>
      <c r="H216" s="179">
        <v>90</v>
      </c>
      <c r="I216" s="181">
        <v>90</v>
      </c>
      <c r="J216" s="151" t="s">
        <v>697</v>
      </c>
      <c r="K216" s="152">
        <f t="shared" ref="K216:K221" si="109">H216-F216</f>
        <v>15</v>
      </c>
      <c r="L216" s="153">
        <f t="shared" ref="L216:L221" si="110">K216/F216</f>
        <v>0.2</v>
      </c>
      <c r="M216" s="148" t="s">
        <v>537</v>
      </c>
      <c r="N216" s="154">
        <v>43019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99</v>
      </c>
      <c r="B217" s="177">
        <v>43011</v>
      </c>
      <c r="C217" s="177"/>
      <c r="D217" s="178" t="s">
        <v>551</v>
      </c>
      <c r="E217" s="179" t="s">
        <v>567</v>
      </c>
      <c r="F217" s="180">
        <v>315</v>
      </c>
      <c r="G217" s="179"/>
      <c r="H217" s="179">
        <v>392</v>
      </c>
      <c r="I217" s="181">
        <v>384</v>
      </c>
      <c r="J217" s="182" t="s">
        <v>698</v>
      </c>
      <c r="K217" s="152">
        <f t="shared" si="109"/>
        <v>77</v>
      </c>
      <c r="L217" s="183">
        <f t="shared" si="110"/>
        <v>0.24444444444444444</v>
      </c>
      <c r="M217" s="179" t="s">
        <v>537</v>
      </c>
      <c r="N217" s="184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100</v>
      </c>
      <c r="B218" s="177">
        <v>43013</v>
      </c>
      <c r="C218" s="177"/>
      <c r="D218" s="178" t="s">
        <v>429</v>
      </c>
      <c r="E218" s="179" t="s">
        <v>567</v>
      </c>
      <c r="F218" s="180">
        <v>145</v>
      </c>
      <c r="G218" s="179"/>
      <c r="H218" s="179">
        <v>179</v>
      </c>
      <c r="I218" s="181">
        <v>180</v>
      </c>
      <c r="J218" s="182" t="s">
        <v>699</v>
      </c>
      <c r="K218" s="152">
        <f t="shared" si="109"/>
        <v>34</v>
      </c>
      <c r="L218" s="183">
        <f t="shared" si="110"/>
        <v>0.23448275862068965</v>
      </c>
      <c r="M218" s="179" t="s">
        <v>537</v>
      </c>
      <c r="N218" s="184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101</v>
      </c>
      <c r="B219" s="177">
        <v>43014</v>
      </c>
      <c r="C219" s="177"/>
      <c r="D219" s="178" t="s">
        <v>324</v>
      </c>
      <c r="E219" s="179" t="s">
        <v>567</v>
      </c>
      <c r="F219" s="180">
        <v>256</v>
      </c>
      <c r="G219" s="179"/>
      <c r="H219" s="179">
        <v>323</v>
      </c>
      <c r="I219" s="181">
        <v>320</v>
      </c>
      <c r="J219" s="182" t="s">
        <v>625</v>
      </c>
      <c r="K219" s="152">
        <f t="shared" si="109"/>
        <v>67</v>
      </c>
      <c r="L219" s="183">
        <f t="shared" si="110"/>
        <v>0.26171875</v>
      </c>
      <c r="M219" s="179" t="s">
        <v>537</v>
      </c>
      <c r="N219" s="184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102</v>
      </c>
      <c r="B220" s="177">
        <v>43017</v>
      </c>
      <c r="C220" s="177"/>
      <c r="D220" s="178" t="s">
        <v>339</v>
      </c>
      <c r="E220" s="179" t="s">
        <v>567</v>
      </c>
      <c r="F220" s="180">
        <v>137.5</v>
      </c>
      <c r="G220" s="179"/>
      <c r="H220" s="179">
        <v>184</v>
      </c>
      <c r="I220" s="181">
        <v>183</v>
      </c>
      <c r="J220" s="182" t="s">
        <v>700</v>
      </c>
      <c r="K220" s="152">
        <f t="shared" si="109"/>
        <v>46.5</v>
      </c>
      <c r="L220" s="183">
        <f t="shared" si="110"/>
        <v>0.33818181818181819</v>
      </c>
      <c r="M220" s="179" t="s">
        <v>537</v>
      </c>
      <c r="N220" s="184">
        <v>43108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103</v>
      </c>
      <c r="B221" s="177">
        <v>43018</v>
      </c>
      <c r="C221" s="177"/>
      <c r="D221" s="178" t="s">
        <v>701</v>
      </c>
      <c r="E221" s="179" t="s">
        <v>567</v>
      </c>
      <c r="F221" s="180">
        <v>125.5</v>
      </c>
      <c r="G221" s="179"/>
      <c r="H221" s="179">
        <v>158</v>
      </c>
      <c r="I221" s="181">
        <v>155</v>
      </c>
      <c r="J221" s="182" t="s">
        <v>702</v>
      </c>
      <c r="K221" s="152">
        <f t="shared" si="109"/>
        <v>32.5</v>
      </c>
      <c r="L221" s="183">
        <f t="shared" si="110"/>
        <v>0.25896414342629481</v>
      </c>
      <c r="M221" s="179" t="s">
        <v>537</v>
      </c>
      <c r="N221" s="184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104</v>
      </c>
      <c r="B222" s="177">
        <v>43018</v>
      </c>
      <c r="C222" s="177"/>
      <c r="D222" s="178" t="s">
        <v>703</v>
      </c>
      <c r="E222" s="179" t="s">
        <v>567</v>
      </c>
      <c r="F222" s="180">
        <v>895</v>
      </c>
      <c r="G222" s="179"/>
      <c r="H222" s="179">
        <v>1122.5</v>
      </c>
      <c r="I222" s="181">
        <v>1078</v>
      </c>
      <c r="J222" s="182" t="s">
        <v>704</v>
      </c>
      <c r="K222" s="152">
        <v>227.5</v>
      </c>
      <c r="L222" s="183">
        <v>0.25418994413407803</v>
      </c>
      <c r="M222" s="179" t="s">
        <v>537</v>
      </c>
      <c r="N222" s="184">
        <v>43117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105</v>
      </c>
      <c r="B223" s="177">
        <v>43020</v>
      </c>
      <c r="C223" s="177"/>
      <c r="D223" s="178" t="s">
        <v>333</v>
      </c>
      <c r="E223" s="179" t="s">
        <v>567</v>
      </c>
      <c r="F223" s="180">
        <v>525</v>
      </c>
      <c r="G223" s="179"/>
      <c r="H223" s="179">
        <v>629</v>
      </c>
      <c r="I223" s="181">
        <v>629</v>
      </c>
      <c r="J223" s="182" t="s">
        <v>625</v>
      </c>
      <c r="K223" s="152">
        <v>104</v>
      </c>
      <c r="L223" s="183">
        <v>0.19809523809523799</v>
      </c>
      <c r="M223" s="179" t="s">
        <v>537</v>
      </c>
      <c r="N223" s="184">
        <v>43119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106</v>
      </c>
      <c r="B224" s="177">
        <v>43046</v>
      </c>
      <c r="C224" s="177"/>
      <c r="D224" s="178" t="s">
        <v>370</v>
      </c>
      <c r="E224" s="179" t="s">
        <v>567</v>
      </c>
      <c r="F224" s="180">
        <v>740</v>
      </c>
      <c r="G224" s="179"/>
      <c r="H224" s="179">
        <v>892.5</v>
      </c>
      <c r="I224" s="181">
        <v>900</v>
      </c>
      <c r="J224" s="182" t="s">
        <v>705</v>
      </c>
      <c r="K224" s="152">
        <f>H224-F224</f>
        <v>152.5</v>
      </c>
      <c r="L224" s="183">
        <f>K224/F224</f>
        <v>0.20608108108108109</v>
      </c>
      <c r="M224" s="179" t="s">
        <v>537</v>
      </c>
      <c r="N224" s="184">
        <v>43052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107</v>
      </c>
      <c r="B225" s="146">
        <v>43073</v>
      </c>
      <c r="C225" s="146"/>
      <c r="D225" s="147" t="s">
        <v>706</v>
      </c>
      <c r="E225" s="148" t="s">
        <v>567</v>
      </c>
      <c r="F225" s="149">
        <v>118.5</v>
      </c>
      <c r="G225" s="148"/>
      <c r="H225" s="148">
        <v>143.5</v>
      </c>
      <c r="I225" s="150">
        <v>145</v>
      </c>
      <c r="J225" s="151" t="s">
        <v>558</v>
      </c>
      <c r="K225" s="152">
        <f>H225-F225</f>
        <v>25</v>
      </c>
      <c r="L225" s="153">
        <f>K225/F225</f>
        <v>0.2109704641350211</v>
      </c>
      <c r="M225" s="148" t="s">
        <v>537</v>
      </c>
      <c r="N225" s="154">
        <v>43097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5">
        <v>108</v>
      </c>
      <c r="B226" s="156">
        <v>43090</v>
      </c>
      <c r="C226" s="156"/>
      <c r="D226" s="157" t="s">
        <v>406</v>
      </c>
      <c r="E226" s="158" t="s">
        <v>567</v>
      </c>
      <c r="F226" s="159">
        <v>715</v>
      </c>
      <c r="G226" s="159"/>
      <c r="H226" s="160">
        <v>500</v>
      </c>
      <c r="I226" s="160">
        <v>872</v>
      </c>
      <c r="J226" s="161" t="s">
        <v>707</v>
      </c>
      <c r="K226" s="162">
        <f>H226-F226</f>
        <v>-215</v>
      </c>
      <c r="L226" s="163">
        <f>K226/F226</f>
        <v>-0.30069930069930068</v>
      </c>
      <c r="M226" s="159" t="s">
        <v>549</v>
      </c>
      <c r="N226" s="156">
        <v>43670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109</v>
      </c>
      <c r="B227" s="146">
        <v>43098</v>
      </c>
      <c r="C227" s="146"/>
      <c r="D227" s="147" t="s">
        <v>551</v>
      </c>
      <c r="E227" s="148" t="s">
        <v>567</v>
      </c>
      <c r="F227" s="149">
        <v>435</v>
      </c>
      <c r="G227" s="148"/>
      <c r="H227" s="148">
        <v>542.5</v>
      </c>
      <c r="I227" s="150">
        <v>539</v>
      </c>
      <c r="J227" s="151" t="s">
        <v>625</v>
      </c>
      <c r="K227" s="152">
        <v>107.5</v>
      </c>
      <c r="L227" s="153">
        <v>0.247126436781609</v>
      </c>
      <c r="M227" s="148" t="s">
        <v>537</v>
      </c>
      <c r="N227" s="154">
        <v>43206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110</v>
      </c>
      <c r="B228" s="146">
        <v>43098</v>
      </c>
      <c r="C228" s="146"/>
      <c r="D228" s="147" t="s">
        <v>509</v>
      </c>
      <c r="E228" s="148" t="s">
        <v>567</v>
      </c>
      <c r="F228" s="149">
        <v>885</v>
      </c>
      <c r="G228" s="148"/>
      <c r="H228" s="148">
        <v>1090</v>
      </c>
      <c r="I228" s="150">
        <v>1084</v>
      </c>
      <c r="J228" s="151" t="s">
        <v>625</v>
      </c>
      <c r="K228" s="152">
        <v>205</v>
      </c>
      <c r="L228" s="153">
        <v>0.23163841807909599</v>
      </c>
      <c r="M228" s="148" t="s">
        <v>537</v>
      </c>
      <c r="N228" s="154">
        <v>43213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111</v>
      </c>
      <c r="B229" s="186">
        <v>43192</v>
      </c>
      <c r="C229" s="186"/>
      <c r="D229" s="164" t="s">
        <v>708</v>
      </c>
      <c r="E229" s="159" t="s">
        <v>567</v>
      </c>
      <c r="F229" s="187">
        <v>478.5</v>
      </c>
      <c r="G229" s="159"/>
      <c r="H229" s="159">
        <v>442</v>
      </c>
      <c r="I229" s="160">
        <v>613</v>
      </c>
      <c r="J229" s="161" t="s">
        <v>709</v>
      </c>
      <c r="K229" s="162">
        <f>H229-F229</f>
        <v>-36.5</v>
      </c>
      <c r="L229" s="163">
        <f>K229/F229</f>
        <v>-7.6280041797283177E-2</v>
      </c>
      <c r="M229" s="159" t="s">
        <v>549</v>
      </c>
      <c r="N229" s="156">
        <v>43762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5">
        <v>112</v>
      </c>
      <c r="B230" s="156">
        <v>43194</v>
      </c>
      <c r="C230" s="156"/>
      <c r="D230" s="157" t="s">
        <v>710</v>
      </c>
      <c r="E230" s="158" t="s">
        <v>567</v>
      </c>
      <c r="F230" s="159">
        <f>141.5-7.3</f>
        <v>134.19999999999999</v>
      </c>
      <c r="G230" s="159"/>
      <c r="H230" s="160">
        <v>77</v>
      </c>
      <c r="I230" s="160">
        <v>180</v>
      </c>
      <c r="J230" s="161" t="s">
        <v>711</v>
      </c>
      <c r="K230" s="162">
        <f>H230-F230</f>
        <v>-57.199999999999989</v>
      </c>
      <c r="L230" s="163">
        <f>K230/F230</f>
        <v>-0.42622950819672129</v>
      </c>
      <c r="M230" s="159" t="s">
        <v>549</v>
      </c>
      <c r="N230" s="156">
        <v>43522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5">
        <v>113</v>
      </c>
      <c r="B231" s="156">
        <v>43209</v>
      </c>
      <c r="C231" s="156"/>
      <c r="D231" s="157" t="s">
        <v>712</v>
      </c>
      <c r="E231" s="158" t="s">
        <v>567</v>
      </c>
      <c r="F231" s="159">
        <v>430</v>
      </c>
      <c r="G231" s="159"/>
      <c r="H231" s="160">
        <v>220</v>
      </c>
      <c r="I231" s="160">
        <v>537</v>
      </c>
      <c r="J231" s="161" t="s">
        <v>713</v>
      </c>
      <c r="K231" s="162">
        <f>H231-F231</f>
        <v>-210</v>
      </c>
      <c r="L231" s="163">
        <f>K231/F231</f>
        <v>-0.48837209302325579</v>
      </c>
      <c r="M231" s="159" t="s">
        <v>549</v>
      </c>
      <c r="N231" s="156">
        <v>43252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114</v>
      </c>
      <c r="B232" s="177">
        <v>43220</v>
      </c>
      <c r="C232" s="177"/>
      <c r="D232" s="178" t="s">
        <v>371</v>
      </c>
      <c r="E232" s="179" t="s">
        <v>567</v>
      </c>
      <c r="F232" s="179">
        <v>153.5</v>
      </c>
      <c r="G232" s="179"/>
      <c r="H232" s="179">
        <v>196</v>
      </c>
      <c r="I232" s="181">
        <v>196</v>
      </c>
      <c r="J232" s="151" t="s">
        <v>714</v>
      </c>
      <c r="K232" s="152">
        <f>H232-F232</f>
        <v>42.5</v>
      </c>
      <c r="L232" s="153">
        <f>K232/F232</f>
        <v>0.27687296416938112</v>
      </c>
      <c r="M232" s="148" t="s">
        <v>537</v>
      </c>
      <c r="N232" s="154">
        <v>43605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5">
        <v>115</v>
      </c>
      <c r="B233" s="156">
        <v>43306</v>
      </c>
      <c r="C233" s="156"/>
      <c r="D233" s="157" t="s">
        <v>684</v>
      </c>
      <c r="E233" s="158" t="s">
        <v>567</v>
      </c>
      <c r="F233" s="159">
        <v>27.5</v>
      </c>
      <c r="G233" s="159"/>
      <c r="H233" s="160">
        <v>13.1</v>
      </c>
      <c r="I233" s="160">
        <v>60</v>
      </c>
      <c r="J233" s="161" t="s">
        <v>715</v>
      </c>
      <c r="K233" s="162">
        <v>-14.4</v>
      </c>
      <c r="L233" s="163">
        <v>-0.52363636363636401</v>
      </c>
      <c r="M233" s="159" t="s">
        <v>549</v>
      </c>
      <c r="N233" s="156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116</v>
      </c>
      <c r="B234" s="186">
        <v>43318</v>
      </c>
      <c r="C234" s="186"/>
      <c r="D234" s="164" t="s">
        <v>716</v>
      </c>
      <c r="E234" s="159" t="s">
        <v>567</v>
      </c>
      <c r="F234" s="159">
        <v>148.5</v>
      </c>
      <c r="G234" s="159"/>
      <c r="H234" s="159">
        <v>102</v>
      </c>
      <c r="I234" s="160">
        <v>182</v>
      </c>
      <c r="J234" s="161" t="s">
        <v>717</v>
      </c>
      <c r="K234" s="162">
        <f>H234-F234</f>
        <v>-46.5</v>
      </c>
      <c r="L234" s="163">
        <f>K234/F234</f>
        <v>-0.31313131313131315</v>
      </c>
      <c r="M234" s="159" t="s">
        <v>549</v>
      </c>
      <c r="N234" s="156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117</v>
      </c>
      <c r="B235" s="146">
        <v>43335</v>
      </c>
      <c r="C235" s="146"/>
      <c r="D235" s="147" t="s">
        <v>718</v>
      </c>
      <c r="E235" s="148" t="s">
        <v>567</v>
      </c>
      <c r="F235" s="179">
        <v>285</v>
      </c>
      <c r="G235" s="148"/>
      <c r="H235" s="148">
        <v>355</v>
      </c>
      <c r="I235" s="150">
        <v>364</v>
      </c>
      <c r="J235" s="151" t="s">
        <v>719</v>
      </c>
      <c r="K235" s="152">
        <v>70</v>
      </c>
      <c r="L235" s="153">
        <v>0.24561403508771901</v>
      </c>
      <c r="M235" s="148" t="s">
        <v>537</v>
      </c>
      <c r="N235" s="154">
        <v>43455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118</v>
      </c>
      <c r="B236" s="146">
        <v>43341</v>
      </c>
      <c r="C236" s="146"/>
      <c r="D236" s="147" t="s">
        <v>359</v>
      </c>
      <c r="E236" s="148" t="s">
        <v>567</v>
      </c>
      <c r="F236" s="179">
        <v>525</v>
      </c>
      <c r="G236" s="148"/>
      <c r="H236" s="148">
        <v>585</v>
      </c>
      <c r="I236" s="150">
        <v>635</v>
      </c>
      <c r="J236" s="151" t="s">
        <v>720</v>
      </c>
      <c r="K236" s="152">
        <f t="shared" ref="K236:K253" si="111">H236-F236</f>
        <v>60</v>
      </c>
      <c r="L236" s="153">
        <f t="shared" ref="L236:L253" si="112">K236/F236</f>
        <v>0.11428571428571428</v>
      </c>
      <c r="M236" s="148" t="s">
        <v>537</v>
      </c>
      <c r="N236" s="154">
        <v>43662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119</v>
      </c>
      <c r="B237" s="146">
        <v>43395</v>
      </c>
      <c r="C237" s="146"/>
      <c r="D237" s="147" t="s">
        <v>347</v>
      </c>
      <c r="E237" s="148" t="s">
        <v>567</v>
      </c>
      <c r="F237" s="179">
        <v>475</v>
      </c>
      <c r="G237" s="148"/>
      <c r="H237" s="148">
        <v>574</v>
      </c>
      <c r="I237" s="150">
        <v>570</v>
      </c>
      <c r="J237" s="151" t="s">
        <v>625</v>
      </c>
      <c r="K237" s="152">
        <f t="shared" si="111"/>
        <v>99</v>
      </c>
      <c r="L237" s="153">
        <f t="shared" si="112"/>
        <v>0.20842105263157895</v>
      </c>
      <c r="M237" s="148" t="s">
        <v>537</v>
      </c>
      <c r="N237" s="154">
        <v>43403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120</v>
      </c>
      <c r="B238" s="177">
        <v>43397</v>
      </c>
      <c r="C238" s="177"/>
      <c r="D238" s="178" t="s">
        <v>366</v>
      </c>
      <c r="E238" s="179" t="s">
        <v>567</v>
      </c>
      <c r="F238" s="179">
        <v>707.5</v>
      </c>
      <c r="G238" s="179"/>
      <c r="H238" s="179">
        <v>872</v>
      </c>
      <c r="I238" s="181">
        <v>872</v>
      </c>
      <c r="J238" s="182" t="s">
        <v>625</v>
      </c>
      <c r="K238" s="152">
        <f t="shared" si="111"/>
        <v>164.5</v>
      </c>
      <c r="L238" s="183">
        <f t="shared" si="112"/>
        <v>0.23250883392226149</v>
      </c>
      <c r="M238" s="179" t="s">
        <v>537</v>
      </c>
      <c r="N238" s="184">
        <v>43482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121</v>
      </c>
      <c r="B239" s="177">
        <v>43398</v>
      </c>
      <c r="C239" s="177"/>
      <c r="D239" s="178" t="s">
        <v>721</v>
      </c>
      <c r="E239" s="179" t="s">
        <v>567</v>
      </c>
      <c r="F239" s="179">
        <v>162</v>
      </c>
      <c r="G239" s="179"/>
      <c r="H239" s="179">
        <v>204</v>
      </c>
      <c r="I239" s="181">
        <v>209</v>
      </c>
      <c r="J239" s="182" t="s">
        <v>722</v>
      </c>
      <c r="K239" s="152">
        <f t="shared" si="111"/>
        <v>42</v>
      </c>
      <c r="L239" s="183">
        <f t="shared" si="112"/>
        <v>0.25925925925925924</v>
      </c>
      <c r="M239" s="179" t="s">
        <v>537</v>
      </c>
      <c r="N239" s="184">
        <v>43539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122</v>
      </c>
      <c r="B240" s="177">
        <v>43399</v>
      </c>
      <c r="C240" s="177"/>
      <c r="D240" s="178" t="s">
        <v>446</v>
      </c>
      <c r="E240" s="179" t="s">
        <v>567</v>
      </c>
      <c r="F240" s="179">
        <v>240</v>
      </c>
      <c r="G240" s="179"/>
      <c r="H240" s="179">
        <v>297</v>
      </c>
      <c r="I240" s="181">
        <v>297</v>
      </c>
      <c r="J240" s="182" t="s">
        <v>625</v>
      </c>
      <c r="K240" s="188">
        <f t="shared" si="111"/>
        <v>57</v>
      </c>
      <c r="L240" s="183">
        <f t="shared" si="112"/>
        <v>0.23749999999999999</v>
      </c>
      <c r="M240" s="179" t="s">
        <v>537</v>
      </c>
      <c r="N240" s="184">
        <v>43417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123</v>
      </c>
      <c r="B241" s="146">
        <v>43439</v>
      </c>
      <c r="C241" s="146"/>
      <c r="D241" s="147" t="s">
        <v>723</v>
      </c>
      <c r="E241" s="148" t="s">
        <v>567</v>
      </c>
      <c r="F241" s="148">
        <v>202.5</v>
      </c>
      <c r="G241" s="148"/>
      <c r="H241" s="148">
        <v>255</v>
      </c>
      <c r="I241" s="150">
        <v>252</v>
      </c>
      <c r="J241" s="151" t="s">
        <v>625</v>
      </c>
      <c r="K241" s="152">
        <f t="shared" si="111"/>
        <v>52.5</v>
      </c>
      <c r="L241" s="153">
        <f t="shared" si="112"/>
        <v>0.25925925925925924</v>
      </c>
      <c r="M241" s="148" t="s">
        <v>537</v>
      </c>
      <c r="N241" s="154">
        <v>43542</v>
      </c>
      <c r="O241" s="1"/>
      <c r="P241" s="1"/>
      <c r="Q241" s="1"/>
      <c r="R241" s="6" t="s">
        <v>724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124</v>
      </c>
      <c r="B242" s="177">
        <v>43465</v>
      </c>
      <c r="C242" s="146"/>
      <c r="D242" s="178" t="s">
        <v>393</v>
      </c>
      <c r="E242" s="179" t="s">
        <v>567</v>
      </c>
      <c r="F242" s="179">
        <v>710</v>
      </c>
      <c r="G242" s="179"/>
      <c r="H242" s="179">
        <v>866</v>
      </c>
      <c r="I242" s="181">
        <v>866</v>
      </c>
      <c r="J242" s="182" t="s">
        <v>625</v>
      </c>
      <c r="K242" s="152">
        <f t="shared" si="111"/>
        <v>156</v>
      </c>
      <c r="L242" s="153">
        <f t="shared" si="112"/>
        <v>0.21971830985915494</v>
      </c>
      <c r="M242" s="148" t="s">
        <v>537</v>
      </c>
      <c r="N242" s="154">
        <v>43553</v>
      </c>
      <c r="O242" s="1"/>
      <c r="P242" s="1"/>
      <c r="Q242" s="1"/>
      <c r="R242" s="6" t="s">
        <v>724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125</v>
      </c>
      <c r="B243" s="177">
        <v>43522</v>
      </c>
      <c r="C243" s="177"/>
      <c r="D243" s="178" t="s">
        <v>151</v>
      </c>
      <c r="E243" s="179" t="s">
        <v>567</v>
      </c>
      <c r="F243" s="179">
        <v>337.25</v>
      </c>
      <c r="G243" s="179"/>
      <c r="H243" s="179">
        <v>398.5</v>
      </c>
      <c r="I243" s="181">
        <v>411</v>
      </c>
      <c r="J243" s="151" t="s">
        <v>725</v>
      </c>
      <c r="K243" s="152">
        <f t="shared" si="111"/>
        <v>61.25</v>
      </c>
      <c r="L243" s="153">
        <f t="shared" si="112"/>
        <v>0.1816160118606375</v>
      </c>
      <c r="M243" s="148" t="s">
        <v>537</v>
      </c>
      <c r="N243" s="154">
        <v>43760</v>
      </c>
      <c r="O243" s="1"/>
      <c r="P243" s="1"/>
      <c r="Q243" s="1"/>
      <c r="R243" s="6" t="s">
        <v>724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126</v>
      </c>
      <c r="B244" s="190">
        <v>43559</v>
      </c>
      <c r="C244" s="190"/>
      <c r="D244" s="191" t="s">
        <v>726</v>
      </c>
      <c r="E244" s="192" t="s">
        <v>567</v>
      </c>
      <c r="F244" s="192">
        <v>130</v>
      </c>
      <c r="G244" s="192"/>
      <c r="H244" s="192">
        <v>65</v>
      </c>
      <c r="I244" s="193">
        <v>158</v>
      </c>
      <c r="J244" s="161" t="s">
        <v>727</v>
      </c>
      <c r="K244" s="162">
        <f t="shared" si="111"/>
        <v>-65</v>
      </c>
      <c r="L244" s="163">
        <f t="shared" si="112"/>
        <v>-0.5</v>
      </c>
      <c r="M244" s="159" t="s">
        <v>549</v>
      </c>
      <c r="N244" s="156">
        <v>43726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127</v>
      </c>
      <c r="B245" s="177">
        <v>43017</v>
      </c>
      <c r="C245" s="177"/>
      <c r="D245" s="178" t="s">
        <v>182</v>
      </c>
      <c r="E245" s="179" t="s">
        <v>567</v>
      </c>
      <c r="F245" s="179">
        <v>141.5</v>
      </c>
      <c r="G245" s="179"/>
      <c r="H245" s="179">
        <v>183.5</v>
      </c>
      <c r="I245" s="181">
        <v>210</v>
      </c>
      <c r="J245" s="151" t="s">
        <v>722</v>
      </c>
      <c r="K245" s="152">
        <f t="shared" si="111"/>
        <v>42</v>
      </c>
      <c r="L245" s="153">
        <f t="shared" si="112"/>
        <v>0.29681978798586572</v>
      </c>
      <c r="M245" s="148" t="s">
        <v>537</v>
      </c>
      <c r="N245" s="154">
        <v>43042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128</v>
      </c>
      <c r="B246" s="190">
        <v>43074</v>
      </c>
      <c r="C246" s="190"/>
      <c r="D246" s="191" t="s">
        <v>729</v>
      </c>
      <c r="E246" s="192" t="s">
        <v>567</v>
      </c>
      <c r="F246" s="187">
        <v>172</v>
      </c>
      <c r="G246" s="192"/>
      <c r="H246" s="192">
        <v>155.25</v>
      </c>
      <c r="I246" s="193">
        <v>230</v>
      </c>
      <c r="J246" s="161" t="s">
        <v>730</v>
      </c>
      <c r="K246" s="162">
        <f t="shared" si="111"/>
        <v>-16.75</v>
      </c>
      <c r="L246" s="163">
        <f t="shared" si="112"/>
        <v>-9.7383720930232565E-2</v>
      </c>
      <c r="M246" s="159" t="s">
        <v>549</v>
      </c>
      <c r="N246" s="156">
        <v>43787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129</v>
      </c>
      <c r="B247" s="177">
        <v>43398</v>
      </c>
      <c r="C247" s="177"/>
      <c r="D247" s="178" t="s">
        <v>107</v>
      </c>
      <c r="E247" s="179" t="s">
        <v>567</v>
      </c>
      <c r="F247" s="179">
        <v>698.5</v>
      </c>
      <c r="G247" s="179"/>
      <c r="H247" s="179">
        <v>890</v>
      </c>
      <c r="I247" s="181">
        <v>890</v>
      </c>
      <c r="J247" s="151" t="s">
        <v>790</v>
      </c>
      <c r="K247" s="152">
        <f t="shared" si="111"/>
        <v>191.5</v>
      </c>
      <c r="L247" s="153">
        <f t="shared" si="112"/>
        <v>0.27415891195418757</v>
      </c>
      <c r="M247" s="148" t="s">
        <v>537</v>
      </c>
      <c r="N247" s="154">
        <v>44328</v>
      </c>
      <c r="O247" s="1"/>
      <c r="P247" s="1"/>
      <c r="Q247" s="1"/>
      <c r="R247" s="6" t="s">
        <v>724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130</v>
      </c>
      <c r="B248" s="177">
        <v>42877</v>
      </c>
      <c r="C248" s="177"/>
      <c r="D248" s="178" t="s">
        <v>358</v>
      </c>
      <c r="E248" s="179" t="s">
        <v>567</v>
      </c>
      <c r="F248" s="179">
        <v>127.6</v>
      </c>
      <c r="G248" s="179"/>
      <c r="H248" s="179">
        <v>138</v>
      </c>
      <c r="I248" s="181">
        <v>190</v>
      </c>
      <c r="J248" s="151" t="s">
        <v>731</v>
      </c>
      <c r="K248" s="152">
        <f t="shared" si="111"/>
        <v>10.400000000000006</v>
      </c>
      <c r="L248" s="153">
        <f t="shared" si="112"/>
        <v>8.1504702194357417E-2</v>
      </c>
      <c r="M248" s="148" t="s">
        <v>537</v>
      </c>
      <c r="N248" s="154">
        <v>43774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131</v>
      </c>
      <c r="B249" s="177">
        <v>43158</v>
      </c>
      <c r="C249" s="177"/>
      <c r="D249" s="178" t="s">
        <v>732</v>
      </c>
      <c r="E249" s="179" t="s">
        <v>567</v>
      </c>
      <c r="F249" s="179">
        <v>317</v>
      </c>
      <c r="G249" s="179"/>
      <c r="H249" s="179">
        <v>382.5</v>
      </c>
      <c r="I249" s="181">
        <v>398</v>
      </c>
      <c r="J249" s="151" t="s">
        <v>733</v>
      </c>
      <c r="K249" s="152">
        <f t="shared" si="111"/>
        <v>65.5</v>
      </c>
      <c r="L249" s="153">
        <f t="shared" si="112"/>
        <v>0.20662460567823343</v>
      </c>
      <c r="M249" s="148" t="s">
        <v>537</v>
      </c>
      <c r="N249" s="154">
        <v>44238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132</v>
      </c>
      <c r="B250" s="190">
        <v>43164</v>
      </c>
      <c r="C250" s="190"/>
      <c r="D250" s="191" t="s">
        <v>144</v>
      </c>
      <c r="E250" s="192" t="s">
        <v>567</v>
      </c>
      <c r="F250" s="187">
        <f>510-14.4</f>
        <v>495.6</v>
      </c>
      <c r="G250" s="192"/>
      <c r="H250" s="192">
        <v>350</v>
      </c>
      <c r="I250" s="193">
        <v>672</v>
      </c>
      <c r="J250" s="161" t="s">
        <v>734</v>
      </c>
      <c r="K250" s="162">
        <f t="shared" si="111"/>
        <v>-145.60000000000002</v>
      </c>
      <c r="L250" s="163">
        <f t="shared" si="112"/>
        <v>-0.29378531073446329</v>
      </c>
      <c r="M250" s="159" t="s">
        <v>549</v>
      </c>
      <c r="N250" s="156">
        <v>43887</v>
      </c>
      <c r="O250" s="1"/>
      <c r="P250" s="1"/>
      <c r="Q250" s="1"/>
      <c r="R250" s="6" t="s">
        <v>724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133</v>
      </c>
      <c r="B251" s="190">
        <v>43237</v>
      </c>
      <c r="C251" s="190"/>
      <c r="D251" s="191" t="s">
        <v>438</v>
      </c>
      <c r="E251" s="192" t="s">
        <v>567</v>
      </c>
      <c r="F251" s="187">
        <v>230.3</v>
      </c>
      <c r="G251" s="192"/>
      <c r="H251" s="192">
        <v>102.5</v>
      </c>
      <c r="I251" s="193">
        <v>348</v>
      </c>
      <c r="J251" s="161" t="s">
        <v>735</v>
      </c>
      <c r="K251" s="162">
        <f t="shared" si="111"/>
        <v>-127.80000000000001</v>
      </c>
      <c r="L251" s="163">
        <f t="shared" si="112"/>
        <v>-0.55492835432045162</v>
      </c>
      <c r="M251" s="159" t="s">
        <v>549</v>
      </c>
      <c r="N251" s="156">
        <v>43896</v>
      </c>
      <c r="O251" s="1"/>
      <c r="P251" s="1"/>
      <c r="Q251" s="1"/>
      <c r="R251" s="6" t="s">
        <v>724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134</v>
      </c>
      <c r="B252" s="177">
        <v>43258</v>
      </c>
      <c r="C252" s="177"/>
      <c r="D252" s="178" t="s">
        <v>410</v>
      </c>
      <c r="E252" s="179" t="s">
        <v>567</v>
      </c>
      <c r="F252" s="179">
        <f>342.5-5.1</f>
        <v>337.4</v>
      </c>
      <c r="G252" s="179"/>
      <c r="H252" s="179">
        <v>412.5</v>
      </c>
      <c r="I252" s="181">
        <v>439</v>
      </c>
      <c r="J252" s="151" t="s">
        <v>736</v>
      </c>
      <c r="K252" s="152">
        <f t="shared" si="111"/>
        <v>75.100000000000023</v>
      </c>
      <c r="L252" s="153">
        <f t="shared" si="112"/>
        <v>0.22258446947243635</v>
      </c>
      <c r="M252" s="148" t="s">
        <v>537</v>
      </c>
      <c r="N252" s="154">
        <v>44230</v>
      </c>
      <c r="O252" s="1"/>
      <c r="P252" s="1"/>
      <c r="Q252" s="1"/>
      <c r="R252" s="6" t="s">
        <v>728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0">
        <v>135</v>
      </c>
      <c r="B253" s="169">
        <v>43285</v>
      </c>
      <c r="C253" s="169"/>
      <c r="D253" s="170" t="s">
        <v>55</v>
      </c>
      <c r="E253" s="171" t="s">
        <v>567</v>
      </c>
      <c r="F253" s="171">
        <f>127.5-5.53</f>
        <v>121.97</v>
      </c>
      <c r="G253" s="172"/>
      <c r="H253" s="172">
        <v>122.5</v>
      </c>
      <c r="I253" s="172">
        <v>170</v>
      </c>
      <c r="J253" s="173" t="s">
        <v>763</v>
      </c>
      <c r="K253" s="174">
        <f t="shared" si="111"/>
        <v>0.53000000000000114</v>
      </c>
      <c r="L253" s="175">
        <f t="shared" si="112"/>
        <v>4.3453308190538747E-3</v>
      </c>
      <c r="M253" s="171" t="s">
        <v>658</v>
      </c>
      <c r="N253" s="169">
        <v>44431</v>
      </c>
      <c r="O253" s="1"/>
      <c r="P253" s="1"/>
      <c r="Q253" s="1"/>
      <c r="R253" s="6" t="s">
        <v>724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136</v>
      </c>
      <c r="B254" s="190">
        <v>43294</v>
      </c>
      <c r="C254" s="190"/>
      <c r="D254" s="191" t="s">
        <v>349</v>
      </c>
      <c r="E254" s="192" t="s">
        <v>567</v>
      </c>
      <c r="F254" s="187">
        <v>46.5</v>
      </c>
      <c r="G254" s="192"/>
      <c r="H254" s="192">
        <v>17</v>
      </c>
      <c r="I254" s="193">
        <v>59</v>
      </c>
      <c r="J254" s="161" t="s">
        <v>737</v>
      </c>
      <c r="K254" s="162">
        <f t="shared" ref="K254:K262" si="113">H254-F254</f>
        <v>-29.5</v>
      </c>
      <c r="L254" s="163">
        <f t="shared" ref="L254:L262" si="114">K254/F254</f>
        <v>-0.63440860215053763</v>
      </c>
      <c r="M254" s="159" t="s">
        <v>549</v>
      </c>
      <c r="N254" s="156">
        <v>43887</v>
      </c>
      <c r="O254" s="1"/>
      <c r="P254" s="1"/>
      <c r="Q254" s="1"/>
      <c r="R254" s="6" t="s">
        <v>724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137</v>
      </c>
      <c r="B255" s="177">
        <v>43396</v>
      </c>
      <c r="C255" s="177"/>
      <c r="D255" s="178" t="s">
        <v>395</v>
      </c>
      <c r="E255" s="179" t="s">
        <v>567</v>
      </c>
      <c r="F255" s="179">
        <v>156.5</v>
      </c>
      <c r="G255" s="179"/>
      <c r="H255" s="179">
        <v>207.5</v>
      </c>
      <c r="I255" s="181">
        <v>191</v>
      </c>
      <c r="J255" s="151" t="s">
        <v>625</v>
      </c>
      <c r="K255" s="152">
        <f t="shared" si="113"/>
        <v>51</v>
      </c>
      <c r="L255" s="153">
        <f t="shared" si="114"/>
        <v>0.32587859424920129</v>
      </c>
      <c r="M255" s="148" t="s">
        <v>537</v>
      </c>
      <c r="N255" s="154">
        <v>44369</v>
      </c>
      <c r="O255" s="1"/>
      <c r="P255" s="1"/>
      <c r="Q255" s="1"/>
      <c r="R255" s="6" t="s">
        <v>724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138</v>
      </c>
      <c r="B256" s="177">
        <v>43439</v>
      </c>
      <c r="C256" s="177"/>
      <c r="D256" s="178" t="s">
        <v>314</v>
      </c>
      <c r="E256" s="179" t="s">
        <v>567</v>
      </c>
      <c r="F256" s="179">
        <v>259.5</v>
      </c>
      <c r="G256" s="179"/>
      <c r="H256" s="179">
        <v>320</v>
      </c>
      <c r="I256" s="181">
        <v>320</v>
      </c>
      <c r="J256" s="151" t="s">
        <v>625</v>
      </c>
      <c r="K256" s="152">
        <f t="shared" si="113"/>
        <v>60.5</v>
      </c>
      <c r="L256" s="153">
        <f t="shared" si="114"/>
        <v>0.23314065510597304</v>
      </c>
      <c r="M256" s="148" t="s">
        <v>537</v>
      </c>
      <c r="N256" s="154">
        <v>44323</v>
      </c>
      <c r="O256" s="1"/>
      <c r="P256" s="1"/>
      <c r="Q256" s="1"/>
      <c r="R256" s="6" t="s">
        <v>724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139</v>
      </c>
      <c r="B257" s="190">
        <v>43439</v>
      </c>
      <c r="C257" s="190"/>
      <c r="D257" s="191" t="s">
        <v>738</v>
      </c>
      <c r="E257" s="192" t="s">
        <v>567</v>
      </c>
      <c r="F257" s="192">
        <v>715</v>
      </c>
      <c r="G257" s="192"/>
      <c r="H257" s="192">
        <v>445</v>
      </c>
      <c r="I257" s="193">
        <v>840</v>
      </c>
      <c r="J257" s="161" t="s">
        <v>739</v>
      </c>
      <c r="K257" s="162">
        <f t="shared" si="113"/>
        <v>-270</v>
      </c>
      <c r="L257" s="163">
        <f t="shared" si="114"/>
        <v>-0.3776223776223776</v>
      </c>
      <c r="M257" s="159" t="s">
        <v>549</v>
      </c>
      <c r="N257" s="156">
        <v>43800</v>
      </c>
      <c r="O257" s="1"/>
      <c r="P257" s="1"/>
      <c r="Q257" s="1"/>
      <c r="R257" s="6" t="s">
        <v>724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140</v>
      </c>
      <c r="B258" s="177">
        <v>43469</v>
      </c>
      <c r="C258" s="177"/>
      <c r="D258" s="178" t="s">
        <v>156</v>
      </c>
      <c r="E258" s="179" t="s">
        <v>567</v>
      </c>
      <c r="F258" s="179">
        <v>875</v>
      </c>
      <c r="G258" s="179"/>
      <c r="H258" s="179">
        <v>1165</v>
      </c>
      <c r="I258" s="181">
        <v>1185</v>
      </c>
      <c r="J258" s="151" t="s">
        <v>740</v>
      </c>
      <c r="K258" s="152">
        <f t="shared" si="113"/>
        <v>290</v>
      </c>
      <c r="L258" s="153">
        <f t="shared" si="114"/>
        <v>0.33142857142857141</v>
      </c>
      <c r="M258" s="148" t="s">
        <v>537</v>
      </c>
      <c r="N258" s="154">
        <v>43847</v>
      </c>
      <c r="O258" s="1"/>
      <c r="P258" s="1"/>
      <c r="Q258" s="1"/>
      <c r="R258" s="6" t="s">
        <v>724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141</v>
      </c>
      <c r="B259" s="177">
        <v>43559</v>
      </c>
      <c r="C259" s="177"/>
      <c r="D259" s="178" t="s">
        <v>330</v>
      </c>
      <c r="E259" s="179" t="s">
        <v>567</v>
      </c>
      <c r="F259" s="179">
        <f>387-14.63</f>
        <v>372.37</v>
      </c>
      <c r="G259" s="179"/>
      <c r="H259" s="179">
        <v>490</v>
      </c>
      <c r="I259" s="181">
        <v>490</v>
      </c>
      <c r="J259" s="151" t="s">
        <v>625</v>
      </c>
      <c r="K259" s="152">
        <f t="shared" si="113"/>
        <v>117.63</v>
      </c>
      <c r="L259" s="153">
        <f t="shared" si="114"/>
        <v>0.31589548030185027</v>
      </c>
      <c r="M259" s="148" t="s">
        <v>537</v>
      </c>
      <c r="N259" s="154">
        <v>43850</v>
      </c>
      <c r="O259" s="1"/>
      <c r="P259" s="1"/>
      <c r="Q259" s="1"/>
      <c r="R259" s="6" t="s">
        <v>724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142</v>
      </c>
      <c r="B260" s="190">
        <v>43578</v>
      </c>
      <c r="C260" s="190"/>
      <c r="D260" s="191" t="s">
        <v>741</v>
      </c>
      <c r="E260" s="192" t="s">
        <v>539</v>
      </c>
      <c r="F260" s="192">
        <v>220</v>
      </c>
      <c r="G260" s="192"/>
      <c r="H260" s="192">
        <v>127.5</v>
      </c>
      <c r="I260" s="193">
        <v>284</v>
      </c>
      <c r="J260" s="161" t="s">
        <v>742</v>
      </c>
      <c r="K260" s="162">
        <f t="shared" si="113"/>
        <v>-92.5</v>
      </c>
      <c r="L260" s="163">
        <f t="shared" si="114"/>
        <v>-0.42045454545454547</v>
      </c>
      <c r="M260" s="159" t="s">
        <v>549</v>
      </c>
      <c r="N260" s="156">
        <v>43896</v>
      </c>
      <c r="O260" s="1"/>
      <c r="P260" s="1"/>
      <c r="Q260" s="1"/>
      <c r="R260" s="6" t="s">
        <v>724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143</v>
      </c>
      <c r="B261" s="177">
        <v>43622</v>
      </c>
      <c r="C261" s="177"/>
      <c r="D261" s="178" t="s">
        <v>447</v>
      </c>
      <c r="E261" s="179" t="s">
        <v>539</v>
      </c>
      <c r="F261" s="179">
        <v>332.8</v>
      </c>
      <c r="G261" s="179"/>
      <c r="H261" s="179">
        <v>405</v>
      </c>
      <c r="I261" s="181">
        <v>419</v>
      </c>
      <c r="J261" s="151" t="s">
        <v>743</v>
      </c>
      <c r="K261" s="152">
        <f t="shared" si="113"/>
        <v>72.199999999999989</v>
      </c>
      <c r="L261" s="153">
        <f t="shared" si="114"/>
        <v>0.21694711538461534</v>
      </c>
      <c r="M261" s="148" t="s">
        <v>537</v>
      </c>
      <c r="N261" s="154">
        <v>43860</v>
      </c>
      <c r="O261" s="1"/>
      <c r="P261" s="1"/>
      <c r="Q261" s="1"/>
      <c r="R261" s="6" t="s">
        <v>728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0">
        <v>144</v>
      </c>
      <c r="B262" s="169">
        <v>43641</v>
      </c>
      <c r="C262" s="169"/>
      <c r="D262" s="170" t="s">
        <v>149</v>
      </c>
      <c r="E262" s="171" t="s">
        <v>567</v>
      </c>
      <c r="F262" s="171">
        <v>386</v>
      </c>
      <c r="G262" s="172"/>
      <c r="H262" s="172">
        <v>395</v>
      </c>
      <c r="I262" s="172">
        <v>452</v>
      </c>
      <c r="J262" s="173" t="s">
        <v>744</v>
      </c>
      <c r="K262" s="174">
        <f t="shared" si="113"/>
        <v>9</v>
      </c>
      <c r="L262" s="175">
        <f t="shared" si="114"/>
        <v>2.3316062176165803E-2</v>
      </c>
      <c r="M262" s="171" t="s">
        <v>658</v>
      </c>
      <c r="N262" s="169">
        <v>43868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0">
        <v>145</v>
      </c>
      <c r="B263" s="169">
        <v>43707</v>
      </c>
      <c r="C263" s="169"/>
      <c r="D263" s="170" t="s">
        <v>130</v>
      </c>
      <c r="E263" s="171" t="s">
        <v>567</v>
      </c>
      <c r="F263" s="171">
        <v>137.5</v>
      </c>
      <c r="G263" s="172"/>
      <c r="H263" s="172">
        <v>138.5</v>
      </c>
      <c r="I263" s="172">
        <v>190</v>
      </c>
      <c r="J263" s="173" t="s">
        <v>762</v>
      </c>
      <c r="K263" s="174">
        <f>H263-F263</f>
        <v>1</v>
      </c>
      <c r="L263" s="175">
        <f>K263/F263</f>
        <v>7.2727272727272727E-3</v>
      </c>
      <c r="M263" s="171" t="s">
        <v>658</v>
      </c>
      <c r="N263" s="169">
        <v>44432</v>
      </c>
      <c r="O263" s="1"/>
      <c r="P263" s="1"/>
      <c r="Q263" s="1"/>
      <c r="R263" s="6" t="s">
        <v>724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146</v>
      </c>
      <c r="B264" s="177">
        <v>43731</v>
      </c>
      <c r="C264" s="177"/>
      <c r="D264" s="178" t="s">
        <v>403</v>
      </c>
      <c r="E264" s="179" t="s">
        <v>567</v>
      </c>
      <c r="F264" s="179">
        <v>235</v>
      </c>
      <c r="G264" s="179"/>
      <c r="H264" s="179">
        <v>295</v>
      </c>
      <c r="I264" s="181">
        <v>296</v>
      </c>
      <c r="J264" s="151" t="s">
        <v>745</v>
      </c>
      <c r="K264" s="152">
        <f t="shared" ref="K264:K270" si="115">H264-F264</f>
        <v>60</v>
      </c>
      <c r="L264" s="153">
        <f t="shared" ref="L264:L270" si="116">K264/F264</f>
        <v>0.25531914893617019</v>
      </c>
      <c r="M264" s="148" t="s">
        <v>537</v>
      </c>
      <c r="N264" s="154">
        <v>43844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147</v>
      </c>
      <c r="B265" s="177">
        <v>43752</v>
      </c>
      <c r="C265" s="177"/>
      <c r="D265" s="178" t="s">
        <v>746</v>
      </c>
      <c r="E265" s="179" t="s">
        <v>567</v>
      </c>
      <c r="F265" s="179">
        <v>277.5</v>
      </c>
      <c r="G265" s="179"/>
      <c r="H265" s="179">
        <v>333</v>
      </c>
      <c r="I265" s="181">
        <v>333</v>
      </c>
      <c r="J265" s="151" t="s">
        <v>747</v>
      </c>
      <c r="K265" s="152">
        <f t="shared" si="115"/>
        <v>55.5</v>
      </c>
      <c r="L265" s="153">
        <f t="shared" si="116"/>
        <v>0.2</v>
      </c>
      <c r="M265" s="148" t="s">
        <v>537</v>
      </c>
      <c r="N265" s="154">
        <v>43846</v>
      </c>
      <c r="O265" s="1"/>
      <c r="P265" s="1"/>
      <c r="Q265" s="1"/>
      <c r="R265" s="6" t="s">
        <v>724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148</v>
      </c>
      <c r="B266" s="177">
        <v>43752</v>
      </c>
      <c r="C266" s="177"/>
      <c r="D266" s="178" t="s">
        <v>748</v>
      </c>
      <c r="E266" s="179" t="s">
        <v>567</v>
      </c>
      <c r="F266" s="179">
        <v>930</v>
      </c>
      <c r="G266" s="179"/>
      <c r="H266" s="179">
        <v>1165</v>
      </c>
      <c r="I266" s="181">
        <v>1200</v>
      </c>
      <c r="J266" s="151" t="s">
        <v>749</v>
      </c>
      <c r="K266" s="152">
        <f t="shared" si="115"/>
        <v>235</v>
      </c>
      <c r="L266" s="153">
        <f t="shared" si="116"/>
        <v>0.25268817204301075</v>
      </c>
      <c r="M266" s="148" t="s">
        <v>537</v>
      </c>
      <c r="N266" s="154">
        <v>43847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149</v>
      </c>
      <c r="B267" s="177">
        <v>43753</v>
      </c>
      <c r="C267" s="177"/>
      <c r="D267" s="178" t="s">
        <v>750</v>
      </c>
      <c r="E267" s="179" t="s">
        <v>567</v>
      </c>
      <c r="F267" s="149">
        <v>111</v>
      </c>
      <c r="G267" s="179"/>
      <c r="H267" s="179">
        <v>141</v>
      </c>
      <c r="I267" s="181">
        <v>141</v>
      </c>
      <c r="J267" s="151" t="s">
        <v>552</v>
      </c>
      <c r="K267" s="152">
        <f t="shared" si="115"/>
        <v>30</v>
      </c>
      <c r="L267" s="153">
        <f t="shared" si="116"/>
        <v>0.27027027027027029</v>
      </c>
      <c r="M267" s="148" t="s">
        <v>537</v>
      </c>
      <c r="N267" s="154">
        <v>44328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150</v>
      </c>
      <c r="B268" s="177">
        <v>43753</v>
      </c>
      <c r="C268" s="177"/>
      <c r="D268" s="178" t="s">
        <v>751</v>
      </c>
      <c r="E268" s="179" t="s">
        <v>567</v>
      </c>
      <c r="F268" s="149">
        <v>296</v>
      </c>
      <c r="G268" s="179"/>
      <c r="H268" s="179">
        <v>370</v>
      </c>
      <c r="I268" s="181">
        <v>370</v>
      </c>
      <c r="J268" s="151" t="s">
        <v>625</v>
      </c>
      <c r="K268" s="152">
        <f t="shared" si="115"/>
        <v>74</v>
      </c>
      <c r="L268" s="153">
        <f t="shared" si="116"/>
        <v>0.25</v>
      </c>
      <c r="M268" s="148" t="s">
        <v>537</v>
      </c>
      <c r="N268" s="154">
        <v>43853</v>
      </c>
      <c r="O268" s="1"/>
      <c r="P268" s="1"/>
      <c r="Q268" s="1"/>
      <c r="R268" s="6" t="s">
        <v>728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151</v>
      </c>
      <c r="B269" s="177">
        <v>43754</v>
      </c>
      <c r="C269" s="177"/>
      <c r="D269" s="178" t="s">
        <v>752</v>
      </c>
      <c r="E269" s="179" t="s">
        <v>567</v>
      </c>
      <c r="F269" s="149">
        <v>300</v>
      </c>
      <c r="G269" s="179"/>
      <c r="H269" s="179">
        <v>382.5</v>
      </c>
      <c r="I269" s="181">
        <v>344</v>
      </c>
      <c r="J269" s="151" t="s">
        <v>793</v>
      </c>
      <c r="K269" s="152">
        <f t="shared" si="115"/>
        <v>82.5</v>
      </c>
      <c r="L269" s="153">
        <f t="shared" si="116"/>
        <v>0.27500000000000002</v>
      </c>
      <c r="M269" s="148" t="s">
        <v>537</v>
      </c>
      <c r="N269" s="154">
        <v>44238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152</v>
      </c>
      <c r="B270" s="177">
        <v>43832</v>
      </c>
      <c r="C270" s="177"/>
      <c r="D270" s="178" t="s">
        <v>753</v>
      </c>
      <c r="E270" s="179" t="s">
        <v>567</v>
      </c>
      <c r="F270" s="149">
        <v>495</v>
      </c>
      <c r="G270" s="179"/>
      <c r="H270" s="179">
        <v>595</v>
      </c>
      <c r="I270" s="181">
        <v>590</v>
      </c>
      <c r="J270" s="151" t="s">
        <v>792</v>
      </c>
      <c r="K270" s="152">
        <f t="shared" si="115"/>
        <v>100</v>
      </c>
      <c r="L270" s="153">
        <f t="shared" si="116"/>
        <v>0.20202020202020202</v>
      </c>
      <c r="M270" s="148" t="s">
        <v>537</v>
      </c>
      <c r="N270" s="154">
        <v>44589</v>
      </c>
      <c r="O270" s="1"/>
      <c r="P270" s="1"/>
      <c r="Q270" s="1"/>
      <c r="R270" s="6" t="s">
        <v>728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153</v>
      </c>
      <c r="B271" s="177">
        <v>43966</v>
      </c>
      <c r="C271" s="177"/>
      <c r="D271" s="178" t="s">
        <v>71</v>
      </c>
      <c r="E271" s="179" t="s">
        <v>567</v>
      </c>
      <c r="F271" s="149">
        <v>67.5</v>
      </c>
      <c r="G271" s="179"/>
      <c r="H271" s="179">
        <v>86</v>
      </c>
      <c r="I271" s="181">
        <v>86</v>
      </c>
      <c r="J271" s="151" t="s">
        <v>754</v>
      </c>
      <c r="K271" s="152">
        <f t="shared" ref="K271:K279" si="117">H271-F271</f>
        <v>18.5</v>
      </c>
      <c r="L271" s="153">
        <f t="shared" ref="L271:L279" si="118">K271/F271</f>
        <v>0.27407407407407408</v>
      </c>
      <c r="M271" s="148" t="s">
        <v>537</v>
      </c>
      <c r="N271" s="154">
        <v>44008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154</v>
      </c>
      <c r="B272" s="177">
        <v>44035</v>
      </c>
      <c r="C272" s="177"/>
      <c r="D272" s="178" t="s">
        <v>446</v>
      </c>
      <c r="E272" s="179" t="s">
        <v>567</v>
      </c>
      <c r="F272" s="149">
        <v>231</v>
      </c>
      <c r="G272" s="179"/>
      <c r="H272" s="179">
        <v>281</v>
      </c>
      <c r="I272" s="181">
        <v>281</v>
      </c>
      <c r="J272" s="151" t="s">
        <v>625</v>
      </c>
      <c r="K272" s="152">
        <f t="shared" si="117"/>
        <v>50</v>
      </c>
      <c r="L272" s="153">
        <f t="shared" si="118"/>
        <v>0.21645021645021645</v>
      </c>
      <c r="M272" s="148" t="s">
        <v>537</v>
      </c>
      <c r="N272" s="154">
        <v>44358</v>
      </c>
      <c r="O272" s="1"/>
      <c r="P272" s="1"/>
      <c r="Q272" s="1"/>
      <c r="R272" s="6" t="s">
        <v>728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155</v>
      </c>
      <c r="B273" s="177">
        <v>44092</v>
      </c>
      <c r="C273" s="177"/>
      <c r="D273" s="178" t="s">
        <v>386</v>
      </c>
      <c r="E273" s="179" t="s">
        <v>567</v>
      </c>
      <c r="F273" s="179">
        <v>206</v>
      </c>
      <c r="G273" s="179"/>
      <c r="H273" s="179">
        <v>248</v>
      </c>
      <c r="I273" s="181">
        <v>248</v>
      </c>
      <c r="J273" s="151" t="s">
        <v>625</v>
      </c>
      <c r="K273" s="152">
        <f t="shared" si="117"/>
        <v>42</v>
      </c>
      <c r="L273" s="153">
        <f t="shared" si="118"/>
        <v>0.20388349514563106</v>
      </c>
      <c r="M273" s="148" t="s">
        <v>537</v>
      </c>
      <c r="N273" s="154">
        <v>44214</v>
      </c>
      <c r="O273" s="1"/>
      <c r="P273" s="1"/>
      <c r="Q273" s="1"/>
      <c r="R273" s="6" t="s">
        <v>728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156</v>
      </c>
      <c r="B274" s="177">
        <v>44140</v>
      </c>
      <c r="C274" s="177"/>
      <c r="D274" s="178" t="s">
        <v>386</v>
      </c>
      <c r="E274" s="179" t="s">
        <v>567</v>
      </c>
      <c r="F274" s="179">
        <v>182.5</v>
      </c>
      <c r="G274" s="179"/>
      <c r="H274" s="179">
        <v>248</v>
      </c>
      <c r="I274" s="181">
        <v>248</v>
      </c>
      <c r="J274" s="151" t="s">
        <v>625</v>
      </c>
      <c r="K274" s="152">
        <f t="shared" si="117"/>
        <v>65.5</v>
      </c>
      <c r="L274" s="153">
        <f t="shared" si="118"/>
        <v>0.35890410958904112</v>
      </c>
      <c r="M274" s="148" t="s">
        <v>537</v>
      </c>
      <c r="N274" s="154">
        <v>44214</v>
      </c>
      <c r="O274" s="1"/>
      <c r="P274" s="1"/>
      <c r="Q274" s="1"/>
      <c r="R274" s="6" t="s">
        <v>728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157</v>
      </c>
      <c r="B275" s="177">
        <v>44140</v>
      </c>
      <c r="C275" s="177"/>
      <c r="D275" s="178" t="s">
        <v>314</v>
      </c>
      <c r="E275" s="179" t="s">
        <v>567</v>
      </c>
      <c r="F275" s="179">
        <v>247.5</v>
      </c>
      <c r="G275" s="179"/>
      <c r="H275" s="179">
        <v>320</v>
      </c>
      <c r="I275" s="181">
        <v>320</v>
      </c>
      <c r="J275" s="151" t="s">
        <v>625</v>
      </c>
      <c r="K275" s="152">
        <f t="shared" si="117"/>
        <v>72.5</v>
      </c>
      <c r="L275" s="153">
        <f t="shared" si="118"/>
        <v>0.29292929292929293</v>
      </c>
      <c r="M275" s="148" t="s">
        <v>537</v>
      </c>
      <c r="N275" s="154">
        <v>44323</v>
      </c>
      <c r="O275" s="1"/>
      <c r="P275" s="1"/>
      <c r="Q275" s="1"/>
      <c r="R275" s="6" t="s">
        <v>728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158</v>
      </c>
      <c r="B276" s="177">
        <v>44140</v>
      </c>
      <c r="C276" s="177"/>
      <c r="D276" s="178" t="s">
        <v>267</v>
      </c>
      <c r="E276" s="179" t="s">
        <v>567</v>
      </c>
      <c r="F276" s="149">
        <v>925</v>
      </c>
      <c r="G276" s="179"/>
      <c r="H276" s="179">
        <v>1095</v>
      </c>
      <c r="I276" s="181">
        <v>1093</v>
      </c>
      <c r="J276" s="151" t="s">
        <v>755</v>
      </c>
      <c r="K276" s="152">
        <f t="shared" si="117"/>
        <v>170</v>
      </c>
      <c r="L276" s="153">
        <f t="shared" si="118"/>
        <v>0.18378378378378379</v>
      </c>
      <c r="M276" s="148" t="s">
        <v>537</v>
      </c>
      <c r="N276" s="154">
        <v>44201</v>
      </c>
      <c r="O276" s="1"/>
      <c r="P276" s="1"/>
      <c r="Q276" s="1"/>
      <c r="R276" s="6" t="s">
        <v>728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159</v>
      </c>
      <c r="B277" s="177">
        <v>44140</v>
      </c>
      <c r="C277" s="177"/>
      <c r="D277" s="178" t="s">
        <v>330</v>
      </c>
      <c r="E277" s="179" t="s">
        <v>567</v>
      </c>
      <c r="F277" s="149">
        <v>332.5</v>
      </c>
      <c r="G277" s="179"/>
      <c r="H277" s="179">
        <v>393</v>
      </c>
      <c r="I277" s="181">
        <v>406</v>
      </c>
      <c r="J277" s="151" t="s">
        <v>756</v>
      </c>
      <c r="K277" s="152">
        <f t="shared" si="117"/>
        <v>60.5</v>
      </c>
      <c r="L277" s="153">
        <f t="shared" si="118"/>
        <v>0.18195488721804512</v>
      </c>
      <c r="M277" s="148" t="s">
        <v>537</v>
      </c>
      <c r="N277" s="154">
        <v>44256</v>
      </c>
      <c r="O277" s="1"/>
      <c r="P277" s="1"/>
      <c r="Q277" s="1"/>
      <c r="R277" s="6" t="s">
        <v>728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160</v>
      </c>
      <c r="B278" s="177">
        <v>44141</v>
      </c>
      <c r="C278" s="177"/>
      <c r="D278" s="178" t="s">
        <v>446</v>
      </c>
      <c r="E278" s="179" t="s">
        <v>567</v>
      </c>
      <c r="F278" s="149">
        <v>231</v>
      </c>
      <c r="G278" s="179"/>
      <c r="H278" s="179">
        <v>281</v>
      </c>
      <c r="I278" s="181">
        <v>281</v>
      </c>
      <c r="J278" s="151" t="s">
        <v>625</v>
      </c>
      <c r="K278" s="152">
        <f t="shared" si="117"/>
        <v>50</v>
      </c>
      <c r="L278" s="153">
        <f t="shared" si="118"/>
        <v>0.21645021645021645</v>
      </c>
      <c r="M278" s="148" t="s">
        <v>537</v>
      </c>
      <c r="N278" s="154">
        <v>44358</v>
      </c>
      <c r="O278" s="1"/>
      <c r="P278" s="1"/>
      <c r="Q278" s="1"/>
      <c r="R278" s="6" t="s">
        <v>728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161</v>
      </c>
      <c r="B279" s="177">
        <v>44187</v>
      </c>
      <c r="C279" s="177"/>
      <c r="D279" s="178" t="s">
        <v>422</v>
      </c>
      <c r="E279" s="179" t="s">
        <v>567</v>
      </c>
      <c r="F279" s="149">
        <v>190</v>
      </c>
      <c r="G279" s="179"/>
      <c r="H279" s="179">
        <v>239</v>
      </c>
      <c r="I279" s="181">
        <v>239</v>
      </c>
      <c r="J279" s="151" t="s">
        <v>843</v>
      </c>
      <c r="K279" s="152">
        <f t="shared" si="117"/>
        <v>49</v>
      </c>
      <c r="L279" s="153">
        <f t="shared" si="118"/>
        <v>0.25789473684210529</v>
      </c>
      <c r="M279" s="148" t="s">
        <v>537</v>
      </c>
      <c r="N279" s="154">
        <v>44844</v>
      </c>
      <c r="O279" s="1"/>
      <c r="P279" s="1"/>
      <c r="Q279" s="1"/>
      <c r="R279" s="6" t="s">
        <v>728</v>
      </c>
    </row>
    <row r="280" spans="1:26" ht="12.75" customHeight="1">
      <c r="A280" s="176">
        <v>162</v>
      </c>
      <c r="B280" s="177">
        <v>44258</v>
      </c>
      <c r="C280" s="177"/>
      <c r="D280" s="178" t="s">
        <v>753</v>
      </c>
      <c r="E280" s="179" t="s">
        <v>567</v>
      </c>
      <c r="F280" s="149">
        <v>495</v>
      </c>
      <c r="G280" s="179"/>
      <c r="H280" s="179">
        <v>595</v>
      </c>
      <c r="I280" s="181">
        <v>590</v>
      </c>
      <c r="J280" s="151" t="s">
        <v>792</v>
      </c>
      <c r="K280" s="152">
        <f t="shared" ref="K280:K287" si="119">H280-F280</f>
        <v>100</v>
      </c>
      <c r="L280" s="153">
        <f t="shared" ref="L280:L287" si="120">K280/F280</f>
        <v>0.20202020202020202</v>
      </c>
      <c r="M280" s="148" t="s">
        <v>537</v>
      </c>
      <c r="N280" s="154">
        <v>44589</v>
      </c>
      <c r="O280" s="1"/>
      <c r="P280" s="1"/>
      <c r="R280" s="6" t="s">
        <v>728</v>
      </c>
    </row>
    <row r="281" spans="1:26" ht="12.75" customHeight="1">
      <c r="A281" s="176">
        <v>163</v>
      </c>
      <c r="B281" s="177">
        <v>44274</v>
      </c>
      <c r="C281" s="177"/>
      <c r="D281" s="178" t="s">
        <v>330</v>
      </c>
      <c r="E281" s="179" t="s">
        <v>567</v>
      </c>
      <c r="F281" s="149">
        <v>355</v>
      </c>
      <c r="G281" s="179"/>
      <c r="H281" s="179">
        <v>422.5</v>
      </c>
      <c r="I281" s="181">
        <v>420</v>
      </c>
      <c r="J281" s="151" t="s">
        <v>757</v>
      </c>
      <c r="K281" s="152">
        <f t="shared" si="119"/>
        <v>67.5</v>
      </c>
      <c r="L281" s="153">
        <f t="shared" si="120"/>
        <v>0.19014084507042253</v>
      </c>
      <c r="M281" s="148" t="s">
        <v>537</v>
      </c>
      <c r="N281" s="154">
        <v>44361</v>
      </c>
      <c r="O281" s="1"/>
      <c r="R281" s="194" t="s">
        <v>728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164</v>
      </c>
      <c r="B282" s="177">
        <v>44295</v>
      </c>
      <c r="C282" s="177"/>
      <c r="D282" s="178" t="s">
        <v>758</v>
      </c>
      <c r="E282" s="179" t="s">
        <v>567</v>
      </c>
      <c r="F282" s="149">
        <v>555</v>
      </c>
      <c r="G282" s="179"/>
      <c r="H282" s="179">
        <v>663</v>
      </c>
      <c r="I282" s="181">
        <v>663</v>
      </c>
      <c r="J282" s="151" t="s">
        <v>759</v>
      </c>
      <c r="K282" s="152">
        <f t="shared" si="119"/>
        <v>108</v>
      </c>
      <c r="L282" s="153">
        <f t="shared" si="120"/>
        <v>0.19459459459459461</v>
      </c>
      <c r="M282" s="148" t="s">
        <v>537</v>
      </c>
      <c r="N282" s="154">
        <v>44321</v>
      </c>
      <c r="O282" s="1"/>
      <c r="P282" s="1"/>
      <c r="Q282" s="1"/>
      <c r="R282" s="194" t="s">
        <v>728</v>
      </c>
    </row>
    <row r="283" spans="1:26" ht="12.75" customHeight="1">
      <c r="A283" s="176">
        <v>165</v>
      </c>
      <c r="B283" s="177">
        <v>44308</v>
      </c>
      <c r="C283" s="177"/>
      <c r="D283" s="178" t="s">
        <v>358</v>
      </c>
      <c r="E283" s="179" t="s">
        <v>567</v>
      </c>
      <c r="F283" s="149">
        <v>126.5</v>
      </c>
      <c r="G283" s="179"/>
      <c r="H283" s="179">
        <v>155</v>
      </c>
      <c r="I283" s="181">
        <v>155</v>
      </c>
      <c r="J283" s="151" t="s">
        <v>625</v>
      </c>
      <c r="K283" s="152">
        <f t="shared" si="119"/>
        <v>28.5</v>
      </c>
      <c r="L283" s="153">
        <f t="shared" si="120"/>
        <v>0.22529644268774704</v>
      </c>
      <c r="M283" s="148" t="s">
        <v>537</v>
      </c>
      <c r="N283" s="154">
        <v>44362</v>
      </c>
      <c r="O283" s="1"/>
      <c r="R283" s="194" t="s">
        <v>728</v>
      </c>
    </row>
    <row r="284" spans="1:26" ht="12.75" customHeight="1">
      <c r="A284" s="220">
        <v>166</v>
      </c>
      <c r="B284" s="221">
        <v>44368</v>
      </c>
      <c r="C284" s="221"/>
      <c r="D284" s="222" t="s">
        <v>375</v>
      </c>
      <c r="E284" s="223" t="s">
        <v>567</v>
      </c>
      <c r="F284" s="224">
        <v>287.5</v>
      </c>
      <c r="G284" s="223"/>
      <c r="H284" s="223">
        <v>245</v>
      </c>
      <c r="I284" s="225">
        <v>344</v>
      </c>
      <c r="J284" s="161" t="s">
        <v>788</v>
      </c>
      <c r="K284" s="162">
        <f t="shared" si="119"/>
        <v>-42.5</v>
      </c>
      <c r="L284" s="163">
        <f t="shared" si="120"/>
        <v>-0.14782608695652175</v>
      </c>
      <c r="M284" s="159" t="s">
        <v>549</v>
      </c>
      <c r="N284" s="156">
        <v>44508</v>
      </c>
      <c r="O284" s="1"/>
      <c r="R284" s="194" t="s">
        <v>728</v>
      </c>
    </row>
    <row r="285" spans="1:26" ht="12.75" customHeight="1">
      <c r="A285" s="176">
        <v>167</v>
      </c>
      <c r="B285" s="177">
        <v>44368</v>
      </c>
      <c r="C285" s="177"/>
      <c r="D285" s="178" t="s">
        <v>446</v>
      </c>
      <c r="E285" s="179" t="s">
        <v>567</v>
      </c>
      <c r="F285" s="149">
        <v>241</v>
      </c>
      <c r="G285" s="179"/>
      <c r="H285" s="179">
        <v>298</v>
      </c>
      <c r="I285" s="181">
        <v>320</v>
      </c>
      <c r="J285" s="151" t="s">
        <v>625</v>
      </c>
      <c r="K285" s="152">
        <f t="shared" si="119"/>
        <v>57</v>
      </c>
      <c r="L285" s="153">
        <f t="shared" si="120"/>
        <v>0.23651452282157676</v>
      </c>
      <c r="M285" s="148" t="s">
        <v>537</v>
      </c>
      <c r="N285" s="154">
        <v>44802</v>
      </c>
      <c r="O285" s="41"/>
      <c r="R285" s="194" t="s">
        <v>728</v>
      </c>
    </row>
    <row r="286" spans="1:26" ht="12.75" customHeight="1">
      <c r="A286" s="176">
        <v>168</v>
      </c>
      <c r="B286" s="177">
        <v>44406</v>
      </c>
      <c r="C286" s="177"/>
      <c r="D286" s="178" t="s">
        <v>358</v>
      </c>
      <c r="E286" s="179" t="s">
        <v>567</v>
      </c>
      <c r="F286" s="149">
        <v>162.5</v>
      </c>
      <c r="G286" s="179"/>
      <c r="H286" s="179">
        <v>200</v>
      </c>
      <c r="I286" s="181">
        <v>200</v>
      </c>
      <c r="J286" s="151" t="s">
        <v>625</v>
      </c>
      <c r="K286" s="152">
        <f t="shared" si="119"/>
        <v>37.5</v>
      </c>
      <c r="L286" s="153">
        <f t="shared" si="120"/>
        <v>0.23076923076923078</v>
      </c>
      <c r="M286" s="148" t="s">
        <v>537</v>
      </c>
      <c r="N286" s="154">
        <v>44802</v>
      </c>
      <c r="O286" s="1"/>
      <c r="R286" s="194" t="s">
        <v>728</v>
      </c>
    </row>
    <row r="287" spans="1:26" ht="12.75" customHeight="1">
      <c r="A287" s="176">
        <v>169</v>
      </c>
      <c r="B287" s="177">
        <v>44462</v>
      </c>
      <c r="C287" s="177"/>
      <c r="D287" s="178" t="s">
        <v>764</v>
      </c>
      <c r="E287" s="179" t="s">
        <v>567</v>
      </c>
      <c r="F287" s="149">
        <v>1235</v>
      </c>
      <c r="G287" s="179"/>
      <c r="H287" s="179">
        <v>1505</v>
      </c>
      <c r="I287" s="181">
        <v>1500</v>
      </c>
      <c r="J287" s="151" t="s">
        <v>625</v>
      </c>
      <c r="K287" s="152">
        <f t="shared" si="119"/>
        <v>270</v>
      </c>
      <c r="L287" s="153">
        <f t="shared" si="120"/>
        <v>0.21862348178137653</v>
      </c>
      <c r="M287" s="148" t="s">
        <v>537</v>
      </c>
      <c r="N287" s="154">
        <v>44564</v>
      </c>
      <c r="O287" s="1"/>
      <c r="R287" s="194" t="s">
        <v>728</v>
      </c>
    </row>
    <row r="288" spans="1:26" ht="12.75" customHeight="1">
      <c r="A288" s="206">
        <v>170</v>
      </c>
      <c r="B288" s="207">
        <v>44480</v>
      </c>
      <c r="C288" s="207"/>
      <c r="D288" s="208" t="s">
        <v>766</v>
      </c>
      <c r="E288" s="209" t="s">
        <v>567</v>
      </c>
      <c r="F288" s="54">
        <v>58.75</v>
      </c>
      <c r="G288" s="209"/>
      <c r="H288" s="209"/>
      <c r="I288" s="54">
        <v>72.5</v>
      </c>
      <c r="J288" s="210" t="s">
        <v>540</v>
      </c>
      <c r="K288" s="206"/>
      <c r="L288" s="207"/>
      <c r="M288" s="207"/>
      <c r="N288" s="208"/>
      <c r="O288" s="41"/>
      <c r="R288" s="194" t="s">
        <v>728</v>
      </c>
    </row>
    <row r="289" spans="1:18" ht="12.75" customHeight="1">
      <c r="A289" s="211">
        <v>171</v>
      </c>
      <c r="B289" s="212">
        <v>44481</v>
      </c>
      <c r="C289" s="212"/>
      <c r="D289" s="213" t="s">
        <v>256</v>
      </c>
      <c r="E289" s="214" t="s">
        <v>567</v>
      </c>
      <c r="F289" s="215" t="s">
        <v>768</v>
      </c>
      <c r="G289" s="214"/>
      <c r="H289" s="214"/>
      <c r="I289" s="214">
        <v>380</v>
      </c>
      <c r="J289" s="216" t="s">
        <v>540</v>
      </c>
      <c r="K289" s="211"/>
      <c r="L289" s="212"/>
      <c r="M289" s="212"/>
      <c r="N289" s="213"/>
      <c r="O289" s="41"/>
      <c r="R289" s="194" t="s">
        <v>728</v>
      </c>
    </row>
    <row r="290" spans="1:18" ht="12.75" customHeight="1">
      <c r="A290" s="176">
        <v>172</v>
      </c>
      <c r="B290" s="177">
        <v>44481</v>
      </c>
      <c r="C290" s="177"/>
      <c r="D290" s="178" t="s">
        <v>381</v>
      </c>
      <c r="E290" s="179" t="s">
        <v>567</v>
      </c>
      <c r="F290" s="149">
        <v>45.5</v>
      </c>
      <c r="G290" s="179"/>
      <c r="H290" s="179">
        <v>56.5</v>
      </c>
      <c r="I290" s="181">
        <v>56</v>
      </c>
      <c r="J290" s="151" t="s">
        <v>869</v>
      </c>
      <c r="K290" s="152">
        <f>H290-F290</f>
        <v>11</v>
      </c>
      <c r="L290" s="153">
        <f>K290/F290</f>
        <v>0.24175824175824176</v>
      </c>
      <c r="M290" s="148" t="s">
        <v>537</v>
      </c>
      <c r="N290" s="154">
        <v>44881</v>
      </c>
      <c r="O290" s="41"/>
      <c r="R290" s="194"/>
    </row>
    <row r="291" spans="1:18" ht="12.75" customHeight="1">
      <c r="A291" s="176">
        <v>173</v>
      </c>
      <c r="B291" s="177">
        <v>44551</v>
      </c>
      <c r="C291" s="177"/>
      <c r="D291" s="178" t="s">
        <v>118</v>
      </c>
      <c r="E291" s="179" t="s">
        <v>567</v>
      </c>
      <c r="F291" s="149">
        <v>2300</v>
      </c>
      <c r="G291" s="179"/>
      <c r="H291" s="179">
        <f>(2820+2200)/2</f>
        <v>2510</v>
      </c>
      <c r="I291" s="181">
        <v>3000</v>
      </c>
      <c r="J291" s="151" t="s">
        <v>800</v>
      </c>
      <c r="K291" s="152">
        <f>H291-F291</f>
        <v>210</v>
      </c>
      <c r="L291" s="153">
        <f>K291/F291</f>
        <v>9.1304347826086957E-2</v>
      </c>
      <c r="M291" s="148" t="s">
        <v>537</v>
      </c>
      <c r="N291" s="154">
        <v>44649</v>
      </c>
      <c r="O291" s="1"/>
      <c r="R291" s="194"/>
    </row>
    <row r="292" spans="1:18" ht="12.75" customHeight="1">
      <c r="A292" s="217">
        <v>174</v>
      </c>
      <c r="B292" s="212">
        <v>44606</v>
      </c>
      <c r="C292" s="217"/>
      <c r="D292" s="217" t="s">
        <v>401</v>
      </c>
      <c r="E292" s="214" t="s">
        <v>567</v>
      </c>
      <c r="F292" s="214" t="s">
        <v>795</v>
      </c>
      <c r="G292" s="214"/>
      <c r="H292" s="214"/>
      <c r="I292" s="214">
        <v>764</v>
      </c>
      <c r="J292" s="214" t="s">
        <v>540</v>
      </c>
      <c r="K292" s="214"/>
      <c r="L292" s="214"/>
      <c r="M292" s="214"/>
      <c r="N292" s="217"/>
      <c r="O292" s="41"/>
      <c r="R292" s="194"/>
    </row>
    <row r="293" spans="1:18" ht="12.75" customHeight="1">
      <c r="A293" s="176">
        <v>175</v>
      </c>
      <c r="B293" s="177">
        <v>44613</v>
      </c>
      <c r="C293" s="177"/>
      <c r="D293" s="178" t="s">
        <v>764</v>
      </c>
      <c r="E293" s="179" t="s">
        <v>567</v>
      </c>
      <c r="F293" s="149">
        <v>1255</v>
      </c>
      <c r="G293" s="179"/>
      <c r="H293" s="179">
        <v>1515</v>
      </c>
      <c r="I293" s="181">
        <v>1510</v>
      </c>
      <c r="J293" s="151" t="s">
        <v>625</v>
      </c>
      <c r="K293" s="152">
        <f>H293-F293</f>
        <v>260</v>
      </c>
      <c r="L293" s="153">
        <f>K293/F293</f>
        <v>0.20717131474103587</v>
      </c>
      <c r="M293" s="148" t="s">
        <v>537</v>
      </c>
      <c r="N293" s="154">
        <v>44834</v>
      </c>
      <c r="O293" s="41"/>
      <c r="R293" s="194"/>
    </row>
    <row r="294" spans="1:18" ht="12.75" customHeight="1">
      <c r="A294">
        <v>176</v>
      </c>
      <c r="B294" s="212">
        <v>44670</v>
      </c>
      <c r="C294" s="212"/>
      <c r="D294" s="217" t="s">
        <v>502</v>
      </c>
      <c r="E294" s="243" t="s">
        <v>567</v>
      </c>
      <c r="F294" s="214" t="s">
        <v>802</v>
      </c>
      <c r="G294" s="214"/>
      <c r="H294" s="214"/>
      <c r="I294" s="214">
        <v>553</v>
      </c>
      <c r="J294" s="214" t="s">
        <v>540</v>
      </c>
      <c r="K294" s="214"/>
      <c r="L294" s="214"/>
      <c r="M294" s="214"/>
      <c r="N294" s="214"/>
      <c r="O294" s="41"/>
      <c r="R294" s="194"/>
    </row>
    <row r="295" spans="1:18" ht="12.75" customHeight="1">
      <c r="A295" s="176">
        <v>177</v>
      </c>
      <c r="B295" s="177">
        <v>44746</v>
      </c>
      <c r="C295" s="177"/>
      <c r="D295" s="178" t="s">
        <v>836</v>
      </c>
      <c r="E295" s="179" t="s">
        <v>567</v>
      </c>
      <c r="F295" s="149">
        <v>207.5</v>
      </c>
      <c r="G295" s="179"/>
      <c r="H295" s="179">
        <v>254</v>
      </c>
      <c r="I295" s="181">
        <v>254</v>
      </c>
      <c r="J295" s="151" t="s">
        <v>625</v>
      </c>
      <c r="K295" s="152">
        <f>H295-F295</f>
        <v>46.5</v>
      </c>
      <c r="L295" s="153">
        <f>K295/F295</f>
        <v>0.22409638554216868</v>
      </c>
      <c r="M295" s="148" t="s">
        <v>537</v>
      </c>
      <c r="N295" s="154">
        <v>44792</v>
      </c>
      <c r="O295" s="1"/>
      <c r="R295" s="194"/>
    </row>
    <row r="296" spans="1:18" ht="12.75" customHeight="1">
      <c r="A296" s="176">
        <v>178</v>
      </c>
      <c r="B296" s="177">
        <v>44775</v>
      </c>
      <c r="C296" s="177"/>
      <c r="D296" s="178" t="s">
        <v>448</v>
      </c>
      <c r="E296" s="179" t="s">
        <v>567</v>
      </c>
      <c r="F296" s="149">
        <v>31.25</v>
      </c>
      <c r="G296" s="179"/>
      <c r="H296" s="179">
        <v>38.75</v>
      </c>
      <c r="I296" s="181">
        <v>38</v>
      </c>
      <c r="J296" s="151" t="s">
        <v>625</v>
      </c>
      <c r="K296" s="152">
        <f t="shared" ref="K296" si="121">H296-F296</f>
        <v>7.5</v>
      </c>
      <c r="L296" s="153">
        <f t="shared" ref="L296" si="122">K296/F296</f>
        <v>0.24</v>
      </c>
      <c r="M296" s="148" t="s">
        <v>537</v>
      </c>
      <c r="N296" s="154">
        <v>44844</v>
      </c>
      <c r="O296" s="41"/>
      <c r="R296" s="54"/>
    </row>
    <row r="297" spans="1:18" ht="12.75" customHeight="1">
      <c r="A297" s="211">
        <v>179</v>
      </c>
      <c r="B297" s="212">
        <v>44841</v>
      </c>
      <c r="C297" s="217"/>
      <c r="D297" s="217" t="s">
        <v>841</v>
      </c>
      <c r="E297" s="243" t="s">
        <v>567</v>
      </c>
      <c r="F297" s="214" t="s">
        <v>842</v>
      </c>
      <c r="G297" s="214"/>
      <c r="H297" s="214"/>
      <c r="I297" s="214">
        <v>840</v>
      </c>
      <c r="J297" s="214" t="s">
        <v>540</v>
      </c>
      <c r="K297" s="214"/>
      <c r="L297" s="214"/>
      <c r="M297" s="214"/>
      <c r="N297" s="214"/>
      <c r="O297" s="41"/>
      <c r="Q297" s="197"/>
      <c r="R297" s="54"/>
    </row>
    <row r="298" spans="1:18" ht="12.75" customHeight="1">
      <c r="A298" s="211">
        <v>180</v>
      </c>
      <c r="B298" s="212">
        <v>44844</v>
      </c>
      <c r="C298" s="217"/>
      <c r="D298" s="217" t="s">
        <v>403</v>
      </c>
      <c r="E298" s="243" t="s">
        <v>567</v>
      </c>
      <c r="F298" s="214" t="s">
        <v>844</v>
      </c>
      <c r="G298" s="214"/>
      <c r="H298" s="214"/>
      <c r="I298" s="214">
        <v>291</v>
      </c>
      <c r="J298" s="214" t="s">
        <v>540</v>
      </c>
      <c r="K298" s="214"/>
      <c r="L298" s="214"/>
      <c r="M298" s="214"/>
      <c r="N298" s="214"/>
      <c r="O298" s="41"/>
      <c r="Q298" s="197"/>
      <c r="R298" s="54"/>
    </row>
    <row r="299" spans="1:18" ht="12.75" customHeight="1">
      <c r="A299" s="211">
        <v>181</v>
      </c>
      <c r="B299" s="212">
        <v>44845</v>
      </c>
      <c r="C299" s="217"/>
      <c r="D299" s="217" t="s">
        <v>401</v>
      </c>
      <c r="E299" s="243" t="s">
        <v>567</v>
      </c>
      <c r="F299" s="214" t="s">
        <v>868</v>
      </c>
      <c r="G299" s="214"/>
      <c r="H299" s="214"/>
      <c r="I299" s="214">
        <v>765</v>
      </c>
      <c r="J299" s="214" t="s">
        <v>540</v>
      </c>
      <c r="K299" s="214"/>
      <c r="L299" s="214"/>
      <c r="M299" s="214"/>
      <c r="N299" s="214"/>
      <c r="O299" s="41"/>
      <c r="Q299" s="197"/>
      <c r="R299" s="54"/>
    </row>
    <row r="300" spans="1:18" ht="12.75" customHeight="1">
      <c r="A300" s="374">
        <v>182</v>
      </c>
      <c r="B300" s="212">
        <v>44981</v>
      </c>
      <c r="C300" s="212"/>
      <c r="D300" s="217" t="s">
        <v>821</v>
      </c>
      <c r="E300" s="243" t="s">
        <v>567</v>
      </c>
      <c r="F300" s="243" t="s">
        <v>1034</v>
      </c>
      <c r="G300" s="214"/>
      <c r="H300" s="214"/>
      <c r="I300" s="214">
        <v>2080</v>
      </c>
      <c r="J300" s="214" t="s">
        <v>540</v>
      </c>
      <c r="K300" s="214"/>
      <c r="L300" s="214"/>
      <c r="M300" s="214"/>
      <c r="N300" s="21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B302" s="195" t="s">
        <v>760</v>
      </c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A306" s="196"/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A307" s="196"/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A308" s="53"/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</sheetData>
  <autoFilter ref="R1:R304"/>
  <mergeCells count="19">
    <mergeCell ref="B73:B74"/>
    <mergeCell ref="A73:A74"/>
    <mergeCell ref="J73:J74"/>
    <mergeCell ref="A97:A98"/>
    <mergeCell ref="B97:B98"/>
    <mergeCell ref="J97:J98"/>
    <mergeCell ref="A88:A89"/>
    <mergeCell ref="B88:B89"/>
    <mergeCell ref="J88:J89"/>
    <mergeCell ref="M73:M74"/>
    <mergeCell ref="O73:O74"/>
    <mergeCell ref="P73:P74"/>
    <mergeCell ref="M97:M98"/>
    <mergeCell ref="O97:O98"/>
    <mergeCell ref="P97:P98"/>
    <mergeCell ref="M88:M89"/>
    <mergeCell ref="O88:O89"/>
    <mergeCell ref="P88:P89"/>
    <mergeCell ref="N73:N7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2023-02-28T02:39:50Z</dcterms:modified>
</cp:coreProperties>
</file>