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F&amp;O)'!$R$1:$R$309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4" i="6" l="1"/>
  <c r="M104" i="6" s="1"/>
  <c r="K103" i="6"/>
  <c r="M103" i="6" s="1"/>
  <c r="L50" i="6"/>
  <c r="K50" i="6"/>
  <c r="M50" i="6" s="1"/>
  <c r="L48" i="6"/>
  <c r="K48" i="6"/>
  <c r="M48" i="6" s="1"/>
  <c r="L45" i="6" l="1"/>
  <c r="K45" i="6"/>
  <c r="M45" i="6" s="1"/>
  <c r="K106" i="6"/>
  <c r="M106" i="6" s="1"/>
  <c r="K102" i="6"/>
  <c r="M102" i="6" s="1"/>
  <c r="K101" i="6"/>
  <c r="M101" i="6" s="1"/>
  <c r="L17" i="6"/>
  <c r="K17" i="6"/>
  <c r="M17" i="6" s="1"/>
  <c r="K100" i="6" l="1"/>
  <c r="M100" i="6" s="1"/>
  <c r="K99" i="6"/>
  <c r="M99" i="6" s="1"/>
  <c r="L20" i="6"/>
  <c r="K20" i="6"/>
  <c r="L44" i="6"/>
  <c r="K44" i="6"/>
  <c r="M44" i="6" s="1"/>
  <c r="M20" i="6" l="1"/>
  <c r="K98" i="6"/>
  <c r="M98" i="6" s="1"/>
  <c r="K96" i="6"/>
  <c r="M96" i="6" s="1"/>
  <c r="K95" i="6"/>
  <c r="M95" i="6" s="1"/>
  <c r="K97" i="6"/>
  <c r="M97" i="6" s="1"/>
  <c r="L22" i="6"/>
  <c r="K22" i="6"/>
  <c r="L19" i="6"/>
  <c r="K19" i="6"/>
  <c r="L15" i="6"/>
  <c r="K15" i="6"/>
  <c r="M22" i="6" l="1"/>
  <c r="M19" i="6"/>
  <c r="M15" i="6"/>
  <c r="L49" i="6"/>
  <c r="K49" i="6"/>
  <c r="K94" i="6"/>
  <c r="M94" i="6" s="1"/>
  <c r="L47" i="6"/>
  <c r="K47" i="6"/>
  <c r="L42" i="6"/>
  <c r="K42" i="6"/>
  <c r="M49" i="6" l="1"/>
  <c r="M42" i="6"/>
  <c r="M47" i="6"/>
  <c r="L72" i="6"/>
  <c r="K72" i="6"/>
  <c r="M72" i="6" l="1"/>
  <c r="K86" i="6"/>
  <c r="M86" i="6" s="1"/>
  <c r="K89" i="6"/>
  <c r="M89" i="6" s="1"/>
  <c r="L73" i="6"/>
  <c r="K73" i="6"/>
  <c r="M73" i="6" l="1"/>
  <c r="L71" i="6"/>
  <c r="K71" i="6"/>
  <c r="K93" i="6"/>
  <c r="M93" i="6" s="1"/>
  <c r="K92" i="6"/>
  <c r="M92" i="6" s="1"/>
  <c r="L66" i="6"/>
  <c r="K66" i="6"/>
  <c r="M71" i="6" l="1"/>
  <c r="M66" i="6"/>
  <c r="K91" i="6" l="1"/>
  <c r="M91" i="6" s="1"/>
  <c r="L70" i="6"/>
  <c r="K70" i="6"/>
  <c r="L69" i="6"/>
  <c r="K69" i="6"/>
  <c r="K90" i="6"/>
  <c r="M90" i="6" s="1"/>
  <c r="K88" i="6"/>
  <c r="M88" i="6" s="1"/>
  <c r="M70" i="6" l="1"/>
  <c r="M69" i="6"/>
  <c r="K87" i="6"/>
  <c r="M87" i="6" s="1"/>
  <c r="L46" i="6"/>
  <c r="K46" i="6"/>
  <c r="M46" i="6" l="1"/>
  <c r="L65" i="6"/>
  <c r="K65" i="6"/>
  <c r="L61" i="6"/>
  <c r="K61" i="6"/>
  <c r="L40" i="6"/>
  <c r="K40" i="6"/>
  <c r="L68" i="6"/>
  <c r="K68" i="6"/>
  <c r="M65" i="6" l="1"/>
  <c r="M61" i="6"/>
  <c r="M40" i="6"/>
  <c r="M68" i="6"/>
  <c r="L63" i="6"/>
  <c r="K63" i="6"/>
  <c r="L67" i="6"/>
  <c r="K67" i="6"/>
  <c r="K84" i="6"/>
  <c r="M84" i="6" s="1"/>
  <c r="K83" i="6"/>
  <c r="M83" i="6" s="1"/>
  <c r="K82" i="6"/>
  <c r="M82" i="6" s="1"/>
  <c r="K81" i="6"/>
  <c r="M81" i="6" s="1"/>
  <c r="L62" i="6"/>
  <c r="K62" i="6"/>
  <c r="L41" i="6"/>
  <c r="K41" i="6"/>
  <c r="M41" i="6" l="1"/>
  <c r="M67" i="6"/>
  <c r="M62" i="6"/>
  <c r="M63" i="6"/>
  <c r="K85" i="6"/>
  <c r="M85" i="6" s="1"/>
  <c r="K80" i="6"/>
  <c r="M80" i="6" s="1"/>
  <c r="L14" i="6"/>
  <c r="K14" i="6"/>
  <c r="M14" i="6" l="1"/>
  <c r="K78" i="6"/>
  <c r="M78" i="6" s="1"/>
  <c r="L43" i="6"/>
  <c r="K43" i="6"/>
  <c r="L64" i="6"/>
  <c r="K64" i="6"/>
  <c r="M43" i="6" l="1"/>
  <c r="M64" i="6"/>
  <c r="K79" i="6"/>
  <c r="M79" i="6" s="1"/>
  <c r="L12" i="6" l="1"/>
  <c r="K12" i="6"/>
  <c r="M12" i="6" l="1"/>
  <c r="L11" i="6" l="1"/>
  <c r="K11" i="6"/>
  <c r="M11" i="6" l="1"/>
  <c r="K295" i="6" l="1"/>
  <c r="L295" i="6" s="1"/>
  <c r="L114" i="6" l="1"/>
  <c r="K114" i="6"/>
  <c r="M114" i="6" l="1"/>
  <c r="L10" i="6" l="1"/>
  <c r="K10" i="6"/>
  <c r="M10" i="6" l="1"/>
  <c r="K301" i="6" l="1"/>
  <c r="L301" i="6" s="1"/>
  <c r="K284" i="6" l="1"/>
  <c r="L284" i="6" s="1"/>
  <c r="K298" i="6" l="1"/>
  <c r="L298" i="6" s="1"/>
  <c r="K290" i="6" l="1"/>
  <c r="L290" i="6" s="1"/>
  <c r="K300" i="6" l="1"/>
  <c r="L300" i="6" s="1"/>
  <c r="H296" i="6" l="1"/>
  <c r="K296" i="6" l="1"/>
  <c r="L296" i="6" s="1"/>
  <c r="K285" i="6"/>
  <c r="L285" i="6" s="1"/>
  <c r="K275" i="6"/>
  <c r="L275" i="6" s="1"/>
  <c r="K291" i="6" l="1"/>
  <c r="L291" i="6" s="1"/>
  <c r="K292" i="6" l="1"/>
  <c r="L292" i="6" s="1"/>
  <c r="K289" i="6" l="1"/>
  <c r="L289" i="6" s="1"/>
  <c r="K268" i="6"/>
  <c r="L268" i="6" s="1"/>
  <c r="K288" i="6"/>
  <c r="L288" i="6" s="1"/>
  <c r="K287" i="6"/>
  <c r="L287" i="6" s="1"/>
  <c r="K286" i="6"/>
  <c r="L286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7" i="6"/>
  <c r="L267" i="6" s="1"/>
  <c r="K266" i="6"/>
  <c r="L266" i="6" s="1"/>
  <c r="K265" i="6"/>
  <c r="L265" i="6" s="1"/>
  <c r="F264" i="6"/>
  <c r="K264" i="6" s="1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F257" i="6"/>
  <c r="K257" i="6" s="1"/>
  <c r="L257" i="6" s="1"/>
  <c r="K256" i="6"/>
  <c r="L256" i="6" s="1"/>
  <c r="F255" i="6"/>
  <c r="K255" i="6" s="1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7" i="6"/>
  <c r="L237" i="6" s="1"/>
  <c r="K236" i="6"/>
  <c r="L236" i="6" s="1"/>
  <c r="F235" i="6"/>
  <c r="K235" i="6" s="1"/>
  <c r="L235" i="6" s="1"/>
  <c r="K234" i="6"/>
  <c r="L234" i="6" s="1"/>
  <c r="K231" i="6"/>
  <c r="L231" i="6" s="1"/>
  <c r="K230" i="6"/>
  <c r="L230" i="6" s="1"/>
  <c r="K229" i="6"/>
  <c r="L229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09" i="6"/>
  <c r="L209" i="6" s="1"/>
  <c r="K207" i="6"/>
  <c r="L207" i="6" s="1"/>
  <c r="K205" i="6"/>
  <c r="L205" i="6" s="1"/>
  <c r="K203" i="6"/>
  <c r="L203" i="6" s="1"/>
  <c r="K202" i="6"/>
  <c r="L202" i="6" s="1"/>
  <c r="K201" i="6"/>
  <c r="L201" i="6" s="1"/>
  <c r="K199" i="6"/>
  <c r="L199" i="6" s="1"/>
  <c r="K198" i="6"/>
  <c r="L198" i="6" s="1"/>
  <c r="K197" i="6"/>
  <c r="L197" i="6" s="1"/>
  <c r="K196" i="6"/>
  <c r="K195" i="6"/>
  <c r="L195" i="6" s="1"/>
  <c r="K194" i="6"/>
  <c r="L194" i="6" s="1"/>
  <c r="K192" i="6"/>
  <c r="L192" i="6" s="1"/>
  <c r="K191" i="6"/>
  <c r="L191" i="6" s="1"/>
  <c r="K190" i="6"/>
  <c r="L190" i="6" s="1"/>
  <c r="K189" i="6"/>
  <c r="L189" i="6" s="1"/>
  <c r="K188" i="6"/>
  <c r="L188" i="6" s="1"/>
  <c r="F187" i="6"/>
  <c r="K187" i="6" s="1"/>
  <c r="L187" i="6" s="1"/>
  <c r="H186" i="6"/>
  <c r="K186" i="6" s="1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H152" i="6"/>
  <c r="K152" i="6" s="1"/>
  <c r="L152" i="6" s="1"/>
  <c r="F151" i="6"/>
  <c r="K151" i="6" s="1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<sst xmlns="http://schemas.openxmlformats.org/spreadsheetml/2006/main" count="3008" uniqueCount="1173">
  <si>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</si>
  <si>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</si>
  <si>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</si>
  <si>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</si>
  <si>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</si>
  <si>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</si>
  <si>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</si>
  <si>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</si>
  <si>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</si>
  <si>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</si>
  <si>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</si>
  <si>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</si>
  <si>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</si>
  <si>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</si>
  <si>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</si>
  <si>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</si>
  <si>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</si>
  <si>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</si>
  <si>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</si>
  <si>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</si>
  <si>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</si>
  <si>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</si>
  <si>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</si>
  <si>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</si>
  <si>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</si>
  <si>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</si>
  <si>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</si>
  <si>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</si>
  <si>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</si>
  <si>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</si>
  <si>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</si>
  <si>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</si>
  <si>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</si>
  <si>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</si>
  <si>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</si>
  <si>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</si>
  <si>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</si>
  <si>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</si>
  <si>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</si>
  <si>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</si>
  <si>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</si>
  <si>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</si>
  <si>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</si>
  <si>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</si>
  <si>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</si>
  <si>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</si>
  <si>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</si>
  <si>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</si>
  <si>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</si>
  <si>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</si>
  <si>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</si>
  <si>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</si>
  <si>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</si>
  <si>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</si>
  <si>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</si>
  <si>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</si>
  <si>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</si>
  <si>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</si>
  <si>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</si>
  <si>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</si>
  <si>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</si>
  <si>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</si>
  <si>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</si>
  <si>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</si>
  <si>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</si>
  <si>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</si>
  <si>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</si>
  <si>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</si>
  <si>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</si>
  <si>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</si>
  <si>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</si>
  <si>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</si>
  <si>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</si>
  <si>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</si>
  <si>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</si>
  <si>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</si>
  <si>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</si>
  <si>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</si>
  <si>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</si>
  <si>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</si>
  <si>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</si>
  <si>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</si>
  <si>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</si>
  <si>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</si>
  <si>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</si>
  <si>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</si>
  <si>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</si>
  <si>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</si>
  <si>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</si>
  <si>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</si>
  <si>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</si>
  <si>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</si>
  <si>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</si>
  <si>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</si>
  <si>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</si>
  <si>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</si>
  <si>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</si>
  <si>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</si>
  <si>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</si>
  <si>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</si>
  <si>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</si>
  <si>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</si>
  <si>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</si>
  <si>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</si>
  <si>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</si>
  <si>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</si>
  <si>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</si>
  <si>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</si>
  <si>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</si>
  <si>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</si>
  <si>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</si>
  <si>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</si>
  <si>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</si>
  <si>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</si>
  <si>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</si>
  <si>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</si>
  <si>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</si>
  <si>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</si>
  <si>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</si>
  <si>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</si>
  <si>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</si>
  <si>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</si>
  <si>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</si>
  <si>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</si>
  <si>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</si>
  <si>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</si>
  <si>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</si>
  <si>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</si>
  <si>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</si>
  <si>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</si>
  <si>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</si>
  <si>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</si>
  <si>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</si>
  <si>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</si>
  <si>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</si>
  <si>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</si>
  <si>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</si>
  <si>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</si>
  <si>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</si>
  <si>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</si>
  <si>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</si>
  <si>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</si>
  <si>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</si>
  <si>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</si>
  <si>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</si>
  <si>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</si>
  <si>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</si>
  <si>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</si>
  <si>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</si>
  <si>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</si>
  <si>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</si>
  <si>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</si>
  <si>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</si>
  <si>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</si>
  <si>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</si>
  <si>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</si>
  <si>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</si>
  <si>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</si>
  <si>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</si>
  <si>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</si>
  <si>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</si>
  <si>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</si>
  <si>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</si>
  <si>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</si>
  <si>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</si>
  <si>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</si>
  <si>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</si>
  <si>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</si>
  <si>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</si>
  <si>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</si>
  <si>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</si>
  <si>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</si>
  <si>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</si>
  <si>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</si>
  <si>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</si>
  <si>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</si>
  <si>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</si>
  <si>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</si>
  <si>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</si>
  <si>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</si>
  <si>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</si>
  <si>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</si>
  <si>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</si>
  <si>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</si>
  <si>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</si>
  <si>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</si>
  <si>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</si>
  <si>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</si>
  <si>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</si>
  <si>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</si>
  <si>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</si>
  <si>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</si>
  <si>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</si>
  <si>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</si>
  <si>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</si>
  <si>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</si>
  <si>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</si>
  <si>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</si>
  <si>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</si>
  <si>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</si>
  <si>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</si>
  <si>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</si>
  <si>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</si>
  <si>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</si>
  <si>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</si>
  <si>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</si>
  <si>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</si>
  <si>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</si>
  <si>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</si>
  <si>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</si>
  <si>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</si>
  <si>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</si>
  <si>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</si>
  <si>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</si>
  <si>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</si>
  <si>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</si>
  <si>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</si>
  <si>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</si>
  <si>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</si>
  <si>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</si>
  <si>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</si>
  <si>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</si>
  <si>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</si>
  <si>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</si>
  <si>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</si>
  <si>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</si>
  <si>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</si>
  <si>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</si>
  <si>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</si>
  <si>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</si>
  <si>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</si>
  <si>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</si>
  <si>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</si>
  <si>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</si>
  <si>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</si>
  <si>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</si>
  <si>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</si>
  <si>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</si>
  <si>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</si>
  <si>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</si>
  <si>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</si>
  <si>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</si>
  <si>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</si>
  <si>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</si>
  <si>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</si>
  <si>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</si>
  <si>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</si>
  <si>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</si>
  <si>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</si>
  <si>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</si>
  <si>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</si>
  <si>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</si>
  <si>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</si>
  <si>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</si>
  <si>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</si>
  <si>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</si>
  <si>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</si>
  <si>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</si>
  <si>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</si>
  <si>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</si>
  <si>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</si>
  <si>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</si>
  <si>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</si>
  <si>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</si>
  <si>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</si>
  <si>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</si>
  <si>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</si>
  <si>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</si>
  <si>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</si>
  <si>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</si>
  <si>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</si>
  <si>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</si>
  <si>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</si>
  <si>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</si>
  <si>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</si>
  <si>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</si>
  <si>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</si>
  <si>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</si>
  <si>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</si>
  <si>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</si>
  <si>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</si>
  <si>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</si>
  <si>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</si>
  <si>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</si>
  <si>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</si>
  <si>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</si>
  <si>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</si>
  <si>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</si>
  <si>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</si>
  <si>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</si>
  <si>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</si>
  <si>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</si>
  <si>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</si>
  <si>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</si>
  <si>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</si>
  <si>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</si>
  <si>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</si>
  <si>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</si>
  <si>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</si>
  <si>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</si>
  <si>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</si>
  <si>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</si>
  <si>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</si>
  <si>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</si>
  <si>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</si>
  <si>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</si>
  <si>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</si>
  <si>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</si>
  <si>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</si>
  <si>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</si>
  <si>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</si>
  <si>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</si>
  <si>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</si>
  <si>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</si>
  <si>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</si>
  <si>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</si>
  <si>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</si>
  <si>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</si>
  <si>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</si>
  <si>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</si>
  <si>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</si>
  <si>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</si>
  <si>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</si>
  <si>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</si>
  <si>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</si>
  <si>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</si>
  <si>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</si>
  <si>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</si>
  <si>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</si>
  <si>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</si>
  <si>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</si>
  <si>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</si>
  <si>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</si>
  <si>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</si>
  <si>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</si>
  <si>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</si>
  <si>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</si>
  <si>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</si>
  <si>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</si>
  <si>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</si>
  <si>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</si>
  <si>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</si>
  <si>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</si>
  <si>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</si>
  <si>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</si>
  <si>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</si>
  <si>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</si>
  <si>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</si>
  <si>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</si>
  <si>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</si>
  <si>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</si>
  <si>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</si>
  <si>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</si>
  <si>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</si>
  <si>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</si>
  <si>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</si>
  <si>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</si>
  <si>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</si>
  <si>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</si>
  <si>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</si>
  <si>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</si>
  <si>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</si>
  <si>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</si>
  <si>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</si>
  <si>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</si>
  <si>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</si>
  <si>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</si>
  <si>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</si>
  <si>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</si>
  <si>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</si>
  <si>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</si>
  <si>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</si>
  <si>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</si>
  <si>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</si>
  <si>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</si>
  <si>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</si>
  <si>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</si>
  <si>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</si>
  <si>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</si>
  <si>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</si>
  <si>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</si>
  <si>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</si>
  <si>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</si>
  <si>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</si>
  <si>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</si>
  <si>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</si>
  <si>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</si>
  <si>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</si>
  <si>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</si>
  <si>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</si>
  <si>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</si>
  <si>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</si>
  <si>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</si>
  <si>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</si>
  <si>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</si>
  <si>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</si>
  <si>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</si>
  <si>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</si>
  <si>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</si>
  <si>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</si>
  <si>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</si>
  <si>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</si>
  <si>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</si>
  <si>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</si>
  <si>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</si>
  <si>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</si>
  <si>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</si>
  <si>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</si>
  <si>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</si>
  <si>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</si>
  <si>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</si>
  <si>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</si>
  <si>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</si>
  <si>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</si>
  <si>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</si>
  <si>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</si>
  <si>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</si>
  <si>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</si>
  <si>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</si>
  <si>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</si>
  <si>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</si>
  <si>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</si>
  <si>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</si>
  <si>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</si>
  <si>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</si>
  <si>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</si>
  <si>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</si>
  <si>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</si>
  <si>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</si>
  <si>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</si>
  <si>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</si>
  <si>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</si>
  <si>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</si>
  <si>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</si>
  <si>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</si>
  <si>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</si>
  <si>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</si>
  <si>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</si>
  <si>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</si>
  <si>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</si>
  <si>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</si>
  <si>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</si>
  <si>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</si>
  <si>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</si>
  <si>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</si>
  <si>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</si>
  <si>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</si>
  <si>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</si>
  <si>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</si>
  <si>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</si>
  <si>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</si>
  <si>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</si>
  <si>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</si>
  <si>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</si>
  <si>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</si>
  <si>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</si>
  <si>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</si>
  <si>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</si>
  <si>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</si>
  <si>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</si>
  <si>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</si>
  <si>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</si>
  <si>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</si>
  <si>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</si>
  <si>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</si>
  <si>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</si>
  <si>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</si>
  <si>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</si>
  <si>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</si>
  <si>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</si>
  <si>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</si>
  <si>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</si>
  <si>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</si>
  <si>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</si>
  <si>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</si>
  <si>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</si>
  <si>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</si>
  <si>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</si>
  <si>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</si>
  <si>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</si>
  <si>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</si>
  <si>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</si>
  <si>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</si>
  <si>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</si>
  <si>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</si>
  <si>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</si>
  <si>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</si>
  <si>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</si>
  <si>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</si>
  <si>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</si>
  <si>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</si>
  <si>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</si>
  <si>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</si>
  <si>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</si>
  <si>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</si>
  <si>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</si>
  <si>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</si>
  <si>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</si>
  <si>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</si>
  <si>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</si>
  <si>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</si>
  <si>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</si>
  <si>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</si>
  <si>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</si>
  <si>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</si>
  <si>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</si>
  <si>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</si>
  <si>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</si>
  <si>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</si>
  <si>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</si>
  <si>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</si>
  <si>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</si>
  <si>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</si>
  <si>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</si>
  <si>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</si>
  <si>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</si>
  <si>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</si>
  <si>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</si>
  <si>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</si>
  <si>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</si>
  <si>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</si>
  <si>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</si>
  <si>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</si>
  <si>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</si>
  <si>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</si>
  <si>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</si>
  <si>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</si>
  <si>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</si>
  <si>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</si>
  <si>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</si>
  <si>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</si>
  <si>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</si>
  <si>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</si>
  <si>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</si>
  <si>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</si>
  <si>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</si>
  <si>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</si>
  <si>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</si>
  <si>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</si>
  <si>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</si>
  <si>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</si>
  <si>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</si>
  <si>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</si>
  <si>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</si>
  <si>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</si>
  <si>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</si>
  <si>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</si>
  <si>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</si>
  <si>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</si>
  <si>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</si>
  <si>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</si>
  <si>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</si>
  <si>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</si>
  <si>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</si>
  <si>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</si>
  <si>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</si>
  <si>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</si>
  <si>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</si>
  <si>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</si>
  <si>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</si>
  <si>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</si>
  <si>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</si>
  <si>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</si>
  <si>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</si>
  <si>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</si>
  <si>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</si>
  <si>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</si>
  <si>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</si>
  <si>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</si>
  <si>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</si>
  <si>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</si>
  <si>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</si>
  <si>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</si>
  <si>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</si>
  <si>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</si>
  <si>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</si>
  <si>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</si>
  <si>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</si>
  <si>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</si>
  <si>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</si>
  <si>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</si>
  <si>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</si>
  <si>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</si>
  <si>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</si>
  <si>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</si>
  <si>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</si>
  <si>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</si>
  <si>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</si>
  <si>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</si>
  <si>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</si>
  <si>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</si>
  <si>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</si>
  <si>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</si>
  <si>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</si>
  <si>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</si>
  <si>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</si>
  <si>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</si>
  <si>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</si>
  <si>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</si>
  <si>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</si>
  <si>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</si>
  <si>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</si>
  <si>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</si>
  <si>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</si>
  <si>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</si>
  <si>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</si>
  <si>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</si>
  <si>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</si>
  <si>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</si>
  <si>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</si>
  <si>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</si>
  <si>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</si>
  <si>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</si>
  <si>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</si>
  <si>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</si>
  <si>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</si>
  <si>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</si>
  <si>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</si>
  <si>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</si>
  <si>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</si>
  <si>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</si>
  <si>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</si>
  <si>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</si>
  <si>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</si>
  <si>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</si>
  <si>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</si>
  <si>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</si>
  <si>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</si>
  <si>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</si>
  <si>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</si>
  <si>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</si>
  <si>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</si>
  <si>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</si>
  <si>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</si>
  <si>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</si>
  <si>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</si>
  <si>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</si>
  <si>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</si>
  <si>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</si>
  <si>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</si>
  <si>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</si>
  <si>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</si>
  <si>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</si>
  <si>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</si>
  <si>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</si>
  <si>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</si>
  <si>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</si>
  <si>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</si>
  <si>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</si>
  <si>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</si>
  <si>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</si>
  <si>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</si>
  <si>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</si>
  <si>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</si>
  <si>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</si>
  <si>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</si>
  <si>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</si>
  <si>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</si>
  <si>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</si>
  <si>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</si>
  <si>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</si>
  <si>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</si>
  <si>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</si>
  <si>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</si>
  <si>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</si>
  <si>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</si>
  <si>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</si>
  <si>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</si>
  <si>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</si>
  <si>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</si>
  <si>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</si>
  <si>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</si>
  <si>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</si>
  <si>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</si>
  <si>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</si>
  <si>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</si>
  <si>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</si>
  <si>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</si>
  <si>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</si>
  <si>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</si>
  <si>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</si>
  <si>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</si>
  <si>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</si>
  <si>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</si>
  <si>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</si>
  <si>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</si>
  <si>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</si>
  <si>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</si>
  <si>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</si>
  <si>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</si>
  <si>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</si>
  <si>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</si>
  <si>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</si>
  <si>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</si>
  <si>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</si>
  <si>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</si>
  <si>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</si>
  <si>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</si>
  <si>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</si>
  <si>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</si>
  <si>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</si>
  <si>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</si>
  <si>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</si>
  <si>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</si>
  <si>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</si>
  <si>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</si>
  <si>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</si>
  <si>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</si>
  <si>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</si>
  <si>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</si>
  <si>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</si>
  <si>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</si>
  <si>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</si>
  <si>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</si>
  <si>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</si>
  <si>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</si>
  <si>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</si>
  <si>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</si>
  <si>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</si>
  <si>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</si>
  <si>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</si>
  <si>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</si>
  <si>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</si>
  <si>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</si>
  <si>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</si>
  <si>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</si>
  <si>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</si>
  <si>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</si>
  <si>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</si>
  <si>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</si>
  <si>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</si>
  <si>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</si>
  <si>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</si>
  <si>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</si>
  <si>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</si>
  <si>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</si>
  <si>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</si>
  <si>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</si>
  <si>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</si>
  <si>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</si>
  <si>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</si>
  <si>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</si>
  <si>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</si>
  <si>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</si>
  <si>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</si>
  <si>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</si>
  <si>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</si>
  <si>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</si>
  <si>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</si>
  <si>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</si>
  <si>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</si>
  <si>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</si>
  <si>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</si>
  <si>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</si>
  <si>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</si>
  <si>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</si>
  <si>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</si>
  <si>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</si>
  <si>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</si>
  <si>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</si>
  <si>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</si>
  <si>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</si>
  <si>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</si>
  <si>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</si>
  <si>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</si>
  <si>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</si>
  <si>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</si>
  <si>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</si>
  <si>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</si>
  <si>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</si>
  <si>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</si>
  <si>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</si>
  <si>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</si>
  <si>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</si>
  <si>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</si>
  <si>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</si>
  <si>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</si>
  <si>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</si>
  <si>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</si>
  <si>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</si>
  <si>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</si>
  <si>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</si>
  <si>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</si>
  <si>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</si>
  <si>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</si>
  <si>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</si>
  <si>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</si>
  <si>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</si>
  <si>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</si>
  <si>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</si>
  <si>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</si>
  <si>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</si>
  <si>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</si>
  <si>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</si>
  <si>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</si>
  <si>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</si>
  <si>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</si>
  <si>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</si>
  <si>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</si>
  <si>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</si>
  <si>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</si>
  <si>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</si>
  <si>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</si>
  <si>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</si>
  <si>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</si>
  <si>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</si>
  <si>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</si>
  <si>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</si>
  <si>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</si>
  <si>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</si>
  <si>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</si>
  <si>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</si>
  <si>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</si>
  <si>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</si>
  <si>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</si>
  <si>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</si>
  <si>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</si>
  <si>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</si>
  <si>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</si>
  <si>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</si>
  <si>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</si>
  <si>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</si>
  <si>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</si>
  <si>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</si>
  <si>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</si>
  <si>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</si>
  <si>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</si>
  <si>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</si>
  <si>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</si>
  <si>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</si>
  <si>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</si>
  <si>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</si>
  <si>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</si>
  <si>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</si>
  <si>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</si>
  <si>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</si>
  <si>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</si>
  <si>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</si>
  <si>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</si>
  <si>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</si>
  <si>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</si>
  <si>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</si>
  <si>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</si>
  <si>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</si>
  <si>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</si>
  <si>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</si>
  <si>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</si>
  <si>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</si>
  <si>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</si>
  <si>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</si>
  <si>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</si>
  <si>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</si>
  <si>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</si>
  <si>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</si>
  <si>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</si>
  <si>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</si>
  <si>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</si>
  <si>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</si>
  <si>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</si>
  <si>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</si>
  <si>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</si>
  <si>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</si>
  <si>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</si>
  <si>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</si>
  <si>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</si>
  <si>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</si>
  <si>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</si>
  <si>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</si>
  <si>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Part profit of Rs.7/-</t>
  </si>
  <si>
    <t>MULTIPLIER SHARE &amp; STOCK ADVISORS PRIVATE LIMITED</t>
  </si>
  <si>
    <t>7400-8000</t>
  </si>
  <si>
    <t>3800-4000</t>
  </si>
  <si>
    <t>550-560</t>
  </si>
  <si>
    <t>Profiit of Rs.11/-</t>
  </si>
  <si>
    <t>6200-6500</t>
  </si>
  <si>
    <t>290-300</t>
  </si>
  <si>
    <t>80-90</t>
  </si>
  <si>
    <t>LTIM</t>
  </si>
  <si>
    <t>4050-4150</t>
  </si>
  <si>
    <t>SHRIRAMFIN</t>
  </si>
  <si>
    <t>1280-1310</t>
  </si>
  <si>
    <t>BHARTIARTL JAN FUT</t>
  </si>
  <si>
    <t>835-845</t>
  </si>
  <si>
    <t>315-325</t>
  </si>
  <si>
    <t>Part profit of Rs.235/-</t>
  </si>
  <si>
    <t>60-70</t>
  </si>
  <si>
    <t>HINDUNILVR 2580 CE JAN</t>
  </si>
  <si>
    <t>75-90</t>
  </si>
  <si>
    <t>ICICIBANK JAN FUT</t>
  </si>
  <si>
    <t>935-945</t>
  </si>
  <si>
    <t>LT 2140 CE JAN</t>
  </si>
  <si>
    <t xml:space="preserve">RELIANCE 2580 CE JAN </t>
  </si>
  <si>
    <t>SIEMENS JAN FUT</t>
  </si>
  <si>
    <t>2920-2950</t>
  </si>
  <si>
    <t>850-860</t>
  </si>
  <si>
    <t>Retail Research Technical Calls &amp; Fundamental Performance Report for the month of Jan-2022</t>
  </si>
  <si>
    <t xml:space="preserve">APOLLOHOSP JAN FUT </t>
  </si>
  <si>
    <t>4600-4700</t>
  </si>
  <si>
    <t>Profit of Rs.65/-</t>
  </si>
  <si>
    <t>ASIANPAINT JAN FUT</t>
  </si>
  <si>
    <t>3150-3200</t>
  </si>
  <si>
    <t>INFY 1540 CE JAN</t>
  </si>
  <si>
    <t>45-55</t>
  </si>
  <si>
    <t>CIPLA 1080 CE JAN</t>
  </si>
  <si>
    <t>35-40</t>
  </si>
  <si>
    <t>Profit of Rs.110/-</t>
  </si>
  <si>
    <t>TATACONSUM 780 CE JAN</t>
  </si>
  <si>
    <t>15-20</t>
  </si>
  <si>
    <t>Loss of Rs.15/-</t>
  </si>
  <si>
    <t>Loss of Rs.18/-</t>
  </si>
  <si>
    <t>GRAVITON RESEARCH CAPITAL LLP</t>
  </si>
  <si>
    <t>QE SECURITIES</t>
  </si>
  <si>
    <t>NSE</t>
  </si>
  <si>
    <t>TCS 3360 CE JAN</t>
  </si>
  <si>
    <t>80-100</t>
  </si>
  <si>
    <t>APOLLOHOSP JAN FUT</t>
  </si>
  <si>
    <t>UPL JAN FUT</t>
  </si>
  <si>
    <t>730-735</t>
  </si>
  <si>
    <t>Loss of Rs.21/-</t>
  </si>
  <si>
    <t>NIFTY 18100 CE 5-JAN</t>
  </si>
  <si>
    <t>90-110</t>
  </si>
  <si>
    <t>Profit of Rs.20/-</t>
  </si>
  <si>
    <t xml:space="preserve">BEL </t>
  </si>
  <si>
    <t>110-115</t>
  </si>
  <si>
    <t>218-222</t>
  </si>
  <si>
    <t>4400-4450</t>
  </si>
  <si>
    <t>4700-4900</t>
  </si>
  <si>
    <t>Loss of Rs.9.5/-</t>
  </si>
  <si>
    <t>Loss of Rs.12.5/-</t>
  </si>
  <si>
    <t>Profit of Rs.4/-</t>
  </si>
  <si>
    <t>Profit of Rs.2/-</t>
  </si>
  <si>
    <t>Profit of Rs.10/-</t>
  </si>
  <si>
    <t>Profit of Rs.7.5/-</t>
  </si>
  <si>
    <t>M&amp;M JAN FUT</t>
  </si>
  <si>
    <t>1275-1295</t>
  </si>
  <si>
    <t>9200-9500</t>
  </si>
  <si>
    <t>15-17</t>
  </si>
  <si>
    <t>LT 2100 CE JAN</t>
  </si>
  <si>
    <t>65-80</t>
  </si>
  <si>
    <t>Loss of Rs.65/-</t>
  </si>
  <si>
    <t>Loss of Rs.14/-</t>
  </si>
  <si>
    <t>Profit of Rs.107/-</t>
  </si>
  <si>
    <t>Profit of Rs.7/-</t>
  </si>
  <si>
    <t>Profit of Rs.19/-</t>
  </si>
  <si>
    <t>222-235</t>
  </si>
  <si>
    <t>860-870</t>
  </si>
  <si>
    <t>920-960</t>
  </si>
  <si>
    <t>6800-7200</t>
  </si>
  <si>
    <t>1100-1135</t>
  </si>
  <si>
    <t>750-755</t>
  </si>
  <si>
    <t>HDFC 2620 CE JAN</t>
  </si>
  <si>
    <t>Profit of Rs.12.5/-</t>
  </si>
  <si>
    <t>SRTRANSFIN</t>
  </si>
  <si>
    <t>UPL 750 CE JAN</t>
  </si>
  <si>
    <t>14-18</t>
  </si>
  <si>
    <t>Loss of Rs.17/-</t>
  </si>
  <si>
    <t>NIFTY 18100 CE 12-JAN</t>
  </si>
  <si>
    <t>COFORGE JAN FUT</t>
  </si>
  <si>
    <t>4050-4100</t>
  </si>
  <si>
    <t>Loss of Rs.11/-</t>
  </si>
  <si>
    <t>780-800</t>
  </si>
  <si>
    <t>870-900</t>
  </si>
  <si>
    <t>TCS 3300 CE JAN</t>
  </si>
  <si>
    <t>70-90</t>
  </si>
  <si>
    <t>Profit of Rs.11.5/-</t>
  </si>
  <si>
    <t>NIFTY JAN FUT</t>
  </si>
  <si>
    <t>18200-18300</t>
  </si>
  <si>
    <t>195-200</t>
  </si>
  <si>
    <t>Loss of Rs.31.5/-</t>
  </si>
  <si>
    <t>Loss of Rs.105/-</t>
  </si>
  <si>
    <t>NIFTY 17900 PE 12-JAN</t>
  </si>
  <si>
    <t>Profit of Rs.22.5/-</t>
  </si>
  <si>
    <t>735-740</t>
  </si>
  <si>
    <t>Profit of Rs.80/-</t>
  </si>
  <si>
    <t>Loss of Rs.70/-</t>
  </si>
  <si>
    <t>Loss of Rs.4/-</t>
  </si>
  <si>
    <t>Loss of Rs.4.75/-</t>
  </si>
  <si>
    <t xml:space="preserve">BAJFINANCE </t>
  </si>
  <si>
    <t>6100-6200</t>
  </si>
  <si>
    <t>Profit of Rs.395/-</t>
  </si>
  <si>
    <t>Profit of Rs.6.5/-</t>
  </si>
  <si>
    <t>2580-2630</t>
  </si>
  <si>
    <t>Loss of Rs.24/-</t>
  </si>
  <si>
    <t>Profit of Rs.33/-</t>
  </si>
  <si>
    <t>4000-4050</t>
  </si>
  <si>
    <t>4300-4500</t>
  </si>
  <si>
    <t>LT 2160 CE JAN</t>
  </si>
  <si>
    <t>35-45</t>
  </si>
  <si>
    <t>TOPGAIN FINANCE PRIVATE LIMITED</t>
  </si>
  <si>
    <t>Profit of Rs.8/-</t>
  </si>
  <si>
    <t>Loss of Rs.75/-</t>
  </si>
  <si>
    <t>SIEMENS 2980 CE JAN</t>
  </si>
  <si>
    <t>SIEMENS 3040 CE JAN</t>
  </si>
  <si>
    <t>Sell</t>
  </si>
  <si>
    <t>Part profit of Rs.5.50/-</t>
  </si>
  <si>
    <t>Profit of Rs.12/-</t>
  </si>
  <si>
    <t>ULTRACEMCO 7300 CE JAN</t>
  </si>
  <si>
    <t>150-180</t>
  </si>
  <si>
    <t>Profit of Rs.11/-</t>
  </si>
  <si>
    <t>BHARTIARTL 780 CE JAN</t>
  </si>
  <si>
    <t>11.00-14.00</t>
  </si>
  <si>
    <t>SYMBIOX</t>
  </si>
  <si>
    <t>SKSE SECURITIES LIMITED CORP CM/TM PROP A/C</t>
  </si>
  <si>
    <t>Jet Freight Logistics Ltd</t>
  </si>
  <si>
    <t>2130-2150</t>
  </si>
  <si>
    <t>2300-2400</t>
  </si>
  <si>
    <t>ULTRACEMCO 7200 CE JAN</t>
  </si>
  <si>
    <t>NURECA</t>
  </si>
  <si>
    <t>Nureca Limited</t>
  </si>
  <si>
    <t>Loss of Rs.4.25/-</t>
  </si>
  <si>
    <t>Profit of Rs.13.50/-</t>
  </si>
  <si>
    <t>Loss of Rs.20/-</t>
  </si>
  <si>
    <t>Profit of Rs.370/-</t>
  </si>
  <si>
    <t>280-290</t>
  </si>
  <si>
    <t>Loss of Rs.42/-</t>
  </si>
  <si>
    <t>NIFTY 18100 PE JAN</t>
  </si>
  <si>
    <t>110-130</t>
  </si>
  <si>
    <t>Profit of Rs.2.5/-</t>
  </si>
  <si>
    <t>Buy&lt;&gt;</t>
  </si>
  <si>
    <t>Profit of Rs.295/-</t>
  </si>
  <si>
    <t>3085-3005</t>
  </si>
  <si>
    <t>3300-3400</t>
  </si>
  <si>
    <t>1430-1440</t>
  </si>
  <si>
    <t>1580-1650</t>
  </si>
  <si>
    <t>ETT</t>
  </si>
  <si>
    <t>DIPAK DWIWEDI</t>
  </si>
  <si>
    <t>ROSEMER</t>
  </si>
  <si>
    <t>JETFREIGHT</t>
  </si>
  <si>
    <t>180.5-174.5</t>
  </si>
  <si>
    <t>Part profit of Rs.360/-</t>
  </si>
  <si>
    <t>6650-6700</t>
  </si>
  <si>
    <t>6950-7050</t>
  </si>
  <si>
    <t>BANKNIFTY 41800 CE JAN</t>
  </si>
  <si>
    <t>Profit of Rs.112/-</t>
  </si>
  <si>
    <t>BEL 107 CE FEB</t>
  </si>
  <si>
    <t>0.90-1</t>
  </si>
  <si>
    <t>2-2.50</t>
  </si>
  <si>
    <t>250-300</t>
  </si>
  <si>
    <t>Profit of Rs.50/-</t>
  </si>
  <si>
    <t>Loss of Rs.7/-</t>
  </si>
  <si>
    <t>AASTAFIN</t>
  </si>
  <si>
    <t>BP EQUITIES PVT. LTD.</t>
  </si>
  <si>
    <t>MUMBAI STOCK BROKERS PVT LTD</t>
  </si>
  <si>
    <t>PREETI BHAUKA</t>
  </si>
  <si>
    <t>TEJAS TRADEFIN LLP</t>
  </si>
  <si>
    <t>DDIL</t>
  </si>
  <si>
    <t>GGL</t>
  </si>
  <si>
    <t>YACOOBALI AIYUB MOHAMMED</t>
  </si>
  <si>
    <t>MACH</t>
  </si>
  <si>
    <t>CHIRAG D BHANUSHALI HUF</t>
  </si>
  <si>
    <t>ANUBHAVMITTAL</t>
  </si>
  <si>
    <t>NAVODAYENT</t>
  </si>
  <si>
    <t>NNM SECURITIES PVT LTD</t>
  </si>
  <si>
    <t>SRUSTEELS</t>
  </si>
  <si>
    <t>TITANIN</t>
  </si>
  <si>
    <t>TTIL</t>
  </si>
  <si>
    <t>AARTI-RE</t>
  </si>
  <si>
    <t>Aarti Surfactants Limited</t>
  </si>
  <si>
    <t>NIKHIL PARIMAL DESAI</t>
  </si>
  <si>
    <t>BRIGHT</t>
  </si>
  <si>
    <t>Bright Solar Limited</t>
  </si>
  <si>
    <t>VIKRAMKUMAR KARANRAJ SAKARIA HUF DAKSH CORPORATION</t>
  </si>
  <si>
    <t>RASHESH C. GOGRI</t>
  </si>
  <si>
    <t>NOPEA CAPITAL SERVICES PRIVATE LIMITED</t>
  </si>
  <si>
    <t>Loss of Rs.180/-</t>
  </si>
  <si>
    <t>Profit of Rs.8.5/-</t>
  </si>
  <si>
    <t>Profit of Rs.111/-</t>
  </si>
  <si>
    <t>LT 2200 CE FEB</t>
  </si>
  <si>
    <t>47-49</t>
  </si>
  <si>
    <t>65-75</t>
  </si>
  <si>
    <t>1930-1890</t>
  </si>
  <si>
    <t>2050-2150</t>
  </si>
  <si>
    <t>105-110</t>
  </si>
  <si>
    <t>75-80</t>
  </si>
  <si>
    <t>NIFTY 18300 CE 2 FEB</t>
  </si>
  <si>
    <t>NIFTY 18000 PE 2 FEB</t>
  </si>
  <si>
    <t>NIFTY 18100 CE 2 FEB</t>
  </si>
  <si>
    <t>NIFTY 17700 PE 2 FEB</t>
  </si>
  <si>
    <t>NIFTY 17800 CE 2 FEB</t>
  </si>
  <si>
    <t>NIFTY 17300 PE 2 FEB</t>
  </si>
  <si>
    <t>360ONE</t>
  </si>
  <si>
    <t>ANANTH VUMMIDI</t>
  </si>
  <si>
    <t>MI LIFESTYLE MARKETING GLOBAL PRIVATE LIMITED</t>
  </si>
  <si>
    <t>BALGOPAL COMMERCIAL LIMITED</t>
  </si>
  <si>
    <t>AHL</t>
  </si>
  <si>
    <t>MAFATLAL KALIDAS BHANSALI HUF</t>
  </si>
  <si>
    <t>BRANDBUCKT</t>
  </si>
  <si>
    <t>BHARAT KUMAR NAHATA</t>
  </si>
  <si>
    <t>CREATEROI FINANCIAL CONSULTANCY PRIVATE LIMITED.</t>
  </si>
  <si>
    <t>HITESH DASANI</t>
  </si>
  <si>
    <t>SWAPAN KARMAKAR</t>
  </si>
  <si>
    <t>DRONACHRYA</t>
  </si>
  <si>
    <t>R K STOCKHOLDING PRIVATE LTD</t>
  </si>
  <si>
    <t>GARGI</t>
  </si>
  <si>
    <t>SS CORPORATE SECURITIES LIMITED</t>
  </si>
  <si>
    <t>SANDEEP SINGH SANDHU</t>
  </si>
  <si>
    <t>GOYALASS</t>
  </si>
  <si>
    <t>MISTERKAPOORKESHRI</t>
  </si>
  <si>
    <t>SMITA AGRAWAL</t>
  </si>
  <si>
    <t>JAIMATAG</t>
  </si>
  <si>
    <t>RAMJIBHAI HALABHAI DESAI</t>
  </si>
  <si>
    <t>JHACC</t>
  </si>
  <si>
    <t>KAMLABEN VITTHALBHAI PATEL</t>
  </si>
  <si>
    <t>JYOTI</t>
  </si>
  <si>
    <t>SHAH DIPAK KANAYALAL</t>
  </si>
  <si>
    <t>KGES</t>
  </si>
  <si>
    <t>RIKHAV SECURITIES LIMITED</t>
  </si>
  <si>
    <t>NVENTURES</t>
  </si>
  <si>
    <t>RAKESHKUMAR MANGILAL RANKA (HUF)</t>
  </si>
  <si>
    <t>SANJIV SARITA CONSULTING PRIVATE LIMITED</t>
  </si>
  <si>
    <t>UTKARSH TRADING &amp; HOLDINGS LTD</t>
  </si>
  <si>
    <t>PRISMMEDI</t>
  </si>
  <si>
    <t>GUTTIKONDA VARA LAKSHMI</t>
  </si>
  <si>
    <t>RAMINFO</t>
  </si>
  <si>
    <t>ASHOK KUMAR MADRECHA</t>
  </si>
  <si>
    <t>REXSEAL</t>
  </si>
  <si>
    <t>ARYAMAN BROKING LIMITED</t>
  </si>
  <si>
    <t>VIVEK GAUR</t>
  </si>
  <si>
    <t>NITIN CHAUHAN</t>
  </si>
  <si>
    <t>MEENA CHOUHAN</t>
  </si>
  <si>
    <t>SVPHOUSING</t>
  </si>
  <si>
    <t>KIRAN ANIL SHAH</t>
  </si>
  <si>
    <t>ANIL LAXMICHAND SHAH</t>
  </si>
  <si>
    <t>SURBHI AGRAWAL GUPTA</t>
  </si>
  <si>
    <t>SRALA AJIT GOLECHHA</t>
  </si>
  <si>
    <t>SATGURU TRADING</t>
  </si>
  <si>
    <t>SALIM KASAMBHAI FULANI</t>
  </si>
  <si>
    <t>TARINI</t>
  </si>
  <si>
    <t>SAMBA MURTHY KANDAGATLA</t>
  </si>
  <si>
    <t>HITESH SHASHIKANT JHAVERI</t>
  </si>
  <si>
    <t>SHAH HEMANTKUMAR PARASMAL</t>
  </si>
  <si>
    <t>VANICOM</t>
  </si>
  <si>
    <t>ECOMATIX SOLUTIONS PRIVATE LIMITED</t>
  </si>
  <si>
    <t>WELLNESS</t>
  </si>
  <si>
    <t>THIRUNVUKARASU THANIGAIKUMAR</t>
  </si>
  <si>
    <t>KALPANA HEMANT SHROFF</t>
  </si>
  <si>
    <t>SHILPA JAYESH BHARODIA</t>
  </si>
  <si>
    <t>ACCURACY</t>
  </si>
  <si>
    <t>Accuracy Shipping Limited</t>
  </si>
  <si>
    <t>PLURIS FUND LIMITED</t>
  </si>
  <si>
    <t>SELVAMURTHY  AKILANDESWARI</t>
  </si>
  <si>
    <t>HEMANTH KUMAR MAHAVEER JAIN</t>
  </si>
  <si>
    <t>SHUBHANGI VAIBHAV INGOLE</t>
  </si>
  <si>
    <t>DANGEE</t>
  </si>
  <si>
    <t>Dangee Dums Limited</t>
  </si>
  <si>
    <t>Dixon Techno (India) Ltd</t>
  </si>
  <si>
    <t>JAKHARIA</t>
  </si>
  <si>
    <t>JAKHARIA FABRIC LIMITED</t>
  </si>
  <si>
    <t>JIGNESH AMRUTLAL THOBHANI</t>
  </si>
  <si>
    <t>JIGNA V DESAI</t>
  </si>
  <si>
    <t>PRITIKAUTO</t>
  </si>
  <si>
    <t>Pritika Auto Indus Ltd</t>
  </si>
  <si>
    <t>B.W.TRADERS</t>
  </si>
  <si>
    <t>SAH</t>
  </si>
  <si>
    <t>Sah Polymers Limited</t>
  </si>
  <si>
    <t>SKA ASSET SOLUTIONS LLP</t>
  </si>
  <si>
    <t>NAKSHATRA TRADELINK PRIVATE LIMITED</t>
  </si>
  <si>
    <t>MAHALAXMI BROKRAGE INDIA PRIVATE LIMITED</t>
  </si>
  <si>
    <t>SUMIT</t>
  </si>
  <si>
    <t>Sumit Woods Limited</t>
  </si>
  <si>
    <t>SADASHIV KANYANA SHETTY</t>
  </si>
  <si>
    <t>TEMBO</t>
  </si>
  <si>
    <t>Tembo Global Ind Ltd</t>
  </si>
  <si>
    <t>GAURANG JITENDRA PAREKH</t>
  </si>
  <si>
    <t>HETAL GOGRI GALA</t>
  </si>
  <si>
    <t>EUROPLUS ONE REALITY PVT LTD</t>
  </si>
  <si>
    <t>Abans Holdings Limited</t>
  </si>
  <si>
    <t>RAJNIKANT MAFATLAL BHANSALI</t>
  </si>
  <si>
    <t>VISHAL RAJNIKANT BHANSALI(HUF)</t>
  </si>
  <si>
    <t>ALGOQUANT FINTECH LIMITED  .</t>
  </si>
  <si>
    <t>TAPIFRUIT</t>
  </si>
  <si>
    <t>Tapi Fruit Processing Ltd</t>
  </si>
  <si>
    <t>LAKHANI JIGNESH JASMATBHAI(HUF)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</si>
</sst>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5" borderId="20" xfId="0" applyFont="1" applyFill="1" applyBorder="1" applyAlignment="1">
      <alignment horizontal="center" vertical="center"/>
    </xf>
    <xf numFmtId="0" fontId="32" fillId="16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66" fontId="32" fillId="17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0" fontId="31" fillId="17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165" fontId="31" fillId="19" borderId="20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0" fontId="1" fillId="21" borderId="0" xfId="0" applyFont="1" applyFill="1"/>
    <xf numFmtId="0" fontId="1" fillId="21" borderId="22" xfId="0" applyFont="1" applyFill="1" applyBorder="1"/>
    <xf numFmtId="0" fontId="1" fillId="21" borderId="21" xfId="0" applyFont="1" applyFill="1" applyBorder="1"/>
    <xf numFmtId="0" fontId="0" fillId="22" borderId="21" xfId="0" applyFill="1" applyBorder="1"/>
    <xf numFmtId="16" fontId="32" fillId="17" borderId="20" xfId="0" applyNumberFormat="1" applyFont="1" applyFill="1" applyBorder="1" applyAlignment="1">
      <alignment horizontal="center" vertical="center"/>
    </xf>
    <xf numFmtId="0" fontId="0" fillId="22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" fontId="31" fillId="18" borderId="20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top"/>
    </xf>
    <xf numFmtId="165" fontId="31" fillId="18" borderId="20" xfId="0" applyNumberFormat="1" applyFont="1" applyFill="1" applyBorder="1" applyAlignment="1">
      <alignment horizontal="center" vertical="center"/>
    </xf>
    <xf numFmtId="1" fontId="31" fillId="10" borderId="2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0" fontId="31" fillId="24" borderId="20" xfId="0" applyFont="1" applyFill="1" applyBorder="1"/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top"/>
    </xf>
    <xf numFmtId="0" fontId="31" fillId="25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2" fontId="32" fillId="16" borderId="20" xfId="0" applyNumberFormat="1" applyFont="1" applyFill="1" applyBorder="1" applyAlignment="1">
      <alignment horizontal="center" vertical="center"/>
    </xf>
    <xf numFmtId="10" fontId="32" fillId="16" borderId="20" xfId="0" applyNumberFormat="1" applyFont="1" applyFill="1" applyBorder="1" applyAlignment="1">
      <alignment horizontal="center" vertical="center" wrapText="1"/>
    </xf>
    <xf numFmtId="16" fontId="32" fillId="16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7" fillId="24" borderId="21" xfId="0" applyFont="1" applyFill="1" applyBorder="1" applyAlignment="1">
      <alignment horizontal="center" vertical="center"/>
    </xf>
    <xf numFmtId="165" fontId="37" fillId="24" borderId="21" xfId="0" applyNumberFormat="1" applyFont="1" applyFill="1" applyBorder="1" applyAlignment="1">
      <alignment horizontal="center" vertical="center"/>
    </xf>
    <xf numFmtId="15" fontId="37" fillId="24" borderId="21" xfId="0" applyNumberFormat="1" applyFont="1" applyFill="1" applyBorder="1" applyAlignment="1">
      <alignment horizontal="center" vertical="center"/>
    </xf>
    <xf numFmtId="0" fontId="37" fillId="24" borderId="21" xfId="0" applyFont="1" applyFill="1" applyBorder="1"/>
    <xf numFmtId="43" fontId="37" fillId="24" borderId="21" xfId="0" applyNumberFormat="1" applyFont="1" applyFill="1" applyBorder="1" applyAlignment="1">
      <alignment horizontal="center" vertical="top"/>
    </xf>
    <xf numFmtId="0" fontId="37" fillId="24" borderId="21" xfId="0" applyFont="1" applyFill="1" applyBorder="1" applyAlignment="1">
      <alignment horizontal="center" vertical="top"/>
    </xf>
    <xf numFmtId="0" fontId="1" fillId="0" borderId="22" xfId="0" applyFont="1" applyBorder="1"/>
    <xf numFmtId="0" fontId="1" fillId="0" borderId="21" xfId="0" applyFont="1" applyBorder="1"/>
    <xf numFmtId="0" fontId="0" fillId="0" borderId="21" xfId="0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0" fontId="31" fillId="27" borderId="20" xfId="0" applyFont="1" applyFill="1" applyBorder="1"/>
    <xf numFmtId="0" fontId="31" fillId="27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1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0" fillId="25" borderId="20" xfId="0" applyFill="1" applyBorder="1"/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1" xfId="0" applyNumberFormat="1" applyFont="1" applyFill="1" applyBorder="1" applyAlignment="1">
      <alignment horizontal="center" vertical="center"/>
    </xf>
    <xf numFmtId="0" fontId="31" fillId="15" borderId="21" xfId="0" applyFont="1" applyFill="1" applyBorder="1" applyAlignment="1">
      <alignment horizontal="center" vertical="center"/>
    </xf>
    <xf numFmtId="165" fontId="31" fillId="15" borderId="21" xfId="0" applyNumberFormat="1" applyFont="1" applyFill="1" applyBorder="1" applyAlignment="1">
      <alignment horizontal="center" vertical="center"/>
    </xf>
    <xf numFmtId="15" fontId="31" fillId="15" borderId="21" xfId="0" applyNumberFormat="1" applyFont="1" applyFill="1" applyBorder="1" applyAlignment="1">
      <alignment horizontal="center" vertical="center"/>
    </xf>
    <xf numFmtId="0" fontId="32" fillId="15" borderId="21" xfId="0" applyFont="1" applyFill="1" applyBorder="1"/>
    <xf numFmtId="43" fontId="31" fillId="15" borderId="21" xfId="0" applyNumberFormat="1" applyFont="1" applyFill="1" applyBorder="1" applyAlignment="1">
      <alignment horizontal="center" vertical="top"/>
    </xf>
    <xf numFmtId="0" fontId="31" fillId="15" borderId="21" xfId="0" applyFont="1" applyFill="1" applyBorder="1" applyAlignment="1">
      <alignment horizontal="center" vertical="top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16" fontId="37" fillId="10" borderId="20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3" borderId="23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16" fontId="32" fillId="23" borderId="23" xfId="0" applyNumberFormat="1" applyFont="1" applyFill="1" applyBorder="1" applyAlignment="1">
      <alignment horizontal="center" vertical="center"/>
    </xf>
    <xf numFmtId="0" fontId="37" fillId="12" borderId="23" xfId="0" applyFont="1" applyFill="1" applyBorder="1" applyAlignment="1">
      <alignment horizontal="center" vertical="center"/>
    </xf>
    <xf numFmtId="0" fontId="37" fillId="12" borderId="21" xfId="0" applyFont="1" applyFill="1" applyBorder="1" applyAlignment="1">
      <alignment horizontal="center" vertical="center"/>
    </xf>
    <xf numFmtId="16" fontId="37" fillId="12" borderId="23" xfId="0" applyNumberFormat="1" applyFont="1" applyFill="1" applyBorder="1" applyAlignment="1">
      <alignment horizontal="center" vertical="center"/>
    </xf>
    <xf numFmtId="0" fontId="32" fillId="12" borderId="23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0" sqref="B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9" sqref="B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8" t="s">
        <v>16</v>
      </c>
      <c r="B9" s="390" t="s">
        <v>17</v>
      </c>
      <c r="C9" s="390" t="s">
        <v>18</v>
      </c>
      <c r="D9" s="390" t="s">
        <v>19</v>
      </c>
      <c r="E9" s="23" t="s">
        <v>20</v>
      </c>
      <c r="F9" s="23" t="s">
        <v>21</v>
      </c>
      <c r="G9" s="385" t="s">
        <v>22</v>
      </c>
      <c r="H9" s="386"/>
      <c r="I9" s="387"/>
      <c r="J9" s="385" t="s">
        <v>23</v>
      </c>
      <c r="K9" s="386"/>
      <c r="L9" s="387"/>
      <c r="M9" s="23"/>
      <c r="N9" s="24"/>
      <c r="O9" s="24"/>
      <c r="P9" s="24"/>
    </row>
    <row r="10" spans="1:16" ht="59.25" customHeight="1">
      <c r="A10" s="389"/>
      <c r="B10" s="391"/>
      <c r="C10" s="391"/>
      <c r="D10" s="39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17687.150000000001</v>
      </c>
      <c r="F11" s="32">
        <v>17752.983333333334</v>
      </c>
      <c r="G11" s="33">
        <v>17510.966666666667</v>
      </c>
      <c r="H11" s="33">
        <v>17334.783333333333</v>
      </c>
      <c r="I11" s="33">
        <v>17092.766666666666</v>
      </c>
      <c r="J11" s="33">
        <v>17929.166666666668</v>
      </c>
      <c r="K11" s="33">
        <v>18171.183333333338</v>
      </c>
      <c r="L11" s="33">
        <v>18347.366666666669</v>
      </c>
      <c r="M11" s="34">
        <v>17995</v>
      </c>
      <c r="N11" s="34">
        <v>17576.8</v>
      </c>
      <c r="O11" s="35">
        <v>11731500</v>
      </c>
      <c r="P11" s="36">
        <v>0.12589073634204276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40661.75</v>
      </c>
      <c r="F12" s="37">
        <v>40961.116666666669</v>
      </c>
      <c r="G12" s="38">
        <v>40122.183333333334</v>
      </c>
      <c r="H12" s="38">
        <v>39582.616666666669</v>
      </c>
      <c r="I12" s="38">
        <v>38743.683333333334</v>
      </c>
      <c r="J12" s="38">
        <v>41500.683333333334</v>
      </c>
      <c r="K12" s="38">
        <v>42339.616666666669</v>
      </c>
      <c r="L12" s="38">
        <v>42879.183333333334</v>
      </c>
      <c r="M12" s="28">
        <v>41800.050000000003</v>
      </c>
      <c r="N12" s="28">
        <v>40421.550000000003</v>
      </c>
      <c r="O12" s="39">
        <v>2668825</v>
      </c>
      <c r="P12" s="40">
        <v>0.2887893567703303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44957</v>
      </c>
      <c r="E13" s="37">
        <v>18048.95</v>
      </c>
      <c r="F13" s="37">
        <v>18126.966666666667</v>
      </c>
      <c r="G13" s="38">
        <v>17872.883333333335</v>
      </c>
      <c r="H13" s="38">
        <v>17696.816666666669</v>
      </c>
      <c r="I13" s="38">
        <v>17442.733333333337</v>
      </c>
      <c r="J13" s="38">
        <v>18303.033333333333</v>
      </c>
      <c r="K13" s="38">
        <v>18557.116666666661</v>
      </c>
      <c r="L13" s="38">
        <v>18733.183333333331</v>
      </c>
      <c r="M13" s="28">
        <v>18381.05</v>
      </c>
      <c r="N13" s="28">
        <v>17950.900000000001</v>
      </c>
      <c r="O13" s="39">
        <v>36160</v>
      </c>
      <c r="P13" s="40">
        <v>4.7948717948717947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44957</v>
      </c>
      <c r="E14" s="37">
        <v>6939.5</v>
      </c>
      <c r="F14" s="37">
        <v>2313.1666666666665</v>
      </c>
      <c r="G14" s="38">
        <v>4626.333333333333</v>
      </c>
      <c r="H14" s="38">
        <v>2313.1666666666665</v>
      </c>
      <c r="I14" s="38">
        <v>4626.333333333333</v>
      </c>
      <c r="J14" s="38">
        <v>4626.333333333333</v>
      </c>
      <c r="K14" s="38">
        <v>2313.1666666666665</v>
      </c>
      <c r="L14" s="38">
        <v>4626.333333333333</v>
      </c>
      <c r="M14" s="28">
        <v>0</v>
      </c>
      <c r="N14" s="28">
        <v>0</v>
      </c>
      <c r="O14" s="39">
        <v>150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528.75</v>
      </c>
      <c r="F15" s="37">
        <v>529.81666666666672</v>
      </c>
      <c r="G15" s="38">
        <v>519.63333333333344</v>
      </c>
      <c r="H15" s="38">
        <v>510.51666666666677</v>
      </c>
      <c r="I15" s="38">
        <v>500.33333333333348</v>
      </c>
      <c r="J15" s="38">
        <v>538.93333333333339</v>
      </c>
      <c r="K15" s="38">
        <v>549.11666666666656</v>
      </c>
      <c r="L15" s="38">
        <v>558.23333333333335</v>
      </c>
      <c r="M15" s="28">
        <v>540</v>
      </c>
      <c r="N15" s="28">
        <v>520.70000000000005</v>
      </c>
      <c r="O15" s="39">
        <v>4036650</v>
      </c>
      <c r="P15" s="40">
        <v>5.292125317527519E-3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2817.6</v>
      </c>
      <c r="F16" s="37">
        <v>2831.2666666666664</v>
      </c>
      <c r="G16" s="38">
        <v>2761.583333333333</v>
      </c>
      <c r="H16" s="38">
        <v>2705.5666666666666</v>
      </c>
      <c r="I16" s="38">
        <v>2635.8833333333332</v>
      </c>
      <c r="J16" s="38">
        <v>2887.2833333333328</v>
      </c>
      <c r="K16" s="38">
        <v>2956.9666666666662</v>
      </c>
      <c r="L16" s="38">
        <v>3012.9833333333327</v>
      </c>
      <c r="M16" s="28">
        <v>2900.95</v>
      </c>
      <c r="N16" s="28">
        <v>2775.25</v>
      </c>
      <c r="O16" s="39">
        <v>1296500</v>
      </c>
      <c r="P16" s="40">
        <v>-2.0770392749244714E-2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21370.85</v>
      </c>
      <c r="F17" s="37">
        <v>21379.766666666666</v>
      </c>
      <c r="G17" s="38">
        <v>21216.283333333333</v>
      </c>
      <c r="H17" s="38">
        <v>21061.716666666667</v>
      </c>
      <c r="I17" s="38">
        <v>20898.233333333334</v>
      </c>
      <c r="J17" s="38">
        <v>21534.333333333332</v>
      </c>
      <c r="K17" s="38">
        <v>21697.816666666662</v>
      </c>
      <c r="L17" s="38">
        <v>21852.383333333331</v>
      </c>
      <c r="M17" s="28">
        <v>21543.25</v>
      </c>
      <c r="N17" s="28">
        <v>21225.200000000001</v>
      </c>
      <c r="O17" s="39">
        <v>38360</v>
      </c>
      <c r="P17" s="40">
        <v>-6.34765625E-2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136.75</v>
      </c>
      <c r="F18" s="37">
        <v>137.20000000000002</v>
      </c>
      <c r="G18" s="38">
        <v>134.15000000000003</v>
      </c>
      <c r="H18" s="38">
        <v>131.55000000000001</v>
      </c>
      <c r="I18" s="38">
        <v>128.50000000000003</v>
      </c>
      <c r="J18" s="38">
        <v>139.80000000000004</v>
      </c>
      <c r="K18" s="38">
        <v>142.85000000000005</v>
      </c>
      <c r="L18" s="38">
        <v>145.45000000000005</v>
      </c>
      <c r="M18" s="28">
        <v>140.25</v>
      </c>
      <c r="N18" s="28">
        <v>134.6</v>
      </c>
      <c r="O18" s="39">
        <v>32238000</v>
      </c>
      <c r="P18" s="40">
        <v>2.8557030068872835E-3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251.55</v>
      </c>
      <c r="F19" s="37">
        <v>251.73333333333335</v>
      </c>
      <c r="G19" s="38">
        <v>246.76666666666671</v>
      </c>
      <c r="H19" s="38">
        <v>241.98333333333335</v>
      </c>
      <c r="I19" s="38">
        <v>237.01666666666671</v>
      </c>
      <c r="J19" s="38">
        <v>256.51666666666671</v>
      </c>
      <c r="K19" s="38">
        <v>261.48333333333335</v>
      </c>
      <c r="L19" s="38">
        <v>266.26666666666671</v>
      </c>
      <c r="M19" s="28">
        <v>256.7</v>
      </c>
      <c r="N19" s="28">
        <v>246.95</v>
      </c>
      <c r="O19" s="39">
        <v>17843800</v>
      </c>
      <c r="P19" s="40">
        <v>9.1163064255256575E-3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1891.9</v>
      </c>
      <c r="F20" s="37">
        <v>1938.4333333333334</v>
      </c>
      <c r="G20" s="38">
        <v>1698.416666666667</v>
      </c>
      <c r="H20" s="38">
        <v>1504.9333333333336</v>
      </c>
      <c r="I20" s="38">
        <v>1264.9166666666672</v>
      </c>
      <c r="J20" s="38">
        <v>2131.916666666667</v>
      </c>
      <c r="K20" s="38">
        <v>2371.9333333333334</v>
      </c>
      <c r="L20" s="38">
        <v>2565.4166666666665</v>
      </c>
      <c r="M20" s="28">
        <v>2178.4499999999998</v>
      </c>
      <c r="N20" s="28">
        <v>1744.95</v>
      </c>
      <c r="O20" s="39">
        <v>3057500</v>
      </c>
      <c r="P20" s="40">
        <v>8.3451452870304754E-2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2777.55</v>
      </c>
      <c r="F21" s="37">
        <v>2952.6666666666665</v>
      </c>
      <c r="G21" s="38">
        <v>2540.4833333333331</v>
      </c>
      <c r="H21" s="38">
        <v>2303.4166666666665</v>
      </c>
      <c r="I21" s="38">
        <v>1891.2333333333331</v>
      </c>
      <c r="J21" s="38">
        <v>3189.7333333333331</v>
      </c>
      <c r="K21" s="38">
        <v>3601.9166666666665</v>
      </c>
      <c r="L21" s="38">
        <v>3838.9833333333331</v>
      </c>
      <c r="M21" s="28">
        <v>3364.85</v>
      </c>
      <c r="N21" s="28">
        <v>2715.6</v>
      </c>
      <c r="O21" s="39">
        <v>14464000</v>
      </c>
      <c r="P21" s="40">
        <v>2.0406003633221044E-2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602.70000000000005</v>
      </c>
      <c r="F22" s="37">
        <v>615.9</v>
      </c>
      <c r="G22" s="38">
        <v>527.79999999999995</v>
      </c>
      <c r="H22" s="38">
        <v>452.9</v>
      </c>
      <c r="I22" s="38">
        <v>364.79999999999995</v>
      </c>
      <c r="J22" s="38">
        <v>690.8</v>
      </c>
      <c r="K22" s="38">
        <v>778.90000000000009</v>
      </c>
      <c r="L22" s="38">
        <v>853.8</v>
      </c>
      <c r="M22" s="28">
        <v>704</v>
      </c>
      <c r="N22" s="28">
        <v>541</v>
      </c>
      <c r="O22" s="39">
        <v>71167500</v>
      </c>
      <c r="P22" s="40">
        <v>6.7739394621357044E-2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2931.45</v>
      </c>
      <c r="F23" s="37">
        <v>2937.6333333333337</v>
      </c>
      <c r="G23" s="38">
        <v>2911.1166666666672</v>
      </c>
      <c r="H23" s="38">
        <v>2890.7833333333338</v>
      </c>
      <c r="I23" s="38">
        <v>2864.2666666666673</v>
      </c>
      <c r="J23" s="38">
        <v>2957.9666666666672</v>
      </c>
      <c r="K23" s="38">
        <v>2984.4833333333336</v>
      </c>
      <c r="L23" s="38">
        <v>3004.8166666666671</v>
      </c>
      <c r="M23" s="28">
        <v>2964.15</v>
      </c>
      <c r="N23" s="28">
        <v>2917.3</v>
      </c>
      <c r="O23" s="39">
        <v>242000</v>
      </c>
      <c r="P23" s="40">
        <v>6.1403508771929821E-2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383.6</v>
      </c>
      <c r="F24" s="37">
        <v>396.75</v>
      </c>
      <c r="G24" s="38">
        <v>334.5</v>
      </c>
      <c r="H24" s="38">
        <v>285.39999999999998</v>
      </c>
      <c r="I24" s="38">
        <v>223.14999999999998</v>
      </c>
      <c r="J24" s="38">
        <v>445.85</v>
      </c>
      <c r="K24" s="38">
        <v>508.1</v>
      </c>
      <c r="L24" s="38">
        <v>557.20000000000005</v>
      </c>
      <c r="M24" s="28">
        <v>459</v>
      </c>
      <c r="N24" s="28">
        <v>347.65</v>
      </c>
      <c r="O24" s="39">
        <v>100240200</v>
      </c>
      <c r="P24" s="40">
        <v>9.3334642191027786E-2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4266.3</v>
      </c>
      <c r="F25" s="37">
        <v>4259.083333333333</v>
      </c>
      <c r="G25" s="38">
        <v>4218.2166666666662</v>
      </c>
      <c r="H25" s="38">
        <v>4170.1333333333332</v>
      </c>
      <c r="I25" s="38">
        <v>4129.2666666666664</v>
      </c>
      <c r="J25" s="38">
        <v>4307.1666666666661</v>
      </c>
      <c r="K25" s="38">
        <v>4348.0333333333328</v>
      </c>
      <c r="L25" s="38">
        <v>4396.1166666666659</v>
      </c>
      <c r="M25" s="28">
        <v>4299.95</v>
      </c>
      <c r="N25" s="28">
        <v>4211</v>
      </c>
      <c r="O25" s="39">
        <v>1639875</v>
      </c>
      <c r="P25" s="40">
        <v>-6.512684589170769E-3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310.55</v>
      </c>
      <c r="F26" s="37">
        <v>312.98333333333329</v>
      </c>
      <c r="G26" s="38">
        <v>303.21666666666658</v>
      </c>
      <c r="H26" s="38">
        <v>295.88333333333327</v>
      </c>
      <c r="I26" s="38">
        <v>286.11666666666656</v>
      </c>
      <c r="J26" s="38">
        <v>320.31666666666661</v>
      </c>
      <c r="K26" s="38">
        <v>330.08333333333337</v>
      </c>
      <c r="L26" s="38">
        <v>337.41666666666663</v>
      </c>
      <c r="M26" s="28">
        <v>322.75</v>
      </c>
      <c r="N26" s="28">
        <v>305.64999999999998</v>
      </c>
      <c r="O26" s="39">
        <v>10927000</v>
      </c>
      <c r="P26" s="40">
        <v>1.2650016217969511E-2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150.44999999999999</v>
      </c>
      <c r="F27" s="37">
        <v>150.16666666666666</v>
      </c>
      <c r="G27" s="38">
        <v>146.93333333333331</v>
      </c>
      <c r="H27" s="38">
        <v>143.41666666666666</v>
      </c>
      <c r="I27" s="38">
        <v>140.18333333333331</v>
      </c>
      <c r="J27" s="38">
        <v>153.68333333333331</v>
      </c>
      <c r="K27" s="38">
        <v>156.91666666666666</v>
      </c>
      <c r="L27" s="38">
        <v>160.43333333333331</v>
      </c>
      <c r="M27" s="28">
        <v>153.4</v>
      </c>
      <c r="N27" s="28">
        <v>146.65</v>
      </c>
      <c r="O27" s="39">
        <v>80485000</v>
      </c>
      <c r="P27" s="40">
        <v>5.0101115532650529E-2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2737.9</v>
      </c>
      <c r="F28" s="37">
        <v>2742.1333333333337</v>
      </c>
      <c r="G28" s="38">
        <v>2698.7166666666672</v>
      </c>
      <c r="H28" s="38">
        <v>2659.5333333333333</v>
      </c>
      <c r="I28" s="38">
        <v>2616.1166666666668</v>
      </c>
      <c r="J28" s="38">
        <v>2781.3166666666675</v>
      </c>
      <c r="K28" s="38">
        <v>2824.7333333333345</v>
      </c>
      <c r="L28" s="38">
        <v>2863.9166666666679</v>
      </c>
      <c r="M28" s="28">
        <v>2785.55</v>
      </c>
      <c r="N28" s="28">
        <v>2702.95</v>
      </c>
      <c r="O28" s="39">
        <v>7708400</v>
      </c>
      <c r="P28" s="40">
        <v>1.6001054435218137E-2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1972.1</v>
      </c>
      <c r="F29" s="37">
        <v>1968.1666666666667</v>
      </c>
      <c r="G29" s="38">
        <v>1949.9333333333334</v>
      </c>
      <c r="H29" s="38">
        <v>1927.7666666666667</v>
      </c>
      <c r="I29" s="38">
        <v>1909.5333333333333</v>
      </c>
      <c r="J29" s="38">
        <v>1990.3333333333335</v>
      </c>
      <c r="K29" s="38">
        <v>2008.5666666666666</v>
      </c>
      <c r="L29" s="38">
        <v>2030.7333333333336</v>
      </c>
      <c r="M29" s="28">
        <v>1986.4</v>
      </c>
      <c r="N29" s="28">
        <v>1946</v>
      </c>
      <c r="O29" s="39">
        <v>1874400</v>
      </c>
      <c r="P29" s="40">
        <v>-1.3175039814680758E-2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6988.1</v>
      </c>
      <c r="F30" s="37">
        <v>6944.2333333333336</v>
      </c>
      <c r="G30" s="38">
        <v>6876.8666666666668</v>
      </c>
      <c r="H30" s="38">
        <v>6765.6333333333332</v>
      </c>
      <c r="I30" s="38">
        <v>6698.2666666666664</v>
      </c>
      <c r="J30" s="38">
        <v>7055.4666666666672</v>
      </c>
      <c r="K30" s="38">
        <v>7122.8333333333339</v>
      </c>
      <c r="L30" s="38">
        <v>7234.0666666666675</v>
      </c>
      <c r="M30" s="28">
        <v>7011.6</v>
      </c>
      <c r="N30" s="28">
        <v>6833</v>
      </c>
      <c r="O30" s="39">
        <v>204000</v>
      </c>
      <c r="P30" s="40">
        <v>5.9171597633136093E-3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601.65</v>
      </c>
      <c r="F31" s="37">
        <v>606.5</v>
      </c>
      <c r="G31" s="38">
        <v>593.04999999999995</v>
      </c>
      <c r="H31" s="38">
        <v>584.44999999999993</v>
      </c>
      <c r="I31" s="38">
        <v>570.99999999999989</v>
      </c>
      <c r="J31" s="38">
        <v>615.1</v>
      </c>
      <c r="K31" s="38">
        <v>628.55000000000007</v>
      </c>
      <c r="L31" s="38">
        <v>637.15000000000009</v>
      </c>
      <c r="M31" s="28">
        <v>619.95000000000005</v>
      </c>
      <c r="N31" s="28">
        <v>597.9</v>
      </c>
      <c r="O31" s="39">
        <v>9145000</v>
      </c>
      <c r="P31" s="40">
        <v>5.3935692059467556E-2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417.35</v>
      </c>
      <c r="F32" s="37">
        <v>418.4666666666667</v>
      </c>
      <c r="G32" s="38">
        <v>410.43333333333339</v>
      </c>
      <c r="H32" s="38">
        <v>403.51666666666671</v>
      </c>
      <c r="I32" s="38">
        <v>395.48333333333341</v>
      </c>
      <c r="J32" s="38">
        <v>425.38333333333338</v>
      </c>
      <c r="K32" s="38">
        <v>433.41666666666669</v>
      </c>
      <c r="L32" s="38">
        <v>440.33333333333337</v>
      </c>
      <c r="M32" s="28">
        <v>426.5</v>
      </c>
      <c r="N32" s="28">
        <v>411.55</v>
      </c>
      <c r="O32" s="39">
        <v>15198000</v>
      </c>
      <c r="P32" s="40">
        <v>9.5655639697090466E-3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876.35</v>
      </c>
      <c r="F33" s="37">
        <v>876.38333333333333</v>
      </c>
      <c r="G33" s="38">
        <v>856.91666666666663</v>
      </c>
      <c r="H33" s="38">
        <v>837.48333333333335</v>
      </c>
      <c r="I33" s="38">
        <v>818.01666666666665</v>
      </c>
      <c r="J33" s="38">
        <v>895.81666666666661</v>
      </c>
      <c r="K33" s="38">
        <v>915.2833333333333</v>
      </c>
      <c r="L33" s="38">
        <v>934.71666666666658</v>
      </c>
      <c r="M33" s="28">
        <v>895.85</v>
      </c>
      <c r="N33" s="28">
        <v>856.95</v>
      </c>
      <c r="O33" s="39">
        <v>47559600</v>
      </c>
      <c r="P33" s="40">
        <v>8.7802601965197347E-2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3965.5</v>
      </c>
      <c r="F34" s="37">
        <v>3936.8666666666668</v>
      </c>
      <c r="G34" s="38">
        <v>3848.7333333333336</v>
      </c>
      <c r="H34" s="38">
        <v>3731.9666666666667</v>
      </c>
      <c r="I34" s="38">
        <v>3643.8333333333335</v>
      </c>
      <c r="J34" s="38">
        <v>4053.6333333333337</v>
      </c>
      <c r="K34" s="38">
        <v>4141.7666666666664</v>
      </c>
      <c r="L34" s="38">
        <v>4258.5333333333338</v>
      </c>
      <c r="M34" s="28">
        <v>4025</v>
      </c>
      <c r="N34" s="28">
        <v>3820.1</v>
      </c>
      <c r="O34" s="39">
        <v>1784250</v>
      </c>
      <c r="P34" s="40">
        <v>0.15822784810126583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1320.05</v>
      </c>
      <c r="F35" s="37">
        <v>1323.0666666666666</v>
      </c>
      <c r="G35" s="38">
        <v>1304.2333333333331</v>
      </c>
      <c r="H35" s="38">
        <v>1288.4166666666665</v>
      </c>
      <c r="I35" s="38">
        <v>1269.583333333333</v>
      </c>
      <c r="J35" s="38">
        <v>1338.8833333333332</v>
      </c>
      <c r="K35" s="38">
        <v>1357.7166666666667</v>
      </c>
      <c r="L35" s="38">
        <v>1373.5333333333333</v>
      </c>
      <c r="M35" s="28">
        <v>1341.9</v>
      </c>
      <c r="N35" s="28">
        <v>1307.25</v>
      </c>
      <c r="O35" s="39">
        <v>12885000</v>
      </c>
      <c r="P35" s="40">
        <v>-2.5745718498355451E-2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5785.8</v>
      </c>
      <c r="F36" s="37">
        <v>5795.666666666667</v>
      </c>
      <c r="G36" s="38">
        <v>5702.3333333333339</v>
      </c>
      <c r="H36" s="38">
        <v>5618.8666666666668</v>
      </c>
      <c r="I36" s="38">
        <v>5525.5333333333338</v>
      </c>
      <c r="J36" s="38">
        <v>5879.1333333333341</v>
      </c>
      <c r="K36" s="38">
        <v>5972.4666666666681</v>
      </c>
      <c r="L36" s="38">
        <v>6055.9333333333343</v>
      </c>
      <c r="M36" s="28">
        <v>5889</v>
      </c>
      <c r="N36" s="28">
        <v>5712.2</v>
      </c>
      <c r="O36" s="39">
        <v>6268125</v>
      </c>
      <c r="P36" s="40">
        <v>-2.4776833466228436E-2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2141.1</v>
      </c>
      <c r="F37" s="37">
        <v>2164.833333333333</v>
      </c>
      <c r="G37" s="38">
        <v>2089.7166666666662</v>
      </c>
      <c r="H37" s="38">
        <v>2038.333333333333</v>
      </c>
      <c r="I37" s="38">
        <v>1963.2166666666662</v>
      </c>
      <c r="J37" s="38">
        <v>2216.2166666666662</v>
      </c>
      <c r="K37" s="38">
        <v>2291.333333333333</v>
      </c>
      <c r="L37" s="38">
        <v>2342.7166666666662</v>
      </c>
      <c r="M37" s="28">
        <v>2239.9499999999998</v>
      </c>
      <c r="N37" s="28">
        <v>2113.4499999999998</v>
      </c>
      <c r="O37" s="39">
        <v>1723500</v>
      </c>
      <c r="P37" s="40">
        <v>3.2716160345137517E-2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364.75</v>
      </c>
      <c r="F38" s="37">
        <v>363.63333333333338</v>
      </c>
      <c r="G38" s="38">
        <v>358.26666666666677</v>
      </c>
      <c r="H38" s="38">
        <v>351.78333333333336</v>
      </c>
      <c r="I38" s="38">
        <v>346.41666666666674</v>
      </c>
      <c r="J38" s="38">
        <v>370.11666666666679</v>
      </c>
      <c r="K38" s="38">
        <v>375.48333333333346</v>
      </c>
      <c r="L38" s="38">
        <v>381.96666666666681</v>
      </c>
      <c r="M38" s="28">
        <v>369</v>
      </c>
      <c r="N38" s="28">
        <v>357.15</v>
      </c>
      <c r="O38" s="39">
        <v>7958400</v>
      </c>
      <c r="P38" s="40">
        <v>1.5723912599550745E-2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241.65</v>
      </c>
      <c r="F39" s="37">
        <v>242.28333333333333</v>
      </c>
      <c r="G39" s="38">
        <v>236.11666666666667</v>
      </c>
      <c r="H39" s="38">
        <v>230.58333333333334</v>
      </c>
      <c r="I39" s="38">
        <v>224.41666666666669</v>
      </c>
      <c r="J39" s="38">
        <v>247.81666666666666</v>
      </c>
      <c r="K39" s="38">
        <v>253.98333333333335</v>
      </c>
      <c r="L39" s="38">
        <v>259.51666666666665</v>
      </c>
      <c r="M39" s="28">
        <v>248.45</v>
      </c>
      <c r="N39" s="28">
        <v>236.75</v>
      </c>
      <c r="O39" s="39">
        <v>43457400</v>
      </c>
      <c r="P39" s="40">
        <v>4.9952129209507555E-3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158.25</v>
      </c>
      <c r="F40" s="37">
        <v>162.28333333333333</v>
      </c>
      <c r="G40" s="38">
        <v>153.06666666666666</v>
      </c>
      <c r="H40" s="38">
        <v>147.88333333333333</v>
      </c>
      <c r="I40" s="38">
        <v>138.66666666666666</v>
      </c>
      <c r="J40" s="38">
        <v>167.46666666666667</v>
      </c>
      <c r="K40" s="38">
        <v>176.68333333333331</v>
      </c>
      <c r="L40" s="38">
        <v>181.86666666666667</v>
      </c>
      <c r="M40" s="28">
        <v>171.5</v>
      </c>
      <c r="N40" s="28">
        <v>157.1</v>
      </c>
      <c r="O40" s="39">
        <v>101257650</v>
      </c>
      <c r="P40" s="40">
        <v>0.13875000000000001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1506.05</v>
      </c>
      <c r="F41" s="37">
        <v>1513.2666666666667</v>
      </c>
      <c r="G41" s="38">
        <v>1481.3333333333333</v>
      </c>
      <c r="H41" s="38">
        <v>1456.6166666666666</v>
      </c>
      <c r="I41" s="38">
        <v>1424.6833333333332</v>
      </c>
      <c r="J41" s="38">
        <v>1537.9833333333333</v>
      </c>
      <c r="K41" s="38">
        <v>1569.9166666666667</v>
      </c>
      <c r="L41" s="38">
        <v>1594.6333333333334</v>
      </c>
      <c r="M41" s="28">
        <v>1545.2</v>
      </c>
      <c r="N41" s="28">
        <v>1488.55</v>
      </c>
      <c r="O41" s="39">
        <v>2411750</v>
      </c>
      <c r="P41" s="40">
        <v>4.3426531826293871E-2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94</v>
      </c>
      <c r="F42" s="37">
        <v>95.2</v>
      </c>
      <c r="G42" s="38">
        <v>90.95</v>
      </c>
      <c r="H42" s="38">
        <v>87.9</v>
      </c>
      <c r="I42" s="38">
        <v>83.65</v>
      </c>
      <c r="J42" s="38">
        <v>98.25</v>
      </c>
      <c r="K42" s="38">
        <v>102.5</v>
      </c>
      <c r="L42" s="38">
        <v>105.55</v>
      </c>
      <c r="M42" s="28">
        <v>99.45</v>
      </c>
      <c r="N42" s="28">
        <v>92.15</v>
      </c>
      <c r="O42" s="39">
        <v>102109800</v>
      </c>
      <c r="P42" s="40">
        <v>3.4056799815285151E-2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538.6</v>
      </c>
      <c r="F43" s="37">
        <v>541.36666666666667</v>
      </c>
      <c r="G43" s="38">
        <v>530.23333333333335</v>
      </c>
      <c r="H43" s="38">
        <v>521.86666666666667</v>
      </c>
      <c r="I43" s="38">
        <v>510.73333333333335</v>
      </c>
      <c r="J43" s="38">
        <v>549.73333333333335</v>
      </c>
      <c r="K43" s="38">
        <v>560.86666666666679</v>
      </c>
      <c r="L43" s="38">
        <v>569.23333333333335</v>
      </c>
      <c r="M43" s="28">
        <v>552.5</v>
      </c>
      <c r="N43" s="28">
        <v>533</v>
      </c>
      <c r="O43" s="39">
        <v>7081800</v>
      </c>
      <c r="P43" s="40">
        <v>3.2392559332905711E-2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861.15</v>
      </c>
      <c r="F44" s="37">
        <v>860.43333333333339</v>
      </c>
      <c r="G44" s="38">
        <v>843.51666666666677</v>
      </c>
      <c r="H44" s="38">
        <v>825.88333333333333</v>
      </c>
      <c r="I44" s="38">
        <v>808.9666666666667</v>
      </c>
      <c r="J44" s="38">
        <v>878.06666666666683</v>
      </c>
      <c r="K44" s="38">
        <v>894.98333333333335</v>
      </c>
      <c r="L44" s="38">
        <v>912.6166666666669</v>
      </c>
      <c r="M44" s="28">
        <v>877.35</v>
      </c>
      <c r="N44" s="28">
        <v>842.8</v>
      </c>
      <c r="O44" s="39">
        <v>6434000</v>
      </c>
      <c r="P44" s="40">
        <v>4.1605957584587988E-2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776.95</v>
      </c>
      <c r="F45" s="37">
        <v>776.11666666666679</v>
      </c>
      <c r="G45" s="38">
        <v>771.13333333333355</v>
      </c>
      <c r="H45" s="38">
        <v>765.31666666666672</v>
      </c>
      <c r="I45" s="38">
        <v>760.33333333333348</v>
      </c>
      <c r="J45" s="38">
        <v>781.93333333333362</v>
      </c>
      <c r="K45" s="38">
        <v>786.91666666666674</v>
      </c>
      <c r="L45" s="38">
        <v>792.73333333333369</v>
      </c>
      <c r="M45" s="28">
        <v>781.1</v>
      </c>
      <c r="N45" s="28">
        <v>770.3</v>
      </c>
      <c r="O45" s="39">
        <v>45089850</v>
      </c>
      <c r="P45" s="40">
        <v>-5.1979627339607216E-3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73.55</v>
      </c>
      <c r="F46" s="37">
        <v>74.316666666666663</v>
      </c>
      <c r="G46" s="38">
        <v>71.033333333333331</v>
      </c>
      <c r="H46" s="38">
        <v>68.516666666666666</v>
      </c>
      <c r="I46" s="38">
        <v>65.233333333333334</v>
      </c>
      <c r="J46" s="38">
        <v>76.833333333333329</v>
      </c>
      <c r="K46" s="38">
        <v>80.11666666666666</v>
      </c>
      <c r="L46" s="38">
        <v>82.633333333333326</v>
      </c>
      <c r="M46" s="28">
        <v>77.599999999999994</v>
      </c>
      <c r="N46" s="28">
        <v>71.8</v>
      </c>
      <c r="O46" s="39">
        <v>88662000</v>
      </c>
      <c r="P46" s="40">
        <v>-7.5223319228960974E-3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236.7</v>
      </c>
      <c r="F47" s="37">
        <v>237.63333333333333</v>
      </c>
      <c r="G47" s="38">
        <v>233.66666666666666</v>
      </c>
      <c r="H47" s="38">
        <v>230.63333333333333</v>
      </c>
      <c r="I47" s="38">
        <v>226.66666666666666</v>
      </c>
      <c r="J47" s="38">
        <v>240.66666666666666</v>
      </c>
      <c r="K47" s="38">
        <v>244.63333333333335</v>
      </c>
      <c r="L47" s="38">
        <v>247.66666666666666</v>
      </c>
      <c r="M47" s="28">
        <v>241.6</v>
      </c>
      <c r="N47" s="28">
        <v>234.6</v>
      </c>
      <c r="O47" s="39">
        <v>26778900</v>
      </c>
      <c r="P47" s="40">
        <v>-1.3723303885410413E-3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16621.849999999999</v>
      </c>
      <c r="F48" s="37">
        <v>16616.933333333334</v>
      </c>
      <c r="G48" s="38">
        <v>16308.866666666669</v>
      </c>
      <c r="H48" s="38">
        <v>15995.883333333335</v>
      </c>
      <c r="I48" s="38">
        <v>15687.816666666669</v>
      </c>
      <c r="J48" s="38">
        <v>16929.916666666668</v>
      </c>
      <c r="K48" s="38">
        <v>17237.983333333334</v>
      </c>
      <c r="L48" s="38">
        <v>17550.966666666667</v>
      </c>
      <c r="M48" s="28">
        <v>16925</v>
      </c>
      <c r="N48" s="28">
        <v>16303.95</v>
      </c>
      <c r="O48" s="39">
        <v>146550</v>
      </c>
      <c r="P48" s="40">
        <v>8.9500860585197926E-3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337.8</v>
      </c>
      <c r="F49" s="37">
        <v>340.93333333333334</v>
      </c>
      <c r="G49" s="38">
        <v>330.4666666666667</v>
      </c>
      <c r="H49" s="38">
        <v>323.13333333333338</v>
      </c>
      <c r="I49" s="38">
        <v>312.66666666666674</v>
      </c>
      <c r="J49" s="38">
        <v>348.26666666666665</v>
      </c>
      <c r="K49" s="38">
        <v>358.73333333333323</v>
      </c>
      <c r="L49" s="38">
        <v>366.06666666666661</v>
      </c>
      <c r="M49" s="28">
        <v>351.4</v>
      </c>
      <c r="N49" s="28">
        <v>333.6</v>
      </c>
      <c r="O49" s="39">
        <v>13919400</v>
      </c>
      <c r="P49" s="40">
        <v>1.6964755391899001E-2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4411.45</v>
      </c>
      <c r="F50" s="37">
        <v>4412.916666666667</v>
      </c>
      <c r="G50" s="38">
        <v>4368.5833333333339</v>
      </c>
      <c r="H50" s="38">
        <v>4325.7166666666672</v>
      </c>
      <c r="I50" s="38">
        <v>4281.3833333333341</v>
      </c>
      <c r="J50" s="38">
        <v>4455.7833333333338</v>
      </c>
      <c r="K50" s="38">
        <v>4500.1166666666677</v>
      </c>
      <c r="L50" s="38">
        <v>4542.9833333333336</v>
      </c>
      <c r="M50" s="28">
        <v>4457.25</v>
      </c>
      <c r="N50" s="28">
        <v>4370.05</v>
      </c>
      <c r="O50" s="39">
        <v>1439000</v>
      </c>
      <c r="P50" s="40">
        <v>4.6697701483852196E-2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292.35000000000002</v>
      </c>
      <c r="F51" s="37">
        <v>294.9666666666667</v>
      </c>
      <c r="G51" s="38">
        <v>286.18333333333339</v>
      </c>
      <c r="H51" s="38">
        <v>280.01666666666671</v>
      </c>
      <c r="I51" s="38">
        <v>271.23333333333341</v>
      </c>
      <c r="J51" s="38">
        <v>301.13333333333338</v>
      </c>
      <c r="K51" s="38">
        <v>309.91666666666669</v>
      </c>
      <c r="L51" s="38">
        <v>316.08333333333337</v>
      </c>
      <c r="M51" s="28">
        <v>303.75</v>
      </c>
      <c r="N51" s="28">
        <v>288.8</v>
      </c>
      <c r="O51" s="39">
        <v>8156000</v>
      </c>
      <c r="P51" s="40">
        <v>-3.6647935499633522E-3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292.5</v>
      </c>
      <c r="F52" s="37">
        <v>296.05</v>
      </c>
      <c r="G52" s="38">
        <v>283.3</v>
      </c>
      <c r="H52" s="38">
        <v>274.10000000000002</v>
      </c>
      <c r="I52" s="38">
        <v>261.35000000000002</v>
      </c>
      <c r="J52" s="38">
        <v>305.25</v>
      </c>
      <c r="K52" s="38">
        <v>318</v>
      </c>
      <c r="L52" s="38">
        <v>327.2</v>
      </c>
      <c r="M52" s="28">
        <v>308.8</v>
      </c>
      <c r="N52" s="28">
        <v>286.85000000000002</v>
      </c>
      <c r="O52" s="39">
        <v>38666700</v>
      </c>
      <c r="P52" s="40">
        <v>-5.5093692267088941E-2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542.45000000000005</v>
      </c>
      <c r="F53" s="37">
        <v>547.2166666666667</v>
      </c>
      <c r="G53" s="38">
        <v>530.23333333333335</v>
      </c>
      <c r="H53" s="38">
        <v>518.01666666666665</v>
      </c>
      <c r="I53" s="38">
        <v>501.0333333333333</v>
      </c>
      <c r="J53" s="38">
        <v>559.43333333333339</v>
      </c>
      <c r="K53" s="38">
        <v>576.41666666666674</v>
      </c>
      <c r="L53" s="38">
        <v>588.63333333333344</v>
      </c>
      <c r="M53" s="28">
        <v>564.20000000000005</v>
      </c>
      <c r="N53" s="28">
        <v>535</v>
      </c>
      <c r="O53" s="39">
        <v>3300375</v>
      </c>
      <c r="P53" s="40">
        <v>-4.4864559819413091E-2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289.10000000000002</v>
      </c>
      <c r="F54" s="37">
        <v>289.68333333333334</v>
      </c>
      <c r="G54" s="38">
        <v>283.01666666666665</v>
      </c>
      <c r="H54" s="38">
        <v>276.93333333333334</v>
      </c>
      <c r="I54" s="38">
        <v>270.26666666666665</v>
      </c>
      <c r="J54" s="38">
        <v>295.76666666666665</v>
      </c>
      <c r="K54" s="38">
        <v>302.43333333333328</v>
      </c>
      <c r="L54" s="38">
        <v>308.51666666666665</v>
      </c>
      <c r="M54" s="28">
        <v>296.35000000000002</v>
      </c>
      <c r="N54" s="28">
        <v>283.60000000000002</v>
      </c>
      <c r="O54" s="39">
        <v>6256500</v>
      </c>
      <c r="P54" s="40">
        <v>4.5761078998073218E-3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709.9</v>
      </c>
      <c r="F55" s="37">
        <v>709.16666666666663</v>
      </c>
      <c r="G55" s="38">
        <v>696.73333333333323</v>
      </c>
      <c r="H55" s="38">
        <v>683.56666666666661</v>
      </c>
      <c r="I55" s="38">
        <v>671.13333333333321</v>
      </c>
      <c r="J55" s="38">
        <v>722.33333333333326</v>
      </c>
      <c r="K55" s="38">
        <v>734.76666666666665</v>
      </c>
      <c r="L55" s="38">
        <v>747.93333333333328</v>
      </c>
      <c r="M55" s="28">
        <v>721.6</v>
      </c>
      <c r="N55" s="28">
        <v>696</v>
      </c>
      <c r="O55" s="39">
        <v>8347500</v>
      </c>
      <c r="P55" s="40">
        <v>1.2431776834445117E-2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1052.9000000000001</v>
      </c>
      <c r="F56" s="37">
        <v>1054.4166666666667</v>
      </c>
      <c r="G56" s="38">
        <v>1032.4833333333336</v>
      </c>
      <c r="H56" s="38">
        <v>1012.0666666666668</v>
      </c>
      <c r="I56" s="38">
        <v>990.13333333333367</v>
      </c>
      <c r="J56" s="38">
        <v>1074.8333333333335</v>
      </c>
      <c r="K56" s="38">
        <v>1096.7666666666664</v>
      </c>
      <c r="L56" s="38">
        <v>1117.1833333333334</v>
      </c>
      <c r="M56" s="28">
        <v>1076.3499999999999</v>
      </c>
      <c r="N56" s="28">
        <v>1034</v>
      </c>
      <c r="O56" s="39">
        <v>8022950</v>
      </c>
      <c r="P56" s="40">
        <v>-8.9039987048729157E-4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221.6</v>
      </c>
      <c r="F57" s="37">
        <v>222.63333333333333</v>
      </c>
      <c r="G57" s="38">
        <v>217.11666666666665</v>
      </c>
      <c r="H57" s="38">
        <v>212.63333333333333</v>
      </c>
      <c r="I57" s="38">
        <v>207.11666666666665</v>
      </c>
      <c r="J57" s="38">
        <v>227.11666666666665</v>
      </c>
      <c r="K57" s="38">
        <v>232.6333333333333</v>
      </c>
      <c r="L57" s="38">
        <v>237.11666666666665</v>
      </c>
      <c r="M57" s="28">
        <v>228.15</v>
      </c>
      <c r="N57" s="28">
        <v>218.15</v>
      </c>
      <c r="O57" s="39">
        <v>25502400</v>
      </c>
      <c r="P57" s="40">
        <v>0.19668900275916437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4272.45</v>
      </c>
      <c r="F58" s="37">
        <v>4286.5333333333338</v>
      </c>
      <c r="G58" s="38">
        <v>4212.7666666666673</v>
      </c>
      <c r="H58" s="38">
        <v>4153.0833333333339</v>
      </c>
      <c r="I58" s="38">
        <v>4079.3166666666675</v>
      </c>
      <c r="J58" s="38">
        <v>4346.2166666666672</v>
      </c>
      <c r="K58" s="38">
        <v>4419.9833333333336</v>
      </c>
      <c r="L58" s="38">
        <v>4479.666666666667</v>
      </c>
      <c r="M58" s="28">
        <v>4360.3</v>
      </c>
      <c r="N58" s="28">
        <v>4226.8500000000004</v>
      </c>
      <c r="O58" s="39">
        <v>988200</v>
      </c>
      <c r="P58" s="40">
        <v>1.7294626312538603E-2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1457.35</v>
      </c>
      <c r="F59" s="37">
        <v>1460.2833333333331</v>
      </c>
      <c r="G59" s="38">
        <v>1443.7666666666662</v>
      </c>
      <c r="H59" s="38">
        <v>1430.1833333333332</v>
      </c>
      <c r="I59" s="38">
        <v>1413.6666666666663</v>
      </c>
      <c r="J59" s="38">
        <v>1473.8666666666661</v>
      </c>
      <c r="K59" s="38">
        <v>1490.383333333333</v>
      </c>
      <c r="L59" s="38">
        <v>1503.966666666666</v>
      </c>
      <c r="M59" s="28">
        <v>1476.8</v>
      </c>
      <c r="N59" s="28">
        <v>1446.7</v>
      </c>
      <c r="O59" s="39">
        <v>2248400</v>
      </c>
      <c r="P59" s="40">
        <v>1.5569048731122528E-4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638.5</v>
      </c>
      <c r="F60" s="37">
        <v>639.31666666666672</v>
      </c>
      <c r="G60" s="38">
        <v>626.68333333333339</v>
      </c>
      <c r="H60" s="38">
        <v>614.86666666666667</v>
      </c>
      <c r="I60" s="38">
        <v>602.23333333333335</v>
      </c>
      <c r="J60" s="38">
        <v>651.13333333333344</v>
      </c>
      <c r="K60" s="38">
        <v>663.76666666666688</v>
      </c>
      <c r="L60" s="38">
        <v>675.58333333333348</v>
      </c>
      <c r="M60" s="28">
        <v>651.95000000000005</v>
      </c>
      <c r="N60" s="28">
        <v>627.5</v>
      </c>
      <c r="O60" s="39">
        <v>8623000</v>
      </c>
      <c r="P60" s="40">
        <v>-2.5429475587703435E-2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851.2</v>
      </c>
      <c r="F61" s="37">
        <v>848.5333333333333</v>
      </c>
      <c r="G61" s="38">
        <v>841.66666666666663</v>
      </c>
      <c r="H61" s="38">
        <v>832.13333333333333</v>
      </c>
      <c r="I61" s="38">
        <v>825.26666666666665</v>
      </c>
      <c r="J61" s="38">
        <v>858.06666666666661</v>
      </c>
      <c r="K61" s="38">
        <v>864.93333333333339</v>
      </c>
      <c r="L61" s="38">
        <v>874.46666666666658</v>
      </c>
      <c r="M61" s="28">
        <v>855.4</v>
      </c>
      <c r="N61" s="28">
        <v>839</v>
      </c>
      <c r="O61" s="39">
        <v>2473800</v>
      </c>
      <c r="P61" s="40">
        <v>-2.1865485745917519E-2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321.95</v>
      </c>
      <c r="F62" s="37">
        <v>323.5</v>
      </c>
      <c r="G62" s="38">
        <v>315.3</v>
      </c>
      <c r="H62" s="38">
        <v>308.65000000000003</v>
      </c>
      <c r="I62" s="38">
        <v>300.45000000000005</v>
      </c>
      <c r="J62" s="38">
        <v>330.15</v>
      </c>
      <c r="K62" s="38">
        <v>338.35</v>
      </c>
      <c r="L62" s="38">
        <v>344.99999999999994</v>
      </c>
      <c r="M62" s="28">
        <v>331.7</v>
      </c>
      <c r="N62" s="28">
        <v>316.85000000000002</v>
      </c>
      <c r="O62" s="39">
        <v>4966500</v>
      </c>
      <c r="P62" s="40">
        <v>1.3778322106552358E-2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152.6</v>
      </c>
      <c r="F63" s="37">
        <v>152.88333333333333</v>
      </c>
      <c r="G63" s="38">
        <v>151.06666666666666</v>
      </c>
      <c r="H63" s="38">
        <v>149.53333333333333</v>
      </c>
      <c r="I63" s="38">
        <v>147.71666666666667</v>
      </c>
      <c r="J63" s="38">
        <v>154.41666666666666</v>
      </c>
      <c r="K63" s="38">
        <v>156.23333333333332</v>
      </c>
      <c r="L63" s="38">
        <v>157.76666666666665</v>
      </c>
      <c r="M63" s="28">
        <v>154.69999999999999</v>
      </c>
      <c r="N63" s="28">
        <v>151.35</v>
      </c>
      <c r="O63" s="39">
        <v>9040000</v>
      </c>
      <c r="P63" s="40">
        <v>-8.4556962025316457E-2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1377.65</v>
      </c>
      <c r="F64" s="37">
        <v>1374.6833333333332</v>
      </c>
      <c r="G64" s="38">
        <v>1360.5666666666664</v>
      </c>
      <c r="H64" s="38">
        <v>1343.4833333333331</v>
      </c>
      <c r="I64" s="38">
        <v>1329.3666666666663</v>
      </c>
      <c r="J64" s="38">
        <v>1391.7666666666664</v>
      </c>
      <c r="K64" s="38">
        <v>1405.8833333333332</v>
      </c>
      <c r="L64" s="38">
        <v>1422.9666666666665</v>
      </c>
      <c r="M64" s="28">
        <v>1388.8</v>
      </c>
      <c r="N64" s="28">
        <v>1357.6</v>
      </c>
      <c r="O64" s="39">
        <v>1390800</v>
      </c>
      <c r="P64" s="40">
        <v>1.178524661719773E-2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565.45000000000005</v>
      </c>
      <c r="F65" s="37">
        <v>564.9666666666667</v>
      </c>
      <c r="G65" s="38">
        <v>560.23333333333335</v>
      </c>
      <c r="H65" s="38">
        <v>555.01666666666665</v>
      </c>
      <c r="I65" s="38">
        <v>550.2833333333333</v>
      </c>
      <c r="J65" s="38">
        <v>570.18333333333339</v>
      </c>
      <c r="K65" s="38">
        <v>574.91666666666674</v>
      </c>
      <c r="L65" s="38">
        <v>580.13333333333344</v>
      </c>
      <c r="M65" s="28">
        <v>569.70000000000005</v>
      </c>
      <c r="N65" s="28">
        <v>559.75</v>
      </c>
      <c r="O65" s="39">
        <v>9305000</v>
      </c>
      <c r="P65" s="40">
        <v>-1.3647807075659203E-2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1704.95</v>
      </c>
      <c r="F66" s="37">
        <v>1708.4000000000003</v>
      </c>
      <c r="G66" s="38">
        <v>1671.4000000000005</v>
      </c>
      <c r="H66" s="38">
        <v>1637.8500000000001</v>
      </c>
      <c r="I66" s="38">
        <v>1600.8500000000004</v>
      </c>
      <c r="J66" s="38">
        <v>1741.9500000000007</v>
      </c>
      <c r="K66" s="38">
        <v>1778.9500000000003</v>
      </c>
      <c r="L66" s="38">
        <v>1812.5000000000009</v>
      </c>
      <c r="M66" s="28">
        <v>1745.4</v>
      </c>
      <c r="N66" s="28">
        <v>1674.85</v>
      </c>
      <c r="O66" s="39">
        <v>1210500</v>
      </c>
      <c r="P66" s="40">
        <v>-2.883031301482702E-3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1830.1</v>
      </c>
      <c r="F67" s="37">
        <v>1829.1166666666668</v>
      </c>
      <c r="G67" s="38">
        <v>1799.4833333333336</v>
      </c>
      <c r="H67" s="38">
        <v>1768.8666666666668</v>
      </c>
      <c r="I67" s="38">
        <v>1739.2333333333336</v>
      </c>
      <c r="J67" s="38">
        <v>1859.7333333333336</v>
      </c>
      <c r="K67" s="38">
        <v>1889.3666666666668</v>
      </c>
      <c r="L67" s="38">
        <v>1919.9833333333336</v>
      </c>
      <c r="M67" s="28">
        <v>1858.75</v>
      </c>
      <c r="N67" s="28">
        <v>1798.5</v>
      </c>
      <c r="O67" s="39">
        <v>1369000</v>
      </c>
      <c r="P67" s="40">
        <v>-1.3333333333333334E-2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191.25</v>
      </c>
      <c r="F68" s="37">
        <v>194.11666666666667</v>
      </c>
      <c r="G68" s="38">
        <v>184.53333333333336</v>
      </c>
      <c r="H68" s="38">
        <v>177.81666666666669</v>
      </c>
      <c r="I68" s="38">
        <v>168.23333333333338</v>
      </c>
      <c r="J68" s="38">
        <v>200.83333333333334</v>
      </c>
      <c r="K68" s="38">
        <v>210.41666666666666</v>
      </c>
      <c r="L68" s="38">
        <v>217.13333333333333</v>
      </c>
      <c r="M68" s="28">
        <v>203.7</v>
      </c>
      <c r="N68" s="28">
        <v>187.4</v>
      </c>
      <c r="O68" s="39">
        <v>14417200</v>
      </c>
      <c r="P68" s="40">
        <v>2.6924611088950938E-2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3395.7</v>
      </c>
      <c r="F69" s="37">
        <v>3377.6166666666668</v>
      </c>
      <c r="G69" s="38">
        <v>3343.2333333333336</v>
      </c>
      <c r="H69" s="38">
        <v>3290.7666666666669</v>
      </c>
      <c r="I69" s="38">
        <v>3256.3833333333337</v>
      </c>
      <c r="J69" s="38">
        <v>3430.0833333333335</v>
      </c>
      <c r="K69" s="38">
        <v>3464.4666666666667</v>
      </c>
      <c r="L69" s="38">
        <v>3516.9333333333334</v>
      </c>
      <c r="M69" s="28">
        <v>3412</v>
      </c>
      <c r="N69" s="28">
        <v>3325.15</v>
      </c>
      <c r="O69" s="39">
        <v>2561250</v>
      </c>
      <c r="P69" s="40">
        <v>7.6124159093591409E-3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2684.6</v>
      </c>
      <c r="F70" s="37">
        <v>2843.8666666666668</v>
      </c>
      <c r="G70" s="38">
        <v>2455.7333333333336</v>
      </c>
      <c r="H70" s="38">
        <v>2226.8666666666668</v>
      </c>
      <c r="I70" s="38">
        <v>1838.7333333333336</v>
      </c>
      <c r="J70" s="38">
        <v>3072.7333333333336</v>
      </c>
      <c r="K70" s="38">
        <v>3460.8666666666668</v>
      </c>
      <c r="L70" s="38">
        <v>3689.7333333333336</v>
      </c>
      <c r="M70" s="28">
        <v>3232</v>
      </c>
      <c r="N70" s="28">
        <v>2615</v>
      </c>
      <c r="O70" s="39">
        <v>894000</v>
      </c>
      <c r="P70" s="40">
        <v>0.2968268359020852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357.45</v>
      </c>
      <c r="F71" s="37">
        <v>355.7</v>
      </c>
      <c r="G71" s="38">
        <v>350.15</v>
      </c>
      <c r="H71" s="38">
        <v>342.84999999999997</v>
      </c>
      <c r="I71" s="38">
        <v>337.29999999999995</v>
      </c>
      <c r="J71" s="38">
        <v>363</v>
      </c>
      <c r="K71" s="38">
        <v>368.55000000000007</v>
      </c>
      <c r="L71" s="38">
        <v>375.85</v>
      </c>
      <c r="M71" s="28">
        <v>361.25</v>
      </c>
      <c r="N71" s="28">
        <v>348.4</v>
      </c>
      <c r="O71" s="39">
        <v>46445850</v>
      </c>
      <c r="P71" s="40">
        <v>3.3635662615209491E-2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4341.55</v>
      </c>
      <c r="F72" s="37">
        <v>4343.5333333333338</v>
      </c>
      <c r="G72" s="38">
        <v>4271.9166666666679</v>
      </c>
      <c r="H72" s="38">
        <v>4202.2833333333338</v>
      </c>
      <c r="I72" s="38">
        <v>4130.6666666666679</v>
      </c>
      <c r="J72" s="38">
        <v>4413.1666666666679</v>
      </c>
      <c r="K72" s="38">
        <v>4484.7833333333347</v>
      </c>
      <c r="L72" s="38">
        <v>4554.4166666666679</v>
      </c>
      <c r="M72" s="28">
        <v>4415.1499999999996</v>
      </c>
      <c r="N72" s="28">
        <v>4273.8999999999996</v>
      </c>
      <c r="O72" s="39">
        <v>2105875</v>
      </c>
      <c r="P72" s="40">
        <v>-6.1353312488938707E-3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3190.6</v>
      </c>
      <c r="F73" s="37">
        <v>3209.7333333333336</v>
      </c>
      <c r="G73" s="38">
        <v>3131.916666666667</v>
      </c>
      <c r="H73" s="38">
        <v>3073.2333333333336</v>
      </c>
      <c r="I73" s="38">
        <v>2995.416666666667</v>
      </c>
      <c r="J73" s="38">
        <v>3268.416666666667</v>
      </c>
      <c r="K73" s="38">
        <v>3346.2333333333336</v>
      </c>
      <c r="L73" s="38">
        <v>3404.916666666667</v>
      </c>
      <c r="M73" s="28">
        <v>3287.55</v>
      </c>
      <c r="N73" s="28">
        <v>3151.05</v>
      </c>
      <c r="O73" s="39">
        <v>3204950</v>
      </c>
      <c r="P73" s="40">
        <v>-2.6140943252369025E-3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2023.95</v>
      </c>
      <c r="F74" s="37">
        <v>2043.1666666666667</v>
      </c>
      <c r="G74" s="38">
        <v>1977.7833333333333</v>
      </c>
      <c r="H74" s="38">
        <v>1931.6166666666666</v>
      </c>
      <c r="I74" s="38">
        <v>1866.2333333333331</v>
      </c>
      <c r="J74" s="38">
        <v>2089.3333333333335</v>
      </c>
      <c r="K74" s="38">
        <v>2154.7166666666672</v>
      </c>
      <c r="L74" s="38">
        <v>2200.8833333333337</v>
      </c>
      <c r="M74" s="28">
        <v>2108.5500000000002</v>
      </c>
      <c r="N74" s="28">
        <v>1997</v>
      </c>
      <c r="O74" s="39">
        <v>709225</v>
      </c>
      <c r="P74" s="40">
        <v>6.3066776586974446E-2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183.75</v>
      </c>
      <c r="F75" s="37">
        <v>184.63333333333333</v>
      </c>
      <c r="G75" s="38">
        <v>180.56666666666666</v>
      </c>
      <c r="H75" s="38">
        <v>177.38333333333333</v>
      </c>
      <c r="I75" s="38">
        <v>173.31666666666666</v>
      </c>
      <c r="J75" s="38">
        <v>187.81666666666666</v>
      </c>
      <c r="K75" s="38">
        <v>191.88333333333333</v>
      </c>
      <c r="L75" s="38">
        <v>195.06666666666666</v>
      </c>
      <c r="M75" s="28">
        <v>188.7</v>
      </c>
      <c r="N75" s="28">
        <v>181.45</v>
      </c>
      <c r="O75" s="39">
        <v>22798800</v>
      </c>
      <c r="P75" s="40">
        <v>-2.3739787266841374E-2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131.85</v>
      </c>
      <c r="F76" s="37">
        <v>131.5</v>
      </c>
      <c r="G76" s="38">
        <v>129.44999999999999</v>
      </c>
      <c r="H76" s="38">
        <v>127.04999999999998</v>
      </c>
      <c r="I76" s="38">
        <v>124.99999999999997</v>
      </c>
      <c r="J76" s="38">
        <v>133.9</v>
      </c>
      <c r="K76" s="38">
        <v>135.95000000000002</v>
      </c>
      <c r="L76" s="38">
        <v>138.35000000000002</v>
      </c>
      <c r="M76" s="28">
        <v>133.55000000000001</v>
      </c>
      <c r="N76" s="28">
        <v>129.1</v>
      </c>
      <c r="O76" s="39">
        <v>72120000</v>
      </c>
      <c r="P76" s="40">
        <v>1.5971113117144644E-3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104</v>
      </c>
      <c r="F77" s="37">
        <v>104.2</v>
      </c>
      <c r="G77" s="38">
        <v>102.35000000000001</v>
      </c>
      <c r="H77" s="38">
        <v>100.7</v>
      </c>
      <c r="I77" s="38">
        <v>98.850000000000009</v>
      </c>
      <c r="J77" s="38">
        <v>105.85000000000001</v>
      </c>
      <c r="K77" s="38">
        <v>107.7</v>
      </c>
      <c r="L77" s="38">
        <v>109.35000000000001</v>
      </c>
      <c r="M77" s="28">
        <v>106.05</v>
      </c>
      <c r="N77" s="28">
        <v>102.55</v>
      </c>
      <c r="O77" s="39">
        <v>14430000</v>
      </c>
      <c r="P77" s="40">
        <v>0.13963039014373715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99.6</v>
      </c>
      <c r="F78" s="37">
        <v>100.14999999999999</v>
      </c>
      <c r="G78" s="38">
        <v>97.299999999999983</v>
      </c>
      <c r="H78" s="38">
        <v>94.999999999999986</v>
      </c>
      <c r="I78" s="38">
        <v>92.149999999999977</v>
      </c>
      <c r="J78" s="38">
        <v>102.44999999999999</v>
      </c>
      <c r="K78" s="38">
        <v>105.29999999999998</v>
      </c>
      <c r="L78" s="38">
        <v>107.6</v>
      </c>
      <c r="M78" s="28">
        <v>103</v>
      </c>
      <c r="N78" s="28">
        <v>97.85</v>
      </c>
      <c r="O78" s="39">
        <v>40644300</v>
      </c>
      <c r="P78" s="40">
        <v>-3.0554343081623744E-2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383.5</v>
      </c>
      <c r="F79" s="37">
        <v>390.31666666666666</v>
      </c>
      <c r="G79" s="38">
        <v>374.23333333333335</v>
      </c>
      <c r="H79" s="38">
        <v>364.9666666666667</v>
      </c>
      <c r="I79" s="38">
        <v>348.88333333333338</v>
      </c>
      <c r="J79" s="38">
        <v>399.58333333333331</v>
      </c>
      <c r="K79" s="38">
        <v>415.66666666666669</v>
      </c>
      <c r="L79" s="38">
        <v>424.93333333333328</v>
      </c>
      <c r="M79" s="28">
        <v>406.4</v>
      </c>
      <c r="N79" s="28">
        <v>381.05</v>
      </c>
      <c r="O79" s="39">
        <v>5617300</v>
      </c>
      <c r="P79" s="40">
        <v>5.443658138268917E-2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37.25</v>
      </c>
      <c r="F80" s="37">
        <v>37.5</v>
      </c>
      <c r="G80" s="38">
        <v>35.9</v>
      </c>
      <c r="H80" s="38">
        <v>34.549999999999997</v>
      </c>
      <c r="I80" s="38">
        <v>32.949999999999996</v>
      </c>
      <c r="J80" s="38">
        <v>38.85</v>
      </c>
      <c r="K80" s="38">
        <v>40.449999999999996</v>
      </c>
      <c r="L80" s="38">
        <v>41.800000000000004</v>
      </c>
      <c r="M80" s="28">
        <v>39.1</v>
      </c>
      <c r="N80" s="28">
        <v>36.15</v>
      </c>
      <c r="O80" s="39">
        <v>143775000</v>
      </c>
      <c r="P80" s="40">
        <v>5.9877259910432905E-2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530.6</v>
      </c>
      <c r="F81" s="37">
        <v>535.7166666666667</v>
      </c>
      <c r="G81" s="38">
        <v>513.73333333333335</v>
      </c>
      <c r="H81" s="38">
        <v>496.86666666666667</v>
      </c>
      <c r="I81" s="38">
        <v>474.88333333333333</v>
      </c>
      <c r="J81" s="38">
        <v>552.58333333333337</v>
      </c>
      <c r="K81" s="38">
        <v>574.56666666666672</v>
      </c>
      <c r="L81" s="38">
        <v>591.43333333333339</v>
      </c>
      <c r="M81" s="28">
        <v>557.70000000000005</v>
      </c>
      <c r="N81" s="28">
        <v>518.85</v>
      </c>
      <c r="O81" s="39">
        <v>7278700</v>
      </c>
      <c r="P81" s="40">
        <v>2.9038779636096305E-2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913.65</v>
      </c>
      <c r="F82" s="37">
        <v>914.4666666666667</v>
      </c>
      <c r="G82" s="38">
        <v>900.93333333333339</v>
      </c>
      <c r="H82" s="38">
        <v>888.2166666666667</v>
      </c>
      <c r="I82" s="38">
        <v>874.68333333333339</v>
      </c>
      <c r="J82" s="38">
        <v>927.18333333333339</v>
      </c>
      <c r="K82" s="38">
        <v>940.7166666666667</v>
      </c>
      <c r="L82" s="38">
        <v>953.43333333333339</v>
      </c>
      <c r="M82" s="28">
        <v>928</v>
      </c>
      <c r="N82" s="28">
        <v>901.75</v>
      </c>
      <c r="O82" s="39">
        <v>5032000</v>
      </c>
      <c r="P82" s="40">
        <v>-1.9868865487780648E-4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1190.8499999999999</v>
      </c>
      <c r="F83" s="37">
        <v>1186.6000000000001</v>
      </c>
      <c r="G83" s="38">
        <v>1166.2500000000002</v>
      </c>
      <c r="H83" s="38">
        <v>1141.6500000000001</v>
      </c>
      <c r="I83" s="38">
        <v>1121.3000000000002</v>
      </c>
      <c r="J83" s="38">
        <v>1211.2000000000003</v>
      </c>
      <c r="K83" s="38">
        <v>1231.5500000000002</v>
      </c>
      <c r="L83" s="38">
        <v>1256.1500000000003</v>
      </c>
      <c r="M83" s="28">
        <v>1206.95</v>
      </c>
      <c r="N83" s="28">
        <v>1162</v>
      </c>
      <c r="O83" s="39">
        <v>4069800</v>
      </c>
      <c r="P83" s="40">
        <v>4.2999475616151027E-3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285.14999999999998</v>
      </c>
      <c r="F84" s="37">
        <v>286.61666666666662</v>
      </c>
      <c r="G84" s="38">
        <v>278.98333333333323</v>
      </c>
      <c r="H84" s="38">
        <v>272.81666666666661</v>
      </c>
      <c r="I84" s="38">
        <v>265.18333333333322</v>
      </c>
      <c r="J84" s="38">
        <v>292.78333333333325</v>
      </c>
      <c r="K84" s="38">
        <v>300.41666666666657</v>
      </c>
      <c r="L84" s="38">
        <v>306.58333333333326</v>
      </c>
      <c r="M84" s="28">
        <v>294.25</v>
      </c>
      <c r="N84" s="28">
        <v>280.45</v>
      </c>
      <c r="O84" s="39">
        <v>7894000</v>
      </c>
      <c r="P84" s="40">
        <v>-5.4610778443113774E-2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1585.55</v>
      </c>
      <c r="F85" s="37">
        <v>1582.9333333333332</v>
      </c>
      <c r="G85" s="38">
        <v>1559.0166666666664</v>
      </c>
      <c r="H85" s="38">
        <v>1532.4833333333333</v>
      </c>
      <c r="I85" s="38">
        <v>1508.5666666666666</v>
      </c>
      <c r="J85" s="38">
        <v>1609.4666666666662</v>
      </c>
      <c r="K85" s="38">
        <v>1633.3833333333328</v>
      </c>
      <c r="L85" s="38">
        <v>1659.9166666666661</v>
      </c>
      <c r="M85" s="28">
        <v>1606.85</v>
      </c>
      <c r="N85" s="28">
        <v>1556.4</v>
      </c>
      <c r="O85" s="39">
        <v>8421275</v>
      </c>
      <c r="P85" s="40">
        <v>-2.694840834248079E-2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456.05</v>
      </c>
      <c r="F86" s="37">
        <v>459.64999999999992</v>
      </c>
      <c r="G86" s="38">
        <v>447.29999999999984</v>
      </c>
      <c r="H86" s="38">
        <v>438.5499999999999</v>
      </c>
      <c r="I86" s="38">
        <v>426.19999999999982</v>
      </c>
      <c r="J86" s="38">
        <v>468.39999999999986</v>
      </c>
      <c r="K86" s="38">
        <v>480.74999999999989</v>
      </c>
      <c r="L86" s="38">
        <v>489.49999999999989</v>
      </c>
      <c r="M86" s="28">
        <v>472</v>
      </c>
      <c r="N86" s="28">
        <v>450.9</v>
      </c>
      <c r="O86" s="39">
        <v>4422500</v>
      </c>
      <c r="P86" s="40">
        <v>4.3657817109144542E-2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2461.1999999999998</v>
      </c>
      <c r="F87" s="37">
        <v>2471.5</v>
      </c>
      <c r="G87" s="38">
        <v>2400.25</v>
      </c>
      <c r="H87" s="38">
        <v>2339.3000000000002</v>
      </c>
      <c r="I87" s="38">
        <v>2268.0500000000002</v>
      </c>
      <c r="J87" s="38">
        <v>2532.4499999999998</v>
      </c>
      <c r="K87" s="38">
        <v>2603.6999999999998</v>
      </c>
      <c r="L87" s="38">
        <v>2664.6499999999996</v>
      </c>
      <c r="M87" s="28">
        <v>2542.75</v>
      </c>
      <c r="N87" s="28">
        <v>2410.5500000000002</v>
      </c>
      <c r="O87" s="39">
        <v>3258300</v>
      </c>
      <c r="P87" s="40">
        <v>-4.6527960670704943E-2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1175.2</v>
      </c>
      <c r="F88" s="37">
        <v>1172.7</v>
      </c>
      <c r="G88" s="38">
        <v>1157.5</v>
      </c>
      <c r="H88" s="38">
        <v>1139.8</v>
      </c>
      <c r="I88" s="38">
        <v>1124.5999999999999</v>
      </c>
      <c r="J88" s="38">
        <v>1190.4000000000001</v>
      </c>
      <c r="K88" s="38">
        <v>1205.6000000000004</v>
      </c>
      <c r="L88" s="38">
        <v>1223.3000000000002</v>
      </c>
      <c r="M88" s="28">
        <v>1187.9000000000001</v>
      </c>
      <c r="N88" s="28">
        <v>1155</v>
      </c>
      <c r="O88" s="39">
        <v>4292000</v>
      </c>
      <c r="P88" s="40">
        <v>-1.3959981386691485E-3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1118.5</v>
      </c>
      <c r="F89" s="37">
        <v>1121.8333333333333</v>
      </c>
      <c r="G89" s="38">
        <v>1106.1166666666666</v>
      </c>
      <c r="H89" s="38">
        <v>1093.7333333333333</v>
      </c>
      <c r="I89" s="38">
        <v>1078.0166666666667</v>
      </c>
      <c r="J89" s="38">
        <v>1134.2166666666665</v>
      </c>
      <c r="K89" s="38">
        <v>1149.9333333333332</v>
      </c>
      <c r="L89" s="38">
        <v>1162.3166666666664</v>
      </c>
      <c r="M89" s="28">
        <v>1137.55</v>
      </c>
      <c r="N89" s="28">
        <v>1109.45</v>
      </c>
      <c r="O89" s="39">
        <v>9778300</v>
      </c>
      <c r="P89" s="40">
        <v>9.1749747146366127E-3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2672.05</v>
      </c>
      <c r="F90" s="37">
        <v>2669.7166666666667</v>
      </c>
      <c r="G90" s="38">
        <v>2635.5333333333333</v>
      </c>
      <c r="H90" s="38">
        <v>2599.0166666666664</v>
      </c>
      <c r="I90" s="38">
        <v>2564.833333333333</v>
      </c>
      <c r="J90" s="38">
        <v>2706.2333333333336</v>
      </c>
      <c r="K90" s="38">
        <v>2740.416666666667</v>
      </c>
      <c r="L90" s="38">
        <v>2776.9333333333338</v>
      </c>
      <c r="M90" s="28">
        <v>2703.9</v>
      </c>
      <c r="N90" s="28">
        <v>2633.2</v>
      </c>
      <c r="O90" s="39">
        <v>17387400</v>
      </c>
      <c r="P90" s="40">
        <v>7.912630645357634E-3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1914.2</v>
      </c>
      <c r="F91" s="37">
        <v>1922.7166666666665</v>
      </c>
      <c r="G91" s="38">
        <v>1888.383333333333</v>
      </c>
      <c r="H91" s="38">
        <v>1862.5666666666666</v>
      </c>
      <c r="I91" s="38">
        <v>1828.2333333333331</v>
      </c>
      <c r="J91" s="38">
        <v>1948.5333333333328</v>
      </c>
      <c r="K91" s="38">
        <v>1982.8666666666663</v>
      </c>
      <c r="L91" s="38">
        <v>2008.6833333333327</v>
      </c>
      <c r="M91" s="28">
        <v>1957.05</v>
      </c>
      <c r="N91" s="28">
        <v>1896.9</v>
      </c>
      <c r="O91" s="39">
        <v>1788000</v>
      </c>
      <c r="P91" s="40">
        <v>1.4986376021798364E-2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1626.85</v>
      </c>
      <c r="F92" s="37">
        <v>1624.6666666666667</v>
      </c>
      <c r="G92" s="38">
        <v>1604.1833333333334</v>
      </c>
      <c r="H92" s="38">
        <v>1581.5166666666667</v>
      </c>
      <c r="I92" s="38">
        <v>1561.0333333333333</v>
      </c>
      <c r="J92" s="38">
        <v>1647.3333333333335</v>
      </c>
      <c r="K92" s="38">
        <v>1667.8166666666666</v>
      </c>
      <c r="L92" s="38">
        <v>1690.4833333333336</v>
      </c>
      <c r="M92" s="28">
        <v>1645.15</v>
      </c>
      <c r="N92" s="28">
        <v>1602</v>
      </c>
      <c r="O92" s="39">
        <v>60768950</v>
      </c>
      <c r="P92" s="40">
        <v>0.12006690658421613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590</v>
      </c>
      <c r="F93" s="37">
        <v>589.19999999999993</v>
      </c>
      <c r="G93" s="38">
        <v>582.69999999999982</v>
      </c>
      <c r="H93" s="38">
        <v>575.39999999999986</v>
      </c>
      <c r="I93" s="38">
        <v>568.89999999999975</v>
      </c>
      <c r="J93" s="38">
        <v>596.49999999999989</v>
      </c>
      <c r="K93" s="38">
        <v>603.00000000000011</v>
      </c>
      <c r="L93" s="38">
        <v>610.29999999999995</v>
      </c>
      <c r="M93" s="28">
        <v>595.70000000000005</v>
      </c>
      <c r="N93" s="28">
        <v>581.9</v>
      </c>
      <c r="O93" s="39">
        <v>14147100</v>
      </c>
      <c r="P93" s="40">
        <v>9.2599858745978179E-3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2737.15</v>
      </c>
      <c r="F94" s="37">
        <v>2757.1166666666668</v>
      </c>
      <c r="G94" s="38">
        <v>2686.3333333333335</v>
      </c>
      <c r="H94" s="38">
        <v>2635.5166666666669</v>
      </c>
      <c r="I94" s="38">
        <v>2564.7333333333336</v>
      </c>
      <c r="J94" s="38">
        <v>2807.9333333333334</v>
      </c>
      <c r="K94" s="38">
        <v>2878.7166666666662</v>
      </c>
      <c r="L94" s="38">
        <v>2929.5333333333333</v>
      </c>
      <c r="M94" s="28">
        <v>2827.9</v>
      </c>
      <c r="N94" s="28">
        <v>2706.3</v>
      </c>
      <c r="O94" s="39">
        <v>2274000</v>
      </c>
      <c r="P94" s="40">
        <v>4.264099037138927E-2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481.35</v>
      </c>
      <c r="F95" s="37">
        <v>483.06666666666661</v>
      </c>
      <c r="G95" s="38">
        <v>468.93333333333322</v>
      </c>
      <c r="H95" s="38">
        <v>456.51666666666659</v>
      </c>
      <c r="I95" s="38">
        <v>442.38333333333321</v>
      </c>
      <c r="J95" s="38">
        <v>495.48333333333323</v>
      </c>
      <c r="K95" s="38">
        <v>509.61666666666667</v>
      </c>
      <c r="L95" s="38">
        <v>522.0333333333333</v>
      </c>
      <c r="M95" s="28">
        <v>497.2</v>
      </c>
      <c r="N95" s="28">
        <v>470.65</v>
      </c>
      <c r="O95" s="39">
        <v>22769600</v>
      </c>
      <c r="P95" s="40">
        <v>2.0582329317269075E-2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124.35</v>
      </c>
      <c r="F96" s="37">
        <v>125.83333333333333</v>
      </c>
      <c r="G96" s="38">
        <v>121.56666666666666</v>
      </c>
      <c r="H96" s="38">
        <v>118.78333333333333</v>
      </c>
      <c r="I96" s="38">
        <v>114.51666666666667</v>
      </c>
      <c r="J96" s="38">
        <v>128.61666666666667</v>
      </c>
      <c r="K96" s="38">
        <v>132.88333333333333</v>
      </c>
      <c r="L96" s="38">
        <v>135.66666666666666</v>
      </c>
      <c r="M96" s="28">
        <v>130.1</v>
      </c>
      <c r="N96" s="28">
        <v>123.05</v>
      </c>
      <c r="O96" s="39">
        <v>21086400</v>
      </c>
      <c r="P96" s="40">
        <v>9.189065012634964E-3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235.25</v>
      </c>
      <c r="F97" s="37">
        <v>238.04999999999998</v>
      </c>
      <c r="G97" s="38">
        <v>226.09999999999997</v>
      </c>
      <c r="H97" s="38">
        <v>216.95</v>
      </c>
      <c r="I97" s="38">
        <v>204.99999999999997</v>
      </c>
      <c r="J97" s="38">
        <v>247.19999999999996</v>
      </c>
      <c r="K97" s="38">
        <v>259.14999999999998</v>
      </c>
      <c r="L97" s="38">
        <v>268.29999999999995</v>
      </c>
      <c r="M97" s="28">
        <v>250</v>
      </c>
      <c r="N97" s="28">
        <v>228.9</v>
      </c>
      <c r="O97" s="39">
        <v>19286100</v>
      </c>
      <c r="P97" s="40">
        <v>2.244983864178476E-3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2622</v>
      </c>
      <c r="F98" s="37">
        <v>2625.5</v>
      </c>
      <c r="G98" s="38">
        <v>2594.4499999999998</v>
      </c>
      <c r="H98" s="38">
        <v>2566.8999999999996</v>
      </c>
      <c r="I98" s="38">
        <v>2535.8499999999995</v>
      </c>
      <c r="J98" s="38">
        <v>2653.05</v>
      </c>
      <c r="K98" s="38">
        <v>2684.1000000000004</v>
      </c>
      <c r="L98" s="38">
        <v>2711.6500000000005</v>
      </c>
      <c r="M98" s="28">
        <v>2656.55</v>
      </c>
      <c r="N98" s="28">
        <v>2597.9499999999998</v>
      </c>
      <c r="O98" s="39">
        <v>7551600</v>
      </c>
      <c r="P98" s="40">
        <v>-9.3663911845730027E-3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38428.75</v>
      </c>
      <c r="F99" s="37">
        <v>38790.049999999996</v>
      </c>
      <c r="G99" s="38">
        <v>37958.149999999994</v>
      </c>
      <c r="H99" s="38">
        <v>37487.549999999996</v>
      </c>
      <c r="I99" s="38">
        <v>36655.649999999994</v>
      </c>
      <c r="J99" s="38">
        <v>39260.649999999994</v>
      </c>
      <c r="K99" s="38">
        <v>40092.550000000003</v>
      </c>
      <c r="L99" s="38">
        <v>40563.149999999994</v>
      </c>
      <c r="M99" s="28">
        <v>39621.949999999997</v>
      </c>
      <c r="N99" s="28">
        <v>38319.449999999997</v>
      </c>
      <c r="O99" s="39">
        <v>31230</v>
      </c>
      <c r="P99" s="40">
        <v>1.443001443001443E-3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118.7</v>
      </c>
      <c r="F100" s="37">
        <v>120.73333333333333</v>
      </c>
      <c r="G100" s="38">
        <v>115.51666666666667</v>
      </c>
      <c r="H100" s="38">
        <v>112.33333333333333</v>
      </c>
      <c r="I100" s="38">
        <v>107.11666666666666</v>
      </c>
      <c r="J100" s="38">
        <v>123.91666666666667</v>
      </c>
      <c r="K100" s="38">
        <v>129.13333333333333</v>
      </c>
      <c r="L100" s="38">
        <v>132.31666666666666</v>
      </c>
      <c r="M100" s="28">
        <v>125.95</v>
      </c>
      <c r="N100" s="28">
        <v>117.55</v>
      </c>
      <c r="O100" s="39">
        <v>40452000</v>
      </c>
      <c r="P100" s="40">
        <v>-3.4097421203438394E-2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823.1</v>
      </c>
      <c r="F101" s="37">
        <v>834.69999999999993</v>
      </c>
      <c r="G101" s="38">
        <v>808.39999999999986</v>
      </c>
      <c r="H101" s="38">
        <v>793.69999999999993</v>
      </c>
      <c r="I101" s="38">
        <v>767.39999999999986</v>
      </c>
      <c r="J101" s="38">
        <v>849.39999999999986</v>
      </c>
      <c r="K101" s="38">
        <v>875.69999999999982</v>
      </c>
      <c r="L101" s="38">
        <v>890.39999999999986</v>
      </c>
      <c r="M101" s="28">
        <v>861</v>
      </c>
      <c r="N101" s="28">
        <v>820</v>
      </c>
      <c r="O101" s="39">
        <v>89669300</v>
      </c>
      <c r="P101" s="40">
        <v>7.8455969018353264E-2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1137.9000000000001</v>
      </c>
      <c r="F102" s="37">
        <v>1136.7666666666667</v>
      </c>
      <c r="G102" s="38">
        <v>1123.5833333333333</v>
      </c>
      <c r="H102" s="38">
        <v>1109.2666666666667</v>
      </c>
      <c r="I102" s="38">
        <v>1096.0833333333333</v>
      </c>
      <c r="J102" s="38">
        <v>1151.0833333333333</v>
      </c>
      <c r="K102" s="38">
        <v>1164.2666666666667</v>
      </c>
      <c r="L102" s="38">
        <v>1178.5833333333333</v>
      </c>
      <c r="M102" s="28">
        <v>1149.95</v>
      </c>
      <c r="N102" s="28">
        <v>1122.45</v>
      </c>
      <c r="O102" s="39">
        <v>3370250</v>
      </c>
      <c r="P102" s="40">
        <v>2.0198121703332048E-2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466.8</v>
      </c>
      <c r="F103" s="37">
        <v>465.13333333333338</v>
      </c>
      <c r="G103" s="38">
        <v>460.81666666666678</v>
      </c>
      <c r="H103" s="38">
        <v>454.83333333333337</v>
      </c>
      <c r="I103" s="38">
        <v>450.51666666666677</v>
      </c>
      <c r="J103" s="38">
        <v>471.11666666666679</v>
      </c>
      <c r="K103" s="38">
        <v>475.43333333333339</v>
      </c>
      <c r="L103" s="38">
        <v>481.4166666666668</v>
      </c>
      <c r="M103" s="28">
        <v>469.45</v>
      </c>
      <c r="N103" s="28">
        <v>459.15</v>
      </c>
      <c r="O103" s="39">
        <v>12201000</v>
      </c>
      <c r="P103" s="40">
        <v>-4.0688760467036206E-2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6.5</v>
      </c>
      <c r="F104" s="37">
        <v>6.5666666666666664</v>
      </c>
      <c r="G104" s="38">
        <v>6.2333333333333325</v>
      </c>
      <c r="H104" s="38">
        <v>5.9666666666666659</v>
      </c>
      <c r="I104" s="38">
        <v>5.633333333333332</v>
      </c>
      <c r="J104" s="38">
        <v>6.833333333333333</v>
      </c>
      <c r="K104" s="38">
        <v>7.166666666666667</v>
      </c>
      <c r="L104" s="38">
        <v>7.4333333333333336</v>
      </c>
      <c r="M104" s="28">
        <v>6.9</v>
      </c>
      <c r="N104" s="28">
        <v>6.3</v>
      </c>
      <c r="O104" s="39">
        <v>593180000</v>
      </c>
      <c r="P104" s="40">
        <v>-6.3320825515947466E-3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81.099999999999994</v>
      </c>
      <c r="F105" s="37">
        <v>81.100000000000009</v>
      </c>
      <c r="G105" s="38">
        <v>78.050000000000011</v>
      </c>
      <c r="H105" s="38">
        <v>75</v>
      </c>
      <c r="I105" s="38">
        <v>71.95</v>
      </c>
      <c r="J105" s="38">
        <v>84.15000000000002</v>
      </c>
      <c r="K105" s="38">
        <v>87.2</v>
      </c>
      <c r="L105" s="38">
        <v>90.250000000000028</v>
      </c>
      <c r="M105" s="28">
        <v>84.15</v>
      </c>
      <c r="N105" s="28">
        <v>78.05</v>
      </c>
      <c r="O105" s="39">
        <v>119830000</v>
      </c>
      <c r="P105" s="40">
        <v>1.9135907467256335E-2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55.6</v>
      </c>
      <c r="F106" s="37">
        <v>55.883333333333333</v>
      </c>
      <c r="G106" s="38">
        <v>53.966666666666669</v>
      </c>
      <c r="H106" s="38">
        <v>52.333333333333336</v>
      </c>
      <c r="I106" s="38">
        <v>50.416666666666671</v>
      </c>
      <c r="J106" s="38">
        <v>57.516666666666666</v>
      </c>
      <c r="K106" s="38">
        <v>59.433333333333337</v>
      </c>
      <c r="L106" s="38">
        <v>61.066666666666663</v>
      </c>
      <c r="M106" s="28">
        <v>57.8</v>
      </c>
      <c r="N106" s="28">
        <v>54.25</v>
      </c>
      <c r="O106" s="39">
        <v>174660000</v>
      </c>
      <c r="P106" s="40">
        <v>6.2408759124087589E-2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135</v>
      </c>
      <c r="F107" s="37">
        <v>135.45000000000002</v>
      </c>
      <c r="G107" s="38">
        <v>132.05000000000004</v>
      </c>
      <c r="H107" s="38">
        <v>129.10000000000002</v>
      </c>
      <c r="I107" s="38">
        <v>125.70000000000005</v>
      </c>
      <c r="J107" s="38">
        <v>138.40000000000003</v>
      </c>
      <c r="K107" s="38">
        <v>141.80000000000001</v>
      </c>
      <c r="L107" s="38">
        <v>144.75000000000003</v>
      </c>
      <c r="M107" s="28">
        <v>138.85</v>
      </c>
      <c r="N107" s="28">
        <v>132.5</v>
      </c>
      <c r="O107" s="39">
        <v>41088750</v>
      </c>
      <c r="P107" s="40">
        <v>-1.45812448737811E-3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417.35</v>
      </c>
      <c r="F108" s="37">
        <v>416.86666666666662</v>
      </c>
      <c r="G108" s="38">
        <v>410.48333333333323</v>
      </c>
      <c r="H108" s="38">
        <v>403.61666666666662</v>
      </c>
      <c r="I108" s="38">
        <v>397.23333333333323</v>
      </c>
      <c r="J108" s="38">
        <v>423.73333333333323</v>
      </c>
      <c r="K108" s="38">
        <v>430.11666666666656</v>
      </c>
      <c r="L108" s="38">
        <v>436.98333333333323</v>
      </c>
      <c r="M108" s="28">
        <v>423.25</v>
      </c>
      <c r="N108" s="28">
        <v>410</v>
      </c>
      <c r="O108" s="39">
        <v>6938250</v>
      </c>
      <c r="P108" s="40">
        <v>-4.774485752028685E-2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287.7</v>
      </c>
      <c r="F109" s="37">
        <v>287.59999999999997</v>
      </c>
      <c r="G109" s="38">
        <v>280.29999999999995</v>
      </c>
      <c r="H109" s="38">
        <v>272.89999999999998</v>
      </c>
      <c r="I109" s="38">
        <v>265.59999999999997</v>
      </c>
      <c r="J109" s="38">
        <v>294.99999999999994</v>
      </c>
      <c r="K109" s="38">
        <v>302.3</v>
      </c>
      <c r="L109" s="38">
        <v>309.69999999999993</v>
      </c>
      <c r="M109" s="28">
        <v>294.89999999999998</v>
      </c>
      <c r="N109" s="28">
        <v>280.2</v>
      </c>
      <c r="O109" s="39">
        <v>26358000</v>
      </c>
      <c r="P109" s="40">
        <v>-1.993009593217818E-2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190.8</v>
      </c>
      <c r="F110" s="37">
        <v>190.81666666666669</v>
      </c>
      <c r="G110" s="38">
        <v>184.13333333333338</v>
      </c>
      <c r="H110" s="38">
        <v>177.4666666666667</v>
      </c>
      <c r="I110" s="38">
        <v>170.78333333333339</v>
      </c>
      <c r="J110" s="38">
        <v>197.48333333333338</v>
      </c>
      <c r="K110" s="38">
        <v>204.16666666666671</v>
      </c>
      <c r="L110" s="38">
        <v>210.83333333333337</v>
      </c>
      <c r="M110" s="28">
        <v>197.5</v>
      </c>
      <c r="N110" s="28">
        <v>184.15</v>
      </c>
      <c r="O110" s="39">
        <v>14761000</v>
      </c>
      <c r="P110" s="40">
        <v>3.5605289928789419E-2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4295.8</v>
      </c>
      <c r="F111" s="37">
        <v>4384.2333333333336</v>
      </c>
      <c r="G111" s="38">
        <v>4172.1166666666668</v>
      </c>
      <c r="H111" s="38">
        <v>4048.4333333333334</v>
      </c>
      <c r="I111" s="38">
        <v>3836.3166666666666</v>
      </c>
      <c r="J111" s="38">
        <v>4507.916666666667</v>
      </c>
      <c r="K111" s="38">
        <v>4720.0333333333338</v>
      </c>
      <c r="L111" s="38">
        <v>4843.7166666666672</v>
      </c>
      <c r="M111" s="28">
        <v>4596.3500000000004</v>
      </c>
      <c r="N111" s="28">
        <v>4260.55</v>
      </c>
      <c r="O111" s="39">
        <v>320250</v>
      </c>
      <c r="P111" s="40">
        <v>4.6568627450980393E-2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2099</v>
      </c>
      <c r="F112" s="37">
        <v>2097</v>
      </c>
      <c r="G112" s="38">
        <v>2077</v>
      </c>
      <c r="H112" s="38">
        <v>2055</v>
      </c>
      <c r="I112" s="38">
        <v>2035</v>
      </c>
      <c r="J112" s="38">
        <v>2119</v>
      </c>
      <c r="K112" s="38">
        <v>2139</v>
      </c>
      <c r="L112" s="38">
        <v>2161</v>
      </c>
      <c r="M112" s="28">
        <v>2117</v>
      </c>
      <c r="N112" s="28">
        <v>2075</v>
      </c>
      <c r="O112" s="39">
        <v>2094900</v>
      </c>
      <c r="P112" s="40">
        <v>-5.2895700528957007E-2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1124.5999999999999</v>
      </c>
      <c r="F113" s="37">
        <v>1138.0166666666667</v>
      </c>
      <c r="G113" s="38">
        <v>1102.1833333333334</v>
      </c>
      <c r="H113" s="38">
        <v>1079.7666666666667</v>
      </c>
      <c r="I113" s="38">
        <v>1043.9333333333334</v>
      </c>
      <c r="J113" s="38">
        <v>1160.4333333333334</v>
      </c>
      <c r="K113" s="38">
        <v>1196.2666666666669</v>
      </c>
      <c r="L113" s="38">
        <v>1218.6833333333334</v>
      </c>
      <c r="M113" s="28">
        <v>1173.8499999999999</v>
      </c>
      <c r="N113" s="28">
        <v>1115.5999999999999</v>
      </c>
      <c r="O113" s="39">
        <v>22705650</v>
      </c>
      <c r="P113" s="40">
        <v>8.021836865767501E-2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137.85</v>
      </c>
      <c r="F114" s="37">
        <v>144.43333333333334</v>
      </c>
      <c r="G114" s="38">
        <v>129.36666666666667</v>
      </c>
      <c r="H114" s="38">
        <v>120.88333333333333</v>
      </c>
      <c r="I114" s="38">
        <v>105.81666666666666</v>
      </c>
      <c r="J114" s="38">
        <v>152.91666666666669</v>
      </c>
      <c r="K114" s="38">
        <v>167.98333333333335</v>
      </c>
      <c r="L114" s="38">
        <v>176.4666666666667</v>
      </c>
      <c r="M114" s="28">
        <v>159.5</v>
      </c>
      <c r="N114" s="28">
        <v>135.94999999999999</v>
      </c>
      <c r="O114" s="39">
        <v>27510000</v>
      </c>
      <c r="P114" s="40">
        <v>8.7678512122218527E-2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1524.65</v>
      </c>
      <c r="F115" s="37">
        <v>1532.7333333333333</v>
      </c>
      <c r="G115" s="38">
        <v>1504.6666666666667</v>
      </c>
      <c r="H115" s="38">
        <v>1484.6833333333334</v>
      </c>
      <c r="I115" s="38">
        <v>1456.6166666666668</v>
      </c>
      <c r="J115" s="38">
        <v>1552.7166666666667</v>
      </c>
      <c r="K115" s="38">
        <v>1580.7833333333333</v>
      </c>
      <c r="L115" s="38">
        <v>1600.7666666666667</v>
      </c>
      <c r="M115" s="28">
        <v>1560.8</v>
      </c>
      <c r="N115" s="28">
        <v>1512.75</v>
      </c>
      <c r="O115" s="39">
        <v>35644800</v>
      </c>
      <c r="P115" s="40">
        <v>4.8068215230814469E-2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402.25</v>
      </c>
      <c r="F116" s="37">
        <v>406.25</v>
      </c>
      <c r="G116" s="38">
        <v>391</v>
      </c>
      <c r="H116" s="38">
        <v>379.75</v>
      </c>
      <c r="I116" s="38">
        <v>364.5</v>
      </c>
      <c r="J116" s="38">
        <v>417.5</v>
      </c>
      <c r="K116" s="38">
        <v>432.75</v>
      </c>
      <c r="L116" s="38">
        <v>444</v>
      </c>
      <c r="M116" s="28">
        <v>421.5</v>
      </c>
      <c r="N116" s="28">
        <v>395</v>
      </c>
      <c r="O116" s="39">
        <v>4657000</v>
      </c>
      <c r="P116" s="40">
        <v>-1.6265314744402196E-2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81.349999999999994</v>
      </c>
      <c r="F117" s="37">
        <v>81.75</v>
      </c>
      <c r="G117" s="38">
        <v>80</v>
      </c>
      <c r="H117" s="38">
        <v>78.650000000000006</v>
      </c>
      <c r="I117" s="38">
        <v>76.900000000000006</v>
      </c>
      <c r="J117" s="38">
        <v>83.1</v>
      </c>
      <c r="K117" s="38">
        <v>84.85</v>
      </c>
      <c r="L117" s="38">
        <v>86.199999999999989</v>
      </c>
      <c r="M117" s="28">
        <v>83.5</v>
      </c>
      <c r="N117" s="28">
        <v>80.400000000000006</v>
      </c>
      <c r="O117" s="39">
        <v>73388250</v>
      </c>
      <c r="P117" s="40">
        <v>-1.2722980062959077E-2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852</v>
      </c>
      <c r="F118" s="37">
        <v>851.5</v>
      </c>
      <c r="G118" s="38">
        <v>841.55</v>
      </c>
      <c r="H118" s="38">
        <v>831.09999999999991</v>
      </c>
      <c r="I118" s="38">
        <v>821.14999999999986</v>
      </c>
      <c r="J118" s="38">
        <v>861.95</v>
      </c>
      <c r="K118" s="38">
        <v>871.90000000000009</v>
      </c>
      <c r="L118" s="38">
        <v>882.35000000000014</v>
      </c>
      <c r="M118" s="28">
        <v>861.45</v>
      </c>
      <c r="N118" s="28">
        <v>841.05</v>
      </c>
      <c r="O118" s="39">
        <v>1646450</v>
      </c>
      <c r="P118" s="40">
        <v>2.3021001615508886E-2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611</v>
      </c>
      <c r="F119" s="37">
        <v>614.19999999999993</v>
      </c>
      <c r="G119" s="38">
        <v>596.44999999999982</v>
      </c>
      <c r="H119" s="38">
        <v>581.89999999999986</v>
      </c>
      <c r="I119" s="38">
        <v>564.14999999999975</v>
      </c>
      <c r="J119" s="38">
        <v>628.74999999999989</v>
      </c>
      <c r="K119" s="38">
        <v>646.50000000000011</v>
      </c>
      <c r="L119" s="38">
        <v>661.05</v>
      </c>
      <c r="M119" s="28">
        <v>631.95000000000005</v>
      </c>
      <c r="N119" s="28">
        <v>599.65</v>
      </c>
      <c r="O119" s="39">
        <v>13898500</v>
      </c>
      <c r="P119" s="40">
        <v>4.2120456632987795E-2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343.65</v>
      </c>
      <c r="F120" s="37">
        <v>342.83333333333331</v>
      </c>
      <c r="G120" s="38">
        <v>338.26666666666665</v>
      </c>
      <c r="H120" s="38">
        <v>332.88333333333333</v>
      </c>
      <c r="I120" s="38">
        <v>328.31666666666666</v>
      </c>
      <c r="J120" s="38">
        <v>348.21666666666664</v>
      </c>
      <c r="K120" s="38">
        <v>352.78333333333336</v>
      </c>
      <c r="L120" s="38">
        <v>358.16666666666663</v>
      </c>
      <c r="M120" s="28">
        <v>347.4</v>
      </c>
      <c r="N120" s="28">
        <v>337.45</v>
      </c>
      <c r="O120" s="39">
        <v>51884800</v>
      </c>
      <c r="P120" s="40">
        <v>-3.8828620546564704E-2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591.25</v>
      </c>
      <c r="F121" s="37">
        <v>591.76666666666665</v>
      </c>
      <c r="G121" s="38">
        <v>579.0333333333333</v>
      </c>
      <c r="H121" s="38">
        <v>566.81666666666661</v>
      </c>
      <c r="I121" s="38">
        <v>554.08333333333326</v>
      </c>
      <c r="J121" s="38">
        <v>603.98333333333335</v>
      </c>
      <c r="K121" s="38">
        <v>616.7166666666667</v>
      </c>
      <c r="L121" s="38">
        <v>628.93333333333339</v>
      </c>
      <c r="M121" s="28">
        <v>604.5</v>
      </c>
      <c r="N121" s="28">
        <v>579.54999999999995</v>
      </c>
      <c r="O121" s="39">
        <v>19877500</v>
      </c>
      <c r="P121" s="40">
        <v>-9.4063414938017811E-3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2597.6</v>
      </c>
      <c r="F122" s="37">
        <v>2594.0499999999997</v>
      </c>
      <c r="G122" s="38">
        <v>2543.0499999999993</v>
      </c>
      <c r="H122" s="38">
        <v>2488.4999999999995</v>
      </c>
      <c r="I122" s="38">
        <v>2437.4999999999991</v>
      </c>
      <c r="J122" s="38">
        <v>2648.5999999999995</v>
      </c>
      <c r="K122" s="38">
        <v>2699.6000000000004</v>
      </c>
      <c r="L122" s="38">
        <v>2754.1499999999996</v>
      </c>
      <c r="M122" s="28">
        <v>2645.05</v>
      </c>
      <c r="N122" s="28">
        <v>2539.5</v>
      </c>
      <c r="O122" s="39">
        <v>462000</v>
      </c>
      <c r="P122" s="40">
        <v>-5.1821446895844024E-2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720.1</v>
      </c>
      <c r="F123" s="37">
        <v>721.86666666666667</v>
      </c>
      <c r="G123" s="38">
        <v>712.98333333333335</v>
      </c>
      <c r="H123" s="38">
        <v>705.86666666666667</v>
      </c>
      <c r="I123" s="38">
        <v>696.98333333333335</v>
      </c>
      <c r="J123" s="38">
        <v>728.98333333333335</v>
      </c>
      <c r="K123" s="38">
        <v>737.86666666666679</v>
      </c>
      <c r="L123" s="38">
        <v>744.98333333333335</v>
      </c>
      <c r="M123" s="28">
        <v>730.75</v>
      </c>
      <c r="N123" s="28">
        <v>714.75</v>
      </c>
      <c r="O123" s="39">
        <v>23502150</v>
      </c>
      <c r="P123" s="40">
        <v>5.1204637401123118E-2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486.3</v>
      </c>
      <c r="F124" s="37">
        <v>486.93333333333339</v>
      </c>
      <c r="G124" s="38">
        <v>475.96666666666681</v>
      </c>
      <c r="H124" s="38">
        <v>465.63333333333344</v>
      </c>
      <c r="I124" s="38">
        <v>454.66666666666686</v>
      </c>
      <c r="J124" s="38">
        <v>497.26666666666677</v>
      </c>
      <c r="K124" s="38">
        <v>508.23333333333335</v>
      </c>
      <c r="L124" s="38">
        <v>518.56666666666672</v>
      </c>
      <c r="M124" s="28">
        <v>497.9</v>
      </c>
      <c r="N124" s="28">
        <v>476.6</v>
      </c>
      <c r="O124" s="39">
        <v>13546250</v>
      </c>
      <c r="P124" s="40">
        <v>-1.0319634703196348E-2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1726.65</v>
      </c>
      <c r="F125" s="37">
        <v>1736.1000000000001</v>
      </c>
      <c r="G125" s="38">
        <v>1706.5500000000002</v>
      </c>
      <c r="H125" s="38">
        <v>1686.45</v>
      </c>
      <c r="I125" s="38">
        <v>1656.9</v>
      </c>
      <c r="J125" s="38">
        <v>1756.2000000000003</v>
      </c>
      <c r="K125" s="38">
        <v>1785.75</v>
      </c>
      <c r="L125" s="38">
        <v>1805.8500000000004</v>
      </c>
      <c r="M125" s="28">
        <v>1765.65</v>
      </c>
      <c r="N125" s="28">
        <v>1716</v>
      </c>
      <c r="O125" s="39">
        <v>41516400</v>
      </c>
      <c r="P125" s="40">
        <v>4.683954128717964E-2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88.05</v>
      </c>
      <c r="F126" s="37">
        <v>88.533333333333346</v>
      </c>
      <c r="G126" s="38">
        <v>86.266666666666694</v>
      </c>
      <c r="H126" s="38">
        <v>84.483333333333348</v>
      </c>
      <c r="I126" s="38">
        <v>82.216666666666697</v>
      </c>
      <c r="J126" s="38">
        <v>90.316666666666691</v>
      </c>
      <c r="K126" s="38">
        <v>92.583333333333343</v>
      </c>
      <c r="L126" s="38">
        <v>94.366666666666688</v>
      </c>
      <c r="M126" s="28">
        <v>90.8</v>
      </c>
      <c r="N126" s="28">
        <v>86.75</v>
      </c>
      <c r="O126" s="39">
        <v>57988152</v>
      </c>
      <c r="P126" s="40">
        <v>2.8490028490028491E-2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2032.55</v>
      </c>
      <c r="F127" s="37">
        <v>2044.9833333333333</v>
      </c>
      <c r="G127" s="38">
        <v>2000.0666666666666</v>
      </c>
      <c r="H127" s="38">
        <v>1967.5833333333333</v>
      </c>
      <c r="I127" s="38">
        <v>1922.6666666666665</v>
      </c>
      <c r="J127" s="38">
        <v>2077.4666666666667</v>
      </c>
      <c r="K127" s="38">
        <v>2122.3833333333332</v>
      </c>
      <c r="L127" s="38">
        <v>2154.8666666666668</v>
      </c>
      <c r="M127" s="28">
        <v>2089.9</v>
      </c>
      <c r="N127" s="28">
        <v>2012.5</v>
      </c>
      <c r="O127" s="39">
        <v>1131500</v>
      </c>
      <c r="P127" s="40">
        <v>3.4750800182898951E-2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343.35</v>
      </c>
      <c r="F128" s="37">
        <v>343.51666666666665</v>
      </c>
      <c r="G128" s="38">
        <v>337.83333333333331</v>
      </c>
      <c r="H128" s="38">
        <v>332.31666666666666</v>
      </c>
      <c r="I128" s="38">
        <v>326.63333333333333</v>
      </c>
      <c r="J128" s="38">
        <v>349.0333333333333</v>
      </c>
      <c r="K128" s="38">
        <v>354.7166666666667</v>
      </c>
      <c r="L128" s="38">
        <v>360.23333333333329</v>
      </c>
      <c r="M128" s="28">
        <v>349.2</v>
      </c>
      <c r="N128" s="28">
        <v>338</v>
      </c>
      <c r="O128" s="39">
        <v>8822000</v>
      </c>
      <c r="P128" s="40">
        <v>-1.583016321020984E-2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385.9</v>
      </c>
      <c r="F129" s="37">
        <v>386.0333333333333</v>
      </c>
      <c r="G129" s="38">
        <v>379.66666666666663</v>
      </c>
      <c r="H129" s="38">
        <v>373.43333333333334</v>
      </c>
      <c r="I129" s="38">
        <v>367.06666666666666</v>
      </c>
      <c r="J129" s="38">
        <v>392.26666666666659</v>
      </c>
      <c r="K129" s="38">
        <v>398.63333333333327</v>
      </c>
      <c r="L129" s="38">
        <v>404.86666666666656</v>
      </c>
      <c r="M129" s="28">
        <v>392.4</v>
      </c>
      <c r="N129" s="28">
        <v>379.8</v>
      </c>
      <c r="O129" s="39">
        <v>12078000</v>
      </c>
      <c r="P129" s="40">
        <v>5.159786950732357E-3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2169.9499999999998</v>
      </c>
      <c r="F130" s="37">
        <v>2171.2833333333333</v>
      </c>
      <c r="G130" s="38">
        <v>2135.8666666666668</v>
      </c>
      <c r="H130" s="38">
        <v>2101.7833333333333</v>
      </c>
      <c r="I130" s="38">
        <v>2066.3666666666668</v>
      </c>
      <c r="J130" s="38">
        <v>2205.3666666666668</v>
      </c>
      <c r="K130" s="38">
        <v>2240.7833333333338</v>
      </c>
      <c r="L130" s="38">
        <v>2274.8666666666668</v>
      </c>
      <c r="M130" s="28">
        <v>2206.6999999999998</v>
      </c>
      <c r="N130" s="28">
        <v>2137.1999999999998</v>
      </c>
      <c r="O130" s="39">
        <v>7393500</v>
      </c>
      <c r="P130" s="40">
        <v>2.537965467027252E-2</v>
      </c>
    </row>
    <row r="131" spans="1:16" ht="12.75" customHeight="1">
      <c r="A131" s="28">
        <v>121</v>
      </c>
      <c r="B131" s="29" t="s">
        <v>86</v>
      </c>
      <c r="C131" s="30" t="s">
        <v>877</v>
      </c>
      <c r="D131" s="31">
        <v>44980</v>
      </c>
      <c r="E131" s="37">
        <v>4406.45</v>
      </c>
      <c r="F131" s="37">
        <v>4417.5333333333338</v>
      </c>
      <c r="G131" s="38">
        <v>4360.0666666666675</v>
      </c>
      <c r="H131" s="38">
        <v>4313.6833333333334</v>
      </c>
      <c r="I131" s="38">
        <v>4256.2166666666672</v>
      </c>
      <c r="J131" s="38">
        <v>4463.9166666666679</v>
      </c>
      <c r="K131" s="38">
        <v>4521.3833333333332</v>
      </c>
      <c r="L131" s="38">
        <v>4567.7666666666682</v>
      </c>
      <c r="M131" s="28">
        <v>4475</v>
      </c>
      <c r="N131" s="28">
        <v>4371.1499999999996</v>
      </c>
      <c r="O131" s="39">
        <v>1620300</v>
      </c>
      <c r="P131" s="40">
        <v>-8.8089557717012292E-3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3304.1</v>
      </c>
      <c r="F132" s="37">
        <v>3310.7666666666664</v>
      </c>
      <c r="G132" s="38">
        <v>3247.2833333333328</v>
      </c>
      <c r="H132" s="38">
        <v>3190.4666666666662</v>
      </c>
      <c r="I132" s="38">
        <v>3126.9833333333327</v>
      </c>
      <c r="J132" s="38">
        <v>3367.583333333333</v>
      </c>
      <c r="K132" s="38">
        <v>3431.0666666666666</v>
      </c>
      <c r="L132" s="38">
        <v>3487.8833333333332</v>
      </c>
      <c r="M132" s="28">
        <v>3374.25</v>
      </c>
      <c r="N132" s="28">
        <v>3253.95</v>
      </c>
      <c r="O132" s="39">
        <v>1191800</v>
      </c>
      <c r="P132" s="40">
        <v>-1.8425460636515912E-3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745.25</v>
      </c>
      <c r="F133" s="37">
        <v>747.76666666666677</v>
      </c>
      <c r="G133" s="38">
        <v>738.78333333333353</v>
      </c>
      <c r="H133" s="38">
        <v>732.31666666666672</v>
      </c>
      <c r="I133" s="38">
        <v>723.33333333333348</v>
      </c>
      <c r="J133" s="38">
        <v>754.23333333333358</v>
      </c>
      <c r="K133" s="38">
        <v>763.21666666666692</v>
      </c>
      <c r="L133" s="38">
        <v>769.68333333333362</v>
      </c>
      <c r="M133" s="28">
        <v>756.75</v>
      </c>
      <c r="N133" s="28">
        <v>741.3</v>
      </c>
      <c r="O133" s="39">
        <v>5674600</v>
      </c>
      <c r="P133" s="40">
        <v>2.392638036809816E-2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1324.6</v>
      </c>
      <c r="F134" s="37">
        <v>1322.3666666666666</v>
      </c>
      <c r="G134" s="38">
        <v>1297.4833333333331</v>
      </c>
      <c r="H134" s="38">
        <v>1270.3666666666666</v>
      </c>
      <c r="I134" s="38">
        <v>1245.4833333333331</v>
      </c>
      <c r="J134" s="38">
        <v>1349.4833333333331</v>
      </c>
      <c r="K134" s="38">
        <v>1374.3666666666668</v>
      </c>
      <c r="L134" s="38">
        <v>1401.4833333333331</v>
      </c>
      <c r="M134" s="28">
        <v>1347.25</v>
      </c>
      <c r="N134" s="28">
        <v>1295.25</v>
      </c>
      <c r="O134" s="39">
        <v>11715200</v>
      </c>
      <c r="P134" s="40">
        <v>-1.4311796925613993E-2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227.25</v>
      </c>
      <c r="F135" s="37">
        <v>227.95000000000002</v>
      </c>
      <c r="G135" s="38">
        <v>223.95000000000005</v>
      </c>
      <c r="H135" s="38">
        <v>220.65000000000003</v>
      </c>
      <c r="I135" s="38">
        <v>216.65000000000006</v>
      </c>
      <c r="J135" s="38">
        <v>231.25000000000003</v>
      </c>
      <c r="K135" s="38">
        <v>235.24999999999997</v>
      </c>
      <c r="L135" s="38">
        <v>238.55</v>
      </c>
      <c r="M135" s="28">
        <v>231.95</v>
      </c>
      <c r="N135" s="28">
        <v>224.65</v>
      </c>
      <c r="O135" s="39">
        <v>21548000</v>
      </c>
      <c r="P135" s="40">
        <v>9.9362579677540301E-3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112.4</v>
      </c>
      <c r="F136" s="37">
        <v>113.18333333333334</v>
      </c>
      <c r="G136" s="38">
        <v>110.36666666666667</v>
      </c>
      <c r="H136" s="38">
        <v>108.33333333333334</v>
      </c>
      <c r="I136" s="38">
        <v>105.51666666666668</v>
      </c>
      <c r="J136" s="38">
        <v>115.21666666666667</v>
      </c>
      <c r="K136" s="38">
        <v>118.03333333333333</v>
      </c>
      <c r="L136" s="38">
        <v>120.06666666666666</v>
      </c>
      <c r="M136" s="28">
        <v>116</v>
      </c>
      <c r="N136" s="28">
        <v>111.15</v>
      </c>
      <c r="O136" s="39">
        <v>41322000</v>
      </c>
      <c r="P136" s="40">
        <v>-9.0647482014388492E-3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503.9</v>
      </c>
      <c r="F137" s="37">
        <v>503.88333333333338</v>
      </c>
      <c r="G137" s="38">
        <v>498.96666666666675</v>
      </c>
      <c r="H137" s="38">
        <v>494.03333333333336</v>
      </c>
      <c r="I137" s="38">
        <v>489.11666666666673</v>
      </c>
      <c r="J137" s="38">
        <v>508.81666666666678</v>
      </c>
      <c r="K137" s="38">
        <v>513.73333333333335</v>
      </c>
      <c r="L137" s="38">
        <v>518.66666666666674</v>
      </c>
      <c r="M137" s="28">
        <v>508.8</v>
      </c>
      <c r="N137" s="28">
        <v>498.95</v>
      </c>
      <c r="O137" s="39">
        <v>6351600</v>
      </c>
      <c r="P137" s="40">
        <v>1.8864292589027911E-2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8767.6</v>
      </c>
      <c r="F138" s="37">
        <v>8780.8666666666668</v>
      </c>
      <c r="G138" s="38">
        <v>8637.7333333333336</v>
      </c>
      <c r="H138" s="38">
        <v>8507.8666666666668</v>
      </c>
      <c r="I138" s="38">
        <v>8364.7333333333336</v>
      </c>
      <c r="J138" s="38">
        <v>8910.7333333333336</v>
      </c>
      <c r="K138" s="38">
        <v>9053.8666666666686</v>
      </c>
      <c r="L138" s="38">
        <v>9183.7333333333336</v>
      </c>
      <c r="M138" s="28">
        <v>8924</v>
      </c>
      <c r="N138" s="28">
        <v>8651</v>
      </c>
      <c r="O138" s="39">
        <v>2732400</v>
      </c>
      <c r="P138" s="40">
        <v>-0.10877719429857464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770.4</v>
      </c>
      <c r="F139" s="37">
        <v>763.25</v>
      </c>
      <c r="G139" s="38">
        <v>749.65</v>
      </c>
      <c r="H139" s="38">
        <v>728.9</v>
      </c>
      <c r="I139" s="38">
        <v>715.3</v>
      </c>
      <c r="J139" s="38">
        <v>784</v>
      </c>
      <c r="K139" s="38">
        <v>797.59999999999991</v>
      </c>
      <c r="L139" s="38">
        <v>818.35</v>
      </c>
      <c r="M139" s="28">
        <v>776.85</v>
      </c>
      <c r="N139" s="28">
        <v>742.5</v>
      </c>
      <c r="O139" s="39">
        <v>14846875</v>
      </c>
      <c r="P139" s="40">
        <v>1.309280109177755E-2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1503.05</v>
      </c>
      <c r="F140" s="37">
        <v>1518.2</v>
      </c>
      <c r="G140" s="38">
        <v>1479.8500000000001</v>
      </c>
      <c r="H140" s="38">
        <v>1456.65</v>
      </c>
      <c r="I140" s="38">
        <v>1418.3000000000002</v>
      </c>
      <c r="J140" s="38">
        <v>1541.4</v>
      </c>
      <c r="K140" s="38">
        <v>1579.75</v>
      </c>
      <c r="L140" s="38">
        <v>1602.95</v>
      </c>
      <c r="M140" s="28">
        <v>1556.55</v>
      </c>
      <c r="N140" s="28">
        <v>1495</v>
      </c>
      <c r="O140" s="39">
        <v>1082000</v>
      </c>
      <c r="P140" s="40">
        <v>-1.6005820298290289E-2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1302.3</v>
      </c>
      <c r="F141" s="37">
        <v>1302.3500000000001</v>
      </c>
      <c r="G141" s="38">
        <v>1279.5000000000002</v>
      </c>
      <c r="H141" s="38">
        <v>1256.7</v>
      </c>
      <c r="I141" s="38">
        <v>1233.8500000000001</v>
      </c>
      <c r="J141" s="38">
        <v>1325.1500000000003</v>
      </c>
      <c r="K141" s="38">
        <v>1348.0000000000002</v>
      </c>
      <c r="L141" s="38">
        <v>1370.8000000000004</v>
      </c>
      <c r="M141" s="28">
        <v>1325.2</v>
      </c>
      <c r="N141" s="28">
        <v>1279.55</v>
      </c>
      <c r="O141" s="39">
        <v>1035600</v>
      </c>
      <c r="P141" s="40">
        <v>-3.6830357142857144E-2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842.5</v>
      </c>
      <c r="F142" s="37">
        <v>841.75</v>
      </c>
      <c r="G142" s="38">
        <v>833.3</v>
      </c>
      <c r="H142" s="38">
        <v>824.09999999999991</v>
      </c>
      <c r="I142" s="38">
        <v>815.64999999999986</v>
      </c>
      <c r="J142" s="38">
        <v>850.95</v>
      </c>
      <c r="K142" s="38">
        <v>859.40000000000009</v>
      </c>
      <c r="L142" s="38">
        <v>868.60000000000014</v>
      </c>
      <c r="M142" s="28">
        <v>850.2</v>
      </c>
      <c r="N142" s="28">
        <v>832.55</v>
      </c>
      <c r="O142" s="39">
        <v>3552900</v>
      </c>
      <c r="P142" s="40">
        <v>-2.8266666666666666E-2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848.65</v>
      </c>
      <c r="F143" s="37">
        <v>854.0333333333333</v>
      </c>
      <c r="G143" s="38">
        <v>835.91666666666663</v>
      </c>
      <c r="H143" s="38">
        <v>823.18333333333328</v>
      </c>
      <c r="I143" s="38">
        <v>805.06666666666661</v>
      </c>
      <c r="J143" s="38">
        <v>866.76666666666665</v>
      </c>
      <c r="K143" s="38">
        <v>884.88333333333344</v>
      </c>
      <c r="L143" s="38">
        <v>897.61666666666667</v>
      </c>
      <c r="M143" s="28">
        <v>872.15</v>
      </c>
      <c r="N143" s="28">
        <v>841.3</v>
      </c>
      <c r="O143" s="39">
        <v>2116800</v>
      </c>
      <c r="P143" s="40">
        <v>1.1081390905617119E-2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71.900000000000006</v>
      </c>
      <c r="F144" s="37">
        <v>72.166666666666671</v>
      </c>
      <c r="G144" s="38">
        <v>70.533333333333346</v>
      </c>
      <c r="H144" s="38">
        <v>69.166666666666671</v>
      </c>
      <c r="I144" s="38">
        <v>67.533333333333346</v>
      </c>
      <c r="J144" s="38">
        <v>73.533333333333346</v>
      </c>
      <c r="K144" s="38">
        <v>75.166666666666671</v>
      </c>
      <c r="L144" s="38">
        <v>76.533333333333346</v>
      </c>
      <c r="M144" s="28">
        <v>73.8</v>
      </c>
      <c r="N144" s="28">
        <v>70.8</v>
      </c>
      <c r="O144" s="39">
        <v>66609000</v>
      </c>
      <c r="P144" s="40">
        <v>3.579300934187047E-2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2079.6999999999998</v>
      </c>
      <c r="F145" s="37">
        <v>2081.9</v>
      </c>
      <c r="G145" s="38">
        <v>2045.8000000000002</v>
      </c>
      <c r="H145" s="38">
        <v>2011.9</v>
      </c>
      <c r="I145" s="38">
        <v>1975.8000000000002</v>
      </c>
      <c r="J145" s="38">
        <v>2115.8000000000002</v>
      </c>
      <c r="K145" s="38">
        <v>2151.8999999999996</v>
      </c>
      <c r="L145" s="38">
        <v>2185.8000000000002</v>
      </c>
      <c r="M145" s="28">
        <v>2118</v>
      </c>
      <c r="N145" s="28">
        <v>2048</v>
      </c>
      <c r="O145" s="39">
        <v>1354925</v>
      </c>
      <c r="P145" s="40">
        <v>-3.6754643206256113E-2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88071.45</v>
      </c>
      <c r="F146" s="37">
        <v>88076.633333333346</v>
      </c>
      <c r="G146" s="38">
        <v>86256.166666666686</v>
      </c>
      <c r="H146" s="38">
        <v>84440.883333333346</v>
      </c>
      <c r="I146" s="38">
        <v>82620.416666666686</v>
      </c>
      <c r="J146" s="38">
        <v>89891.916666666686</v>
      </c>
      <c r="K146" s="38">
        <v>91712.383333333331</v>
      </c>
      <c r="L146" s="38">
        <v>93527.666666666686</v>
      </c>
      <c r="M146" s="28">
        <v>89897.1</v>
      </c>
      <c r="N146" s="28">
        <v>86261.35</v>
      </c>
      <c r="O146" s="39">
        <v>52630</v>
      </c>
      <c r="P146" s="40">
        <v>6.1088709677419355E-2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1014.6</v>
      </c>
      <c r="F147" s="37">
        <v>1021.5</v>
      </c>
      <c r="G147" s="38">
        <v>995.45</v>
      </c>
      <c r="H147" s="38">
        <v>976.30000000000007</v>
      </c>
      <c r="I147" s="38">
        <v>950.25000000000011</v>
      </c>
      <c r="J147" s="38">
        <v>1040.6500000000001</v>
      </c>
      <c r="K147" s="38">
        <v>1066.7000000000003</v>
      </c>
      <c r="L147" s="38">
        <v>1085.8499999999999</v>
      </c>
      <c r="M147" s="28">
        <v>1047.55</v>
      </c>
      <c r="N147" s="28">
        <v>1002.35</v>
      </c>
      <c r="O147" s="39">
        <v>6354150</v>
      </c>
      <c r="P147" s="40">
        <v>-1.4693171996542783E-3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82.7</v>
      </c>
      <c r="F148" s="37">
        <v>82.783333333333346</v>
      </c>
      <c r="G148" s="38">
        <v>81.166666666666686</v>
      </c>
      <c r="H148" s="38">
        <v>79.63333333333334</v>
      </c>
      <c r="I148" s="38">
        <v>78.01666666666668</v>
      </c>
      <c r="J148" s="38">
        <v>84.316666666666691</v>
      </c>
      <c r="K148" s="38">
        <v>85.933333333333337</v>
      </c>
      <c r="L148" s="38">
        <v>87.466666666666697</v>
      </c>
      <c r="M148" s="28">
        <v>84.4</v>
      </c>
      <c r="N148" s="28">
        <v>81.25</v>
      </c>
      <c r="O148" s="39">
        <v>69757500</v>
      </c>
      <c r="P148" s="40">
        <v>-5.3044186520057011E-2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3646.2</v>
      </c>
      <c r="F149" s="37">
        <v>3668.4166666666665</v>
      </c>
      <c r="G149" s="38">
        <v>3576.833333333333</v>
      </c>
      <c r="H149" s="38">
        <v>3507.4666666666667</v>
      </c>
      <c r="I149" s="38">
        <v>3415.8833333333332</v>
      </c>
      <c r="J149" s="38">
        <v>3737.7833333333328</v>
      </c>
      <c r="K149" s="38">
        <v>3829.3666666666659</v>
      </c>
      <c r="L149" s="38">
        <v>3898.7333333333327</v>
      </c>
      <c r="M149" s="28">
        <v>3760</v>
      </c>
      <c r="N149" s="28">
        <v>3599.05</v>
      </c>
      <c r="O149" s="39">
        <v>1303375</v>
      </c>
      <c r="P149" s="40">
        <v>2.1453761755485894E-2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3819.95</v>
      </c>
      <c r="F150" s="37">
        <v>3821.6666666666665</v>
      </c>
      <c r="G150" s="38">
        <v>3769.6833333333329</v>
      </c>
      <c r="H150" s="38">
        <v>3719.4166666666665</v>
      </c>
      <c r="I150" s="38">
        <v>3667.4333333333329</v>
      </c>
      <c r="J150" s="38">
        <v>3871.9333333333329</v>
      </c>
      <c r="K150" s="38">
        <v>3923.9166666666665</v>
      </c>
      <c r="L150" s="38">
        <v>3974.1833333333329</v>
      </c>
      <c r="M150" s="28">
        <v>3873.65</v>
      </c>
      <c r="N150" s="28">
        <v>3771.4</v>
      </c>
      <c r="O150" s="39">
        <v>456000</v>
      </c>
      <c r="P150" s="40">
        <v>2.0819341840161182E-2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19287.3</v>
      </c>
      <c r="F151" s="37">
        <v>19295.183333333334</v>
      </c>
      <c r="G151" s="38">
        <v>19087.316666666669</v>
      </c>
      <c r="H151" s="38">
        <v>18887.333333333336</v>
      </c>
      <c r="I151" s="38">
        <v>18679.466666666671</v>
      </c>
      <c r="J151" s="38">
        <v>19495.166666666668</v>
      </c>
      <c r="K151" s="38">
        <v>19703.033333333336</v>
      </c>
      <c r="L151" s="38">
        <v>19903.016666666666</v>
      </c>
      <c r="M151" s="28">
        <v>19503.05</v>
      </c>
      <c r="N151" s="28">
        <v>19095.2</v>
      </c>
      <c r="O151" s="39">
        <v>256480</v>
      </c>
      <c r="P151" s="40">
        <v>-4.6569388388699165E-3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123.65</v>
      </c>
      <c r="F152" s="37">
        <v>123.60000000000001</v>
      </c>
      <c r="G152" s="38">
        <v>121.30000000000001</v>
      </c>
      <c r="H152" s="38">
        <v>118.95</v>
      </c>
      <c r="I152" s="38">
        <v>116.65</v>
      </c>
      <c r="J152" s="38">
        <v>125.95000000000002</v>
      </c>
      <c r="K152" s="38">
        <v>128.25</v>
      </c>
      <c r="L152" s="38">
        <v>130.60000000000002</v>
      </c>
      <c r="M152" s="28">
        <v>125.9</v>
      </c>
      <c r="N152" s="28">
        <v>121.25</v>
      </c>
      <c r="O152" s="39">
        <v>39708000</v>
      </c>
      <c r="P152" s="40">
        <v>-2.4649054935337682E-2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166.1</v>
      </c>
      <c r="F153" s="37">
        <v>165.75</v>
      </c>
      <c r="G153" s="38">
        <v>164.1</v>
      </c>
      <c r="H153" s="38">
        <v>162.1</v>
      </c>
      <c r="I153" s="38">
        <v>160.44999999999999</v>
      </c>
      <c r="J153" s="38">
        <v>167.75</v>
      </c>
      <c r="K153" s="38">
        <v>169.39999999999998</v>
      </c>
      <c r="L153" s="38">
        <v>171.4</v>
      </c>
      <c r="M153" s="28">
        <v>167.4</v>
      </c>
      <c r="N153" s="28">
        <v>163.75</v>
      </c>
      <c r="O153" s="39">
        <v>54309600</v>
      </c>
      <c r="P153" s="40">
        <v>-4.6532572800960674E-2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809.25</v>
      </c>
      <c r="F154" s="37">
        <v>807.15</v>
      </c>
      <c r="G154" s="38">
        <v>794.3</v>
      </c>
      <c r="H154" s="38">
        <v>779.35</v>
      </c>
      <c r="I154" s="38">
        <v>766.5</v>
      </c>
      <c r="J154" s="38">
        <v>822.09999999999991</v>
      </c>
      <c r="K154" s="38">
        <v>834.95</v>
      </c>
      <c r="L154" s="38">
        <v>849.89999999999986</v>
      </c>
      <c r="M154" s="28">
        <v>820</v>
      </c>
      <c r="N154" s="28">
        <v>792.2</v>
      </c>
      <c r="O154" s="39">
        <v>6469400</v>
      </c>
      <c r="P154" s="40">
        <v>2.8211805555555555E-3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3064.5</v>
      </c>
      <c r="F155" s="37">
        <v>3083.5</v>
      </c>
      <c r="G155" s="38">
        <v>3027</v>
      </c>
      <c r="H155" s="38">
        <v>2989.5</v>
      </c>
      <c r="I155" s="38">
        <v>2933</v>
      </c>
      <c r="J155" s="38">
        <v>3121</v>
      </c>
      <c r="K155" s="38">
        <v>3177.5</v>
      </c>
      <c r="L155" s="38">
        <v>3215</v>
      </c>
      <c r="M155" s="28">
        <v>3140</v>
      </c>
      <c r="N155" s="28">
        <v>3046</v>
      </c>
      <c r="O155" s="39">
        <v>429000</v>
      </c>
      <c r="P155" s="40">
        <v>-1.6055045871559634E-2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147.4</v>
      </c>
      <c r="F156" s="37">
        <v>149.15</v>
      </c>
      <c r="G156" s="38">
        <v>144</v>
      </c>
      <c r="H156" s="38">
        <v>140.6</v>
      </c>
      <c r="I156" s="38">
        <v>135.44999999999999</v>
      </c>
      <c r="J156" s="38">
        <v>152.55000000000001</v>
      </c>
      <c r="K156" s="38">
        <v>157.70000000000005</v>
      </c>
      <c r="L156" s="38">
        <v>161.10000000000002</v>
      </c>
      <c r="M156" s="28">
        <v>154.30000000000001</v>
      </c>
      <c r="N156" s="28">
        <v>145.75</v>
      </c>
      <c r="O156" s="39">
        <v>33298650</v>
      </c>
      <c r="P156" s="40">
        <v>-6.9799956979995692E-2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39884.550000000003</v>
      </c>
      <c r="F157" s="37">
        <v>39733.066666666673</v>
      </c>
      <c r="G157" s="38">
        <v>39300.583333333343</v>
      </c>
      <c r="H157" s="38">
        <v>38716.616666666669</v>
      </c>
      <c r="I157" s="38">
        <v>38284.133333333339</v>
      </c>
      <c r="J157" s="38">
        <v>40317.033333333347</v>
      </c>
      <c r="K157" s="38">
        <v>40749.51666666667</v>
      </c>
      <c r="L157" s="38">
        <v>41333.483333333352</v>
      </c>
      <c r="M157" s="28">
        <v>40165.550000000003</v>
      </c>
      <c r="N157" s="28">
        <v>39149.1</v>
      </c>
      <c r="O157" s="39">
        <v>102810</v>
      </c>
      <c r="P157" s="40">
        <v>-1.3113798630336587E-3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815.2</v>
      </c>
      <c r="F158" s="37">
        <v>819.9666666666667</v>
      </c>
      <c r="G158" s="38">
        <v>799.18333333333339</v>
      </c>
      <c r="H158" s="38">
        <v>783.16666666666674</v>
      </c>
      <c r="I158" s="38">
        <v>762.38333333333344</v>
      </c>
      <c r="J158" s="38">
        <v>835.98333333333335</v>
      </c>
      <c r="K158" s="38">
        <v>856.76666666666665</v>
      </c>
      <c r="L158" s="38">
        <v>872.7833333333333</v>
      </c>
      <c r="M158" s="28">
        <v>840.75</v>
      </c>
      <c r="N158" s="28">
        <v>803.95</v>
      </c>
      <c r="O158" s="39">
        <v>4860350</v>
      </c>
      <c r="P158" s="40">
        <v>-2.5151682294539436E-2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4583</v>
      </c>
      <c r="F159" s="37">
        <v>4592.3</v>
      </c>
      <c r="G159" s="38">
        <v>4521.75</v>
      </c>
      <c r="H159" s="38">
        <v>4460.5</v>
      </c>
      <c r="I159" s="38">
        <v>4389.95</v>
      </c>
      <c r="J159" s="38">
        <v>4653.55</v>
      </c>
      <c r="K159" s="38">
        <v>4724.1000000000013</v>
      </c>
      <c r="L159" s="38">
        <v>4785.3500000000004</v>
      </c>
      <c r="M159" s="28">
        <v>4662.8500000000004</v>
      </c>
      <c r="N159" s="28">
        <v>4531.05</v>
      </c>
      <c r="O159" s="39">
        <v>718550</v>
      </c>
      <c r="P159" s="40">
        <v>0.10524899057873485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226.5</v>
      </c>
      <c r="F160" s="37">
        <v>226.33333333333334</v>
      </c>
      <c r="G160" s="38">
        <v>223.41666666666669</v>
      </c>
      <c r="H160" s="38">
        <v>220.33333333333334</v>
      </c>
      <c r="I160" s="38">
        <v>217.41666666666669</v>
      </c>
      <c r="J160" s="38">
        <v>229.41666666666669</v>
      </c>
      <c r="K160" s="38">
        <v>232.33333333333337</v>
      </c>
      <c r="L160" s="38">
        <v>235.41666666666669</v>
      </c>
      <c r="M160" s="28">
        <v>229.25</v>
      </c>
      <c r="N160" s="28">
        <v>223.25</v>
      </c>
      <c r="O160" s="39">
        <v>10932000</v>
      </c>
      <c r="P160" s="40">
        <v>-2.8784648187633263E-2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136.80000000000001</v>
      </c>
      <c r="F161" s="37">
        <v>138.13333333333333</v>
      </c>
      <c r="G161" s="38">
        <v>131.41666666666666</v>
      </c>
      <c r="H161" s="38">
        <v>126.03333333333333</v>
      </c>
      <c r="I161" s="38">
        <v>119.31666666666666</v>
      </c>
      <c r="J161" s="38">
        <v>143.51666666666665</v>
      </c>
      <c r="K161" s="38">
        <v>150.23333333333335</v>
      </c>
      <c r="L161" s="38">
        <v>155.61666666666665</v>
      </c>
      <c r="M161" s="28">
        <v>144.85</v>
      </c>
      <c r="N161" s="28">
        <v>132.75</v>
      </c>
      <c r="O161" s="39">
        <v>60096600</v>
      </c>
      <c r="P161" s="40">
        <v>-3.8964901844140393E-2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2305.75</v>
      </c>
      <c r="F162" s="37">
        <v>2301.9333333333334</v>
      </c>
      <c r="G162" s="38">
        <v>2275.8666666666668</v>
      </c>
      <c r="H162" s="38">
        <v>2245.9833333333336</v>
      </c>
      <c r="I162" s="38">
        <v>2219.916666666667</v>
      </c>
      <c r="J162" s="38">
        <v>2331.8166666666666</v>
      </c>
      <c r="K162" s="38">
        <v>2357.8833333333332</v>
      </c>
      <c r="L162" s="38">
        <v>2387.7666666666664</v>
      </c>
      <c r="M162" s="28">
        <v>2328</v>
      </c>
      <c r="N162" s="28">
        <v>2272.0500000000002</v>
      </c>
      <c r="O162" s="39">
        <v>2394250</v>
      </c>
      <c r="P162" s="40">
        <v>7.6809764309764307E-3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2967.25</v>
      </c>
      <c r="F163" s="37">
        <v>2970.3333333333335</v>
      </c>
      <c r="G163" s="38">
        <v>2933.6166666666668</v>
      </c>
      <c r="H163" s="38">
        <v>2899.9833333333331</v>
      </c>
      <c r="I163" s="38">
        <v>2863.2666666666664</v>
      </c>
      <c r="J163" s="38">
        <v>3003.9666666666672</v>
      </c>
      <c r="K163" s="38">
        <v>3040.6833333333334</v>
      </c>
      <c r="L163" s="38">
        <v>3074.3166666666675</v>
      </c>
      <c r="M163" s="28">
        <v>3007.05</v>
      </c>
      <c r="N163" s="28">
        <v>2936.7</v>
      </c>
      <c r="O163" s="39">
        <v>1877000</v>
      </c>
      <c r="P163" s="40">
        <v>-1.5957446808510637E-3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51.2</v>
      </c>
      <c r="F164" s="37">
        <v>52.04999999999999</v>
      </c>
      <c r="G164" s="38">
        <v>49.449999999999982</v>
      </c>
      <c r="H164" s="38">
        <v>47.699999999999989</v>
      </c>
      <c r="I164" s="38">
        <v>45.09999999999998</v>
      </c>
      <c r="J164" s="38">
        <v>53.799999999999983</v>
      </c>
      <c r="K164" s="38">
        <v>56.399999999999991</v>
      </c>
      <c r="L164" s="38">
        <v>58.149999999999984</v>
      </c>
      <c r="M164" s="28">
        <v>54.65</v>
      </c>
      <c r="N164" s="28">
        <v>50.3</v>
      </c>
      <c r="O164" s="39">
        <v>234128000</v>
      </c>
      <c r="P164" s="40">
        <v>5.5086884418487275E-2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2795.35</v>
      </c>
      <c r="F165" s="37">
        <v>2801.6666666666665</v>
      </c>
      <c r="G165" s="38">
        <v>2748.6833333333329</v>
      </c>
      <c r="H165" s="38">
        <v>2702.0166666666664</v>
      </c>
      <c r="I165" s="38">
        <v>2649.0333333333328</v>
      </c>
      <c r="J165" s="38">
        <v>2848.333333333333</v>
      </c>
      <c r="K165" s="38">
        <v>2901.3166666666666</v>
      </c>
      <c r="L165" s="38">
        <v>2947.9833333333331</v>
      </c>
      <c r="M165" s="28">
        <v>2854.65</v>
      </c>
      <c r="N165" s="28">
        <v>2755</v>
      </c>
      <c r="O165" s="39">
        <v>813300</v>
      </c>
      <c r="P165" s="40">
        <v>4.4298921417565487E-2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218.7</v>
      </c>
      <c r="F166" s="37">
        <v>218.58333333333334</v>
      </c>
      <c r="G166" s="38">
        <v>216.26666666666668</v>
      </c>
      <c r="H166" s="38">
        <v>213.83333333333334</v>
      </c>
      <c r="I166" s="38">
        <v>211.51666666666668</v>
      </c>
      <c r="J166" s="38">
        <v>221.01666666666668</v>
      </c>
      <c r="K166" s="38">
        <v>223.33333333333334</v>
      </c>
      <c r="L166" s="38">
        <v>225.76666666666668</v>
      </c>
      <c r="M166" s="28">
        <v>220.9</v>
      </c>
      <c r="N166" s="28">
        <v>216.15</v>
      </c>
      <c r="O166" s="39">
        <v>24607800</v>
      </c>
      <c r="P166" s="40">
        <v>-4.675243175400063E-2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1703.1</v>
      </c>
      <c r="F167" s="37">
        <v>1694.3666666666668</v>
      </c>
      <c r="G167" s="38">
        <v>1678.7333333333336</v>
      </c>
      <c r="H167" s="38">
        <v>1654.3666666666668</v>
      </c>
      <c r="I167" s="38">
        <v>1638.7333333333336</v>
      </c>
      <c r="J167" s="38">
        <v>1718.7333333333336</v>
      </c>
      <c r="K167" s="38">
        <v>1734.3666666666668</v>
      </c>
      <c r="L167" s="38">
        <v>1758.7333333333336</v>
      </c>
      <c r="M167" s="28">
        <v>1710</v>
      </c>
      <c r="N167" s="28">
        <v>1670</v>
      </c>
      <c r="O167" s="39">
        <v>2706957</v>
      </c>
      <c r="P167" s="40">
        <v>-1.6124260355029587E-2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163.4</v>
      </c>
      <c r="F168" s="37">
        <v>165.08333333333334</v>
      </c>
      <c r="G168" s="38">
        <v>158.91666666666669</v>
      </c>
      <c r="H168" s="38">
        <v>154.43333333333334</v>
      </c>
      <c r="I168" s="38">
        <v>148.26666666666668</v>
      </c>
      <c r="J168" s="38">
        <v>169.56666666666669</v>
      </c>
      <c r="K168" s="38">
        <v>175.73333333333338</v>
      </c>
      <c r="L168" s="38">
        <v>180.2166666666667</v>
      </c>
      <c r="M168" s="28">
        <v>171.25</v>
      </c>
      <c r="N168" s="28">
        <v>160.6</v>
      </c>
      <c r="O168" s="39">
        <v>10370500</v>
      </c>
      <c r="P168" s="40">
        <v>2.7072758037225042E-3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650.15</v>
      </c>
      <c r="F169" s="37">
        <v>653.88333333333333</v>
      </c>
      <c r="G169" s="38">
        <v>634.76666666666665</v>
      </c>
      <c r="H169" s="38">
        <v>619.38333333333333</v>
      </c>
      <c r="I169" s="38">
        <v>600.26666666666665</v>
      </c>
      <c r="J169" s="38">
        <v>669.26666666666665</v>
      </c>
      <c r="K169" s="38">
        <v>688.38333333333321</v>
      </c>
      <c r="L169" s="38">
        <v>703.76666666666665</v>
      </c>
      <c r="M169" s="28">
        <v>673</v>
      </c>
      <c r="N169" s="28">
        <v>638.5</v>
      </c>
      <c r="O169" s="39">
        <v>3843700</v>
      </c>
      <c r="P169" s="40">
        <v>3.4782608695652174E-2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151.30000000000001</v>
      </c>
      <c r="F170" s="37">
        <v>153.03333333333333</v>
      </c>
      <c r="G170" s="38">
        <v>146.76666666666665</v>
      </c>
      <c r="H170" s="38">
        <v>142.23333333333332</v>
      </c>
      <c r="I170" s="38">
        <v>135.96666666666664</v>
      </c>
      <c r="J170" s="38">
        <v>157.56666666666666</v>
      </c>
      <c r="K170" s="38">
        <v>163.83333333333337</v>
      </c>
      <c r="L170" s="38">
        <v>168.36666666666667</v>
      </c>
      <c r="M170" s="28">
        <v>159.30000000000001</v>
      </c>
      <c r="N170" s="28">
        <v>148.5</v>
      </c>
      <c r="O170" s="39">
        <v>33985000</v>
      </c>
      <c r="P170" s="40">
        <v>2.3595339920365727E-3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114.9</v>
      </c>
      <c r="F171" s="37">
        <v>115.91666666666667</v>
      </c>
      <c r="G171" s="38">
        <v>110.63333333333334</v>
      </c>
      <c r="H171" s="38">
        <v>106.36666666666667</v>
      </c>
      <c r="I171" s="38">
        <v>101.08333333333334</v>
      </c>
      <c r="J171" s="38">
        <v>120.18333333333334</v>
      </c>
      <c r="K171" s="38">
        <v>125.46666666666667</v>
      </c>
      <c r="L171" s="38">
        <v>129.73333333333335</v>
      </c>
      <c r="M171" s="28">
        <v>121.2</v>
      </c>
      <c r="N171" s="28">
        <v>111.65</v>
      </c>
      <c r="O171" s="39">
        <v>57152000</v>
      </c>
      <c r="P171" s="40">
        <v>-8.6912065439672795E-2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2349.75</v>
      </c>
      <c r="F172" s="37">
        <v>2355.0833333333335</v>
      </c>
      <c r="G172" s="38">
        <v>2313.7666666666669</v>
      </c>
      <c r="H172" s="38">
        <v>2277.7833333333333</v>
      </c>
      <c r="I172" s="38">
        <v>2236.4666666666667</v>
      </c>
      <c r="J172" s="38">
        <v>2391.0666666666671</v>
      </c>
      <c r="K172" s="38">
        <v>2432.3833333333337</v>
      </c>
      <c r="L172" s="38">
        <v>2468.3666666666672</v>
      </c>
      <c r="M172" s="28">
        <v>2396.4</v>
      </c>
      <c r="N172" s="28">
        <v>2319.1</v>
      </c>
      <c r="O172" s="39">
        <v>40961250</v>
      </c>
      <c r="P172" s="40">
        <v>3.7992245704728603E-2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88.6</v>
      </c>
      <c r="F173" s="37">
        <v>88.833333333333329</v>
      </c>
      <c r="G173" s="38">
        <v>86.016666666666652</v>
      </c>
      <c r="H173" s="38">
        <v>83.433333333333323</v>
      </c>
      <c r="I173" s="38">
        <v>80.616666666666646</v>
      </c>
      <c r="J173" s="38">
        <v>91.416666666666657</v>
      </c>
      <c r="K173" s="38">
        <v>94.233333333333348</v>
      </c>
      <c r="L173" s="38">
        <v>96.816666666666663</v>
      </c>
      <c r="M173" s="28">
        <v>91.65</v>
      </c>
      <c r="N173" s="28">
        <v>86.25</v>
      </c>
      <c r="O173" s="39">
        <v>114160000</v>
      </c>
      <c r="P173" s="40">
        <v>-7.4424427905682685E-3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703.65</v>
      </c>
      <c r="F174" s="37">
        <v>707.01666666666677</v>
      </c>
      <c r="G174" s="38">
        <v>696.78333333333353</v>
      </c>
      <c r="H174" s="38">
        <v>689.91666666666674</v>
      </c>
      <c r="I174" s="38">
        <v>679.68333333333351</v>
      </c>
      <c r="J174" s="38">
        <v>713.88333333333355</v>
      </c>
      <c r="K174" s="38">
        <v>724.1166666666669</v>
      </c>
      <c r="L174" s="38">
        <v>730.98333333333358</v>
      </c>
      <c r="M174" s="28">
        <v>717.25</v>
      </c>
      <c r="N174" s="28">
        <v>700.15</v>
      </c>
      <c r="O174" s="39">
        <v>8964800</v>
      </c>
      <c r="P174" s="40">
        <v>-3.822562005511601E-3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1255.75</v>
      </c>
      <c r="F175" s="37">
        <v>1261.7333333333333</v>
      </c>
      <c r="G175" s="38">
        <v>1232.8166666666666</v>
      </c>
      <c r="H175" s="38">
        <v>1209.8833333333332</v>
      </c>
      <c r="I175" s="38">
        <v>1180.9666666666665</v>
      </c>
      <c r="J175" s="38">
        <v>1284.6666666666667</v>
      </c>
      <c r="K175" s="38">
        <v>1313.5833333333333</v>
      </c>
      <c r="L175" s="38">
        <v>1336.5166666666669</v>
      </c>
      <c r="M175" s="28">
        <v>1290.6500000000001</v>
      </c>
      <c r="N175" s="28">
        <v>1238.8</v>
      </c>
      <c r="O175" s="39">
        <v>6158250</v>
      </c>
      <c r="P175" s="40">
        <v>-8.4530853761623E-3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543.85</v>
      </c>
      <c r="F176" s="37">
        <v>550.48333333333335</v>
      </c>
      <c r="G176" s="38">
        <v>529.36666666666667</v>
      </c>
      <c r="H176" s="38">
        <v>514.88333333333333</v>
      </c>
      <c r="I176" s="38">
        <v>493.76666666666665</v>
      </c>
      <c r="J176" s="38">
        <v>564.9666666666667</v>
      </c>
      <c r="K176" s="38">
        <v>586.08333333333348</v>
      </c>
      <c r="L176" s="38">
        <v>600.56666666666672</v>
      </c>
      <c r="M176" s="28">
        <v>571.6</v>
      </c>
      <c r="N176" s="28">
        <v>536</v>
      </c>
      <c r="O176" s="39">
        <v>72112500</v>
      </c>
      <c r="P176" s="40">
        <v>0.19165654512554842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21665.95</v>
      </c>
      <c r="F177" s="37">
        <v>21589.383333333335</v>
      </c>
      <c r="G177" s="38">
        <v>21210.666666666672</v>
      </c>
      <c r="H177" s="38">
        <v>20755.383333333335</v>
      </c>
      <c r="I177" s="38">
        <v>20376.666666666672</v>
      </c>
      <c r="J177" s="38">
        <v>22044.666666666672</v>
      </c>
      <c r="K177" s="38">
        <v>22423.383333333339</v>
      </c>
      <c r="L177" s="38">
        <v>22878.666666666672</v>
      </c>
      <c r="M177" s="28">
        <v>21968.1</v>
      </c>
      <c r="N177" s="28">
        <v>21134.1</v>
      </c>
      <c r="O177" s="39">
        <v>307900</v>
      </c>
      <c r="P177" s="40">
        <v>1.9789682868261986E-2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2965.15</v>
      </c>
      <c r="F178" s="37">
        <v>2959.85</v>
      </c>
      <c r="G178" s="38">
        <v>2906.1</v>
      </c>
      <c r="H178" s="38">
        <v>2847.05</v>
      </c>
      <c r="I178" s="38">
        <v>2793.3</v>
      </c>
      <c r="J178" s="38">
        <v>3018.8999999999996</v>
      </c>
      <c r="K178" s="38">
        <v>3072.6499999999996</v>
      </c>
      <c r="L178" s="38">
        <v>3131.6999999999994</v>
      </c>
      <c r="M178" s="28">
        <v>3013.6</v>
      </c>
      <c r="N178" s="28">
        <v>2900.8</v>
      </c>
      <c r="O178" s="39">
        <v>1780900</v>
      </c>
      <c r="P178" s="40">
        <v>2.7872406317745431E-3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2134.65</v>
      </c>
      <c r="F179" s="37">
        <v>2134.1833333333334</v>
      </c>
      <c r="G179" s="38">
        <v>2108.4666666666667</v>
      </c>
      <c r="H179" s="38">
        <v>2082.2833333333333</v>
      </c>
      <c r="I179" s="38">
        <v>2056.5666666666666</v>
      </c>
      <c r="J179" s="38">
        <v>2160.3666666666668</v>
      </c>
      <c r="K179" s="38">
        <v>2186.0833333333339</v>
      </c>
      <c r="L179" s="38">
        <v>2212.2666666666669</v>
      </c>
      <c r="M179" s="28">
        <v>2159.9</v>
      </c>
      <c r="N179" s="28">
        <v>2108</v>
      </c>
      <c r="O179" s="39">
        <v>4449750</v>
      </c>
      <c r="P179" s="40">
        <v>-2.2328417236549394E-2</v>
      </c>
    </row>
    <row r="180" spans="1:16" ht="12.75" customHeight="1">
      <c r="A180" s="28">
        <v>170</v>
      </c>
      <c r="B180" s="29" t="s">
        <v>63</v>
      </c>
      <c r="C180" s="30" t="s">
        <v>879</v>
      </c>
      <c r="D180" s="31">
        <v>44980</v>
      </c>
      <c r="E180" s="37">
        <v>1239.05</v>
      </c>
      <c r="F180" s="37">
        <v>1249.4833333333333</v>
      </c>
      <c r="G180" s="38">
        <v>1217.6666666666667</v>
      </c>
      <c r="H180" s="38">
        <v>1196.2833333333333</v>
      </c>
      <c r="I180" s="38">
        <v>1164.4666666666667</v>
      </c>
      <c r="J180" s="38">
        <v>1270.8666666666668</v>
      </c>
      <c r="K180" s="38">
        <v>1302.6833333333334</v>
      </c>
      <c r="L180" s="38">
        <v>1324.0666666666668</v>
      </c>
      <c r="M180" s="28">
        <v>1281.3</v>
      </c>
      <c r="N180" s="28">
        <v>1228.0999999999999</v>
      </c>
      <c r="O180" s="39">
        <v>4546200</v>
      </c>
      <c r="P180" s="40">
        <v>2.6137594799566632E-2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1041</v>
      </c>
      <c r="F181" s="37">
        <v>1040.4666666666665</v>
      </c>
      <c r="G181" s="38">
        <v>1033.583333333333</v>
      </c>
      <c r="H181" s="38">
        <v>1026.1666666666665</v>
      </c>
      <c r="I181" s="38">
        <v>1019.2833333333331</v>
      </c>
      <c r="J181" s="38">
        <v>1047.883333333333</v>
      </c>
      <c r="K181" s="38">
        <v>1054.7666666666667</v>
      </c>
      <c r="L181" s="38">
        <v>1062.1833333333329</v>
      </c>
      <c r="M181" s="28">
        <v>1047.3499999999999</v>
      </c>
      <c r="N181" s="28">
        <v>1033.05</v>
      </c>
      <c r="O181" s="39">
        <v>14286300</v>
      </c>
      <c r="P181" s="40">
        <v>-1.2101263371896025E-2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450.5</v>
      </c>
      <c r="F182" s="37">
        <v>455.13333333333338</v>
      </c>
      <c r="G182" s="38">
        <v>438.51666666666677</v>
      </c>
      <c r="H182" s="38">
        <v>426.53333333333336</v>
      </c>
      <c r="I182" s="38">
        <v>409.91666666666674</v>
      </c>
      <c r="J182" s="38">
        <v>467.11666666666679</v>
      </c>
      <c r="K182" s="38">
        <v>483.73333333333346</v>
      </c>
      <c r="L182" s="38">
        <v>495.71666666666681</v>
      </c>
      <c r="M182" s="28">
        <v>471.75</v>
      </c>
      <c r="N182" s="28">
        <v>443.15</v>
      </c>
      <c r="O182" s="39">
        <v>9198000</v>
      </c>
      <c r="P182" s="40">
        <v>1.2215252558600198E-2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569.29999999999995</v>
      </c>
      <c r="F183" s="37">
        <v>571.75</v>
      </c>
      <c r="G183" s="38">
        <v>559.45000000000005</v>
      </c>
      <c r="H183" s="38">
        <v>549.6</v>
      </c>
      <c r="I183" s="38">
        <v>537.30000000000007</v>
      </c>
      <c r="J183" s="38">
        <v>581.6</v>
      </c>
      <c r="K183" s="38">
        <v>593.9</v>
      </c>
      <c r="L183" s="38">
        <v>603.75</v>
      </c>
      <c r="M183" s="28">
        <v>584.04999999999995</v>
      </c>
      <c r="N183" s="28">
        <v>561.9</v>
      </c>
      <c r="O183" s="39">
        <v>1357000</v>
      </c>
      <c r="P183" s="40">
        <v>4.2242703533026116E-2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952.05</v>
      </c>
      <c r="F184" s="37">
        <v>950.51666666666677</v>
      </c>
      <c r="G184" s="38">
        <v>934.43333333333351</v>
      </c>
      <c r="H184" s="38">
        <v>916.81666666666672</v>
      </c>
      <c r="I184" s="38">
        <v>900.73333333333346</v>
      </c>
      <c r="J184" s="38">
        <v>968.13333333333355</v>
      </c>
      <c r="K184" s="38">
        <v>984.21666666666681</v>
      </c>
      <c r="L184" s="38">
        <v>1001.8333333333336</v>
      </c>
      <c r="M184" s="28">
        <v>966.6</v>
      </c>
      <c r="N184" s="28">
        <v>932.9</v>
      </c>
      <c r="O184" s="39">
        <v>6142500</v>
      </c>
      <c r="P184" s="40">
        <v>1.7981438515081206E-2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1260.9000000000001</v>
      </c>
      <c r="F185" s="37">
        <v>1263.3333333333333</v>
      </c>
      <c r="G185" s="38">
        <v>1223.5666666666666</v>
      </c>
      <c r="H185" s="38">
        <v>1186.2333333333333</v>
      </c>
      <c r="I185" s="38">
        <v>1146.4666666666667</v>
      </c>
      <c r="J185" s="38">
        <v>1300.6666666666665</v>
      </c>
      <c r="K185" s="38">
        <v>1340.4333333333334</v>
      </c>
      <c r="L185" s="38">
        <v>1377.7666666666664</v>
      </c>
      <c r="M185" s="28">
        <v>1303.0999999999999</v>
      </c>
      <c r="N185" s="28">
        <v>1226</v>
      </c>
      <c r="O185" s="39">
        <v>2351000</v>
      </c>
      <c r="P185" s="40">
        <v>-1.6729401923881223E-2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738.1</v>
      </c>
      <c r="F186" s="37">
        <v>739.29999999999984</v>
      </c>
      <c r="G186" s="38">
        <v>727.34999999999968</v>
      </c>
      <c r="H186" s="38">
        <v>716.5999999999998</v>
      </c>
      <c r="I186" s="38">
        <v>704.64999999999964</v>
      </c>
      <c r="J186" s="38">
        <v>750.04999999999973</v>
      </c>
      <c r="K186" s="38">
        <v>761.99999999999977</v>
      </c>
      <c r="L186" s="38">
        <v>772.74999999999977</v>
      </c>
      <c r="M186" s="28">
        <v>751.25</v>
      </c>
      <c r="N186" s="28">
        <v>728.55</v>
      </c>
      <c r="O186" s="39">
        <v>9784800</v>
      </c>
      <c r="P186" s="40">
        <v>1.9791764374824126E-2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448.75</v>
      </c>
      <c r="F187" s="37">
        <v>447.01666666666665</v>
      </c>
      <c r="G187" s="38">
        <v>437.38333333333333</v>
      </c>
      <c r="H187" s="38">
        <v>426.01666666666665</v>
      </c>
      <c r="I187" s="38">
        <v>416.38333333333333</v>
      </c>
      <c r="J187" s="38">
        <v>458.38333333333333</v>
      </c>
      <c r="K187" s="38">
        <v>468.01666666666665</v>
      </c>
      <c r="L187" s="38">
        <v>479.38333333333333</v>
      </c>
      <c r="M187" s="28">
        <v>456.65</v>
      </c>
      <c r="N187" s="28">
        <v>435.65</v>
      </c>
      <c r="O187" s="39">
        <v>77407425</v>
      </c>
      <c r="P187" s="40">
        <v>2.9040691066151397E-2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203.45</v>
      </c>
      <c r="F188" s="37">
        <v>201.81666666666669</v>
      </c>
      <c r="G188" s="38">
        <v>198.98333333333338</v>
      </c>
      <c r="H188" s="38">
        <v>194.51666666666668</v>
      </c>
      <c r="I188" s="38">
        <v>191.68333333333337</v>
      </c>
      <c r="J188" s="38">
        <v>206.28333333333339</v>
      </c>
      <c r="K188" s="38">
        <v>209.1166666666667</v>
      </c>
      <c r="L188" s="38">
        <v>213.5833333333334</v>
      </c>
      <c r="M188" s="28">
        <v>204.65</v>
      </c>
      <c r="N188" s="28">
        <v>197.35</v>
      </c>
      <c r="O188" s="39">
        <v>106849125</v>
      </c>
      <c r="P188" s="40">
        <v>-2.6148320836746268E-3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121.35</v>
      </c>
      <c r="F189" s="37">
        <v>121.5</v>
      </c>
      <c r="G189" s="38">
        <v>119.25</v>
      </c>
      <c r="H189" s="38">
        <v>117.15</v>
      </c>
      <c r="I189" s="38">
        <v>114.9</v>
      </c>
      <c r="J189" s="38">
        <v>123.6</v>
      </c>
      <c r="K189" s="38">
        <v>125.85</v>
      </c>
      <c r="L189" s="38">
        <v>127.94999999999999</v>
      </c>
      <c r="M189" s="28">
        <v>123.75</v>
      </c>
      <c r="N189" s="28">
        <v>119.4</v>
      </c>
      <c r="O189" s="39">
        <v>168410000</v>
      </c>
      <c r="P189" s="40">
        <v>-1.5497395665873577E-2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3428.35</v>
      </c>
      <c r="F190" s="37">
        <v>3435.2000000000003</v>
      </c>
      <c r="G190" s="38">
        <v>3399.5500000000006</v>
      </c>
      <c r="H190" s="38">
        <v>3370.7500000000005</v>
      </c>
      <c r="I190" s="38">
        <v>3335.1000000000008</v>
      </c>
      <c r="J190" s="38">
        <v>3464.0000000000005</v>
      </c>
      <c r="K190" s="38">
        <v>3499.65</v>
      </c>
      <c r="L190" s="38">
        <v>3528.4500000000003</v>
      </c>
      <c r="M190" s="28">
        <v>3470.85</v>
      </c>
      <c r="N190" s="28">
        <v>3406.4</v>
      </c>
      <c r="O190" s="39">
        <v>10065125</v>
      </c>
      <c r="P190" s="40">
        <v>1.9155119254350213E-2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1037.0999999999999</v>
      </c>
      <c r="F191" s="37">
        <v>1043.2</v>
      </c>
      <c r="G191" s="38">
        <v>1022.6500000000001</v>
      </c>
      <c r="H191" s="38">
        <v>1008.2</v>
      </c>
      <c r="I191" s="38">
        <v>987.65000000000009</v>
      </c>
      <c r="J191" s="38">
        <v>1057.6500000000001</v>
      </c>
      <c r="K191" s="38">
        <v>1078.1999999999998</v>
      </c>
      <c r="L191" s="38">
        <v>1092.6500000000001</v>
      </c>
      <c r="M191" s="28">
        <v>1063.75</v>
      </c>
      <c r="N191" s="28">
        <v>1028.75</v>
      </c>
      <c r="O191" s="39">
        <v>11860800</v>
      </c>
      <c r="P191" s="40">
        <v>3.796271987398267E-2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2344.0500000000002</v>
      </c>
      <c r="F192" s="37">
        <v>2344.0333333333333</v>
      </c>
      <c r="G192" s="38">
        <v>2315.1666666666665</v>
      </c>
      <c r="H192" s="38">
        <v>2286.2833333333333</v>
      </c>
      <c r="I192" s="38">
        <v>2257.4166666666665</v>
      </c>
      <c r="J192" s="38">
        <v>2372.9166666666665</v>
      </c>
      <c r="K192" s="38">
        <v>2401.7833333333333</v>
      </c>
      <c r="L192" s="38">
        <v>2430.6666666666665</v>
      </c>
      <c r="M192" s="28">
        <v>2372.9</v>
      </c>
      <c r="N192" s="28">
        <v>2315.15</v>
      </c>
      <c r="O192" s="39">
        <v>7405125</v>
      </c>
      <c r="P192" s="40">
        <v>-1.415929203539823E-3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1531.45</v>
      </c>
      <c r="F193" s="37">
        <v>1528.3500000000001</v>
      </c>
      <c r="G193" s="38">
        <v>1507.0000000000002</v>
      </c>
      <c r="H193" s="38">
        <v>1482.5500000000002</v>
      </c>
      <c r="I193" s="38">
        <v>1461.2000000000003</v>
      </c>
      <c r="J193" s="38">
        <v>1552.8000000000002</v>
      </c>
      <c r="K193" s="38">
        <v>1574.15</v>
      </c>
      <c r="L193" s="38">
        <v>1598.6000000000001</v>
      </c>
      <c r="M193" s="28">
        <v>1549.7</v>
      </c>
      <c r="N193" s="28">
        <v>1503.9</v>
      </c>
      <c r="O193" s="39">
        <v>1579500</v>
      </c>
      <c r="P193" s="40">
        <v>3.4942820838627701E-3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439.25</v>
      </c>
      <c r="F194" s="37">
        <v>448.73333333333335</v>
      </c>
      <c r="G194" s="38">
        <v>427.51666666666671</v>
      </c>
      <c r="H194" s="38">
        <v>415.78333333333336</v>
      </c>
      <c r="I194" s="38">
        <v>394.56666666666672</v>
      </c>
      <c r="J194" s="38">
        <v>460.4666666666667</v>
      </c>
      <c r="K194" s="38">
        <v>481.68333333333339</v>
      </c>
      <c r="L194" s="38">
        <v>493.41666666666669</v>
      </c>
      <c r="M194" s="28">
        <v>469.95</v>
      </c>
      <c r="N194" s="28">
        <v>437</v>
      </c>
      <c r="O194" s="39">
        <v>3240000</v>
      </c>
      <c r="P194" s="40">
        <v>3.6468330134357005E-2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1181.2</v>
      </c>
      <c r="F195" s="37">
        <v>1185.4666666666667</v>
      </c>
      <c r="G195" s="38">
        <v>1153.9833333333333</v>
      </c>
      <c r="H195" s="38">
        <v>1126.7666666666667</v>
      </c>
      <c r="I195" s="38">
        <v>1095.2833333333333</v>
      </c>
      <c r="J195" s="38">
        <v>1212.6833333333334</v>
      </c>
      <c r="K195" s="38">
        <v>1244.166666666667</v>
      </c>
      <c r="L195" s="38">
        <v>1271.3833333333334</v>
      </c>
      <c r="M195" s="28">
        <v>1216.95</v>
      </c>
      <c r="N195" s="28">
        <v>1158.25</v>
      </c>
      <c r="O195" s="39">
        <v>4658800</v>
      </c>
      <c r="P195" s="40">
        <v>-5.5498633879781422E-3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1050.6500000000001</v>
      </c>
      <c r="F196" s="37">
        <v>1052.8666666666668</v>
      </c>
      <c r="G196" s="38">
        <v>1030.7333333333336</v>
      </c>
      <c r="H196" s="38">
        <v>1010.8166666666668</v>
      </c>
      <c r="I196" s="38">
        <v>988.68333333333362</v>
      </c>
      <c r="J196" s="38">
        <v>1072.7833333333335</v>
      </c>
      <c r="K196" s="38">
        <v>1094.9166666666667</v>
      </c>
      <c r="L196" s="38">
        <v>1114.8333333333335</v>
      </c>
      <c r="M196" s="28">
        <v>1075</v>
      </c>
      <c r="N196" s="28">
        <v>1032.95</v>
      </c>
      <c r="O196" s="39">
        <v>7456400</v>
      </c>
      <c r="P196" s="40">
        <v>6.2225767850019945E-2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1538</v>
      </c>
      <c r="F197" s="37">
        <v>1545.0333333333335</v>
      </c>
      <c r="G197" s="38">
        <v>1515.116666666667</v>
      </c>
      <c r="H197" s="38">
        <v>1492.2333333333336</v>
      </c>
      <c r="I197" s="38">
        <v>1462.3166666666671</v>
      </c>
      <c r="J197" s="38">
        <v>1567.916666666667</v>
      </c>
      <c r="K197" s="38">
        <v>1597.8333333333335</v>
      </c>
      <c r="L197" s="38">
        <v>1620.7166666666669</v>
      </c>
      <c r="M197" s="28">
        <v>1574.95</v>
      </c>
      <c r="N197" s="28">
        <v>1522.15</v>
      </c>
      <c r="O197" s="39">
        <v>1243200</v>
      </c>
      <c r="P197" s="40">
        <v>0.10802139037433155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6751.85</v>
      </c>
      <c r="F198" s="37">
        <v>6733.2666666666664</v>
      </c>
      <c r="G198" s="38">
        <v>6640.7833333333328</v>
      </c>
      <c r="H198" s="38">
        <v>6529.7166666666662</v>
      </c>
      <c r="I198" s="38">
        <v>6437.2333333333327</v>
      </c>
      <c r="J198" s="38">
        <v>6844.333333333333</v>
      </c>
      <c r="K198" s="38">
        <v>6936.8166666666666</v>
      </c>
      <c r="L198" s="38">
        <v>7047.8833333333332</v>
      </c>
      <c r="M198" s="28">
        <v>6825.75</v>
      </c>
      <c r="N198" s="28">
        <v>6622.2</v>
      </c>
      <c r="O198" s="39">
        <v>2029500</v>
      </c>
      <c r="P198" s="40">
        <v>4.3549265106151338E-3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748.3</v>
      </c>
      <c r="F199" s="37">
        <v>748.75</v>
      </c>
      <c r="G199" s="38">
        <v>737.75</v>
      </c>
      <c r="H199" s="38">
        <v>727.2</v>
      </c>
      <c r="I199" s="38">
        <v>716.2</v>
      </c>
      <c r="J199" s="38">
        <v>759.3</v>
      </c>
      <c r="K199" s="38">
        <v>770.3</v>
      </c>
      <c r="L199" s="38">
        <v>780.84999999999991</v>
      </c>
      <c r="M199" s="28">
        <v>759.75</v>
      </c>
      <c r="N199" s="28">
        <v>738.2</v>
      </c>
      <c r="O199" s="39">
        <v>15866500</v>
      </c>
      <c r="P199" s="40">
        <v>-4.1692839195979901E-2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320.5</v>
      </c>
      <c r="F200" s="37">
        <v>321.86666666666667</v>
      </c>
      <c r="G200" s="38">
        <v>312.73333333333335</v>
      </c>
      <c r="H200" s="38">
        <v>304.9666666666667</v>
      </c>
      <c r="I200" s="38">
        <v>295.83333333333337</v>
      </c>
      <c r="J200" s="38">
        <v>329.63333333333333</v>
      </c>
      <c r="K200" s="38">
        <v>338.76666666666665</v>
      </c>
      <c r="L200" s="38">
        <v>346.5333333333333</v>
      </c>
      <c r="M200" s="28">
        <v>331</v>
      </c>
      <c r="N200" s="28">
        <v>314.10000000000002</v>
      </c>
      <c r="O200" s="39">
        <v>32572000</v>
      </c>
      <c r="P200" s="40">
        <v>4.223729681300397E-2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750.25</v>
      </c>
      <c r="F201" s="37">
        <v>751.44999999999993</v>
      </c>
      <c r="G201" s="38">
        <v>738.39999999999986</v>
      </c>
      <c r="H201" s="38">
        <v>726.55</v>
      </c>
      <c r="I201" s="38">
        <v>713.49999999999989</v>
      </c>
      <c r="J201" s="38">
        <v>763.29999999999984</v>
      </c>
      <c r="K201" s="38">
        <v>776.3499999999998</v>
      </c>
      <c r="L201" s="38">
        <v>788.19999999999982</v>
      </c>
      <c r="M201" s="28">
        <v>764.5</v>
      </c>
      <c r="N201" s="28">
        <v>739.6</v>
      </c>
      <c r="O201" s="39">
        <v>7019400</v>
      </c>
      <c r="P201" s="40">
        <v>8.9693833548943509E-3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1398</v>
      </c>
      <c r="F202" s="37">
        <v>1402.2</v>
      </c>
      <c r="G202" s="38">
        <v>1384.8000000000002</v>
      </c>
      <c r="H202" s="38">
        <v>1371.6000000000001</v>
      </c>
      <c r="I202" s="38">
        <v>1354.2000000000003</v>
      </c>
      <c r="J202" s="38">
        <v>1415.4</v>
      </c>
      <c r="K202" s="38">
        <v>1432.8000000000002</v>
      </c>
      <c r="L202" s="38">
        <v>1446</v>
      </c>
      <c r="M202" s="28">
        <v>1419.6</v>
      </c>
      <c r="N202" s="28">
        <v>1389</v>
      </c>
      <c r="O202" s="39">
        <v>734650</v>
      </c>
      <c r="P202" s="40">
        <v>-6.15530303030303E-3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400.55</v>
      </c>
      <c r="F203" s="37">
        <v>400.91666666666669</v>
      </c>
      <c r="G203" s="38">
        <v>396.13333333333338</v>
      </c>
      <c r="H203" s="38">
        <v>391.7166666666667</v>
      </c>
      <c r="I203" s="38">
        <v>386.93333333333339</v>
      </c>
      <c r="J203" s="38">
        <v>405.33333333333337</v>
      </c>
      <c r="K203" s="38">
        <v>410.11666666666667</v>
      </c>
      <c r="L203" s="38">
        <v>414.53333333333336</v>
      </c>
      <c r="M203" s="28">
        <v>405.7</v>
      </c>
      <c r="N203" s="28">
        <v>396.5</v>
      </c>
      <c r="O203" s="39">
        <v>37924500</v>
      </c>
      <c r="P203" s="40">
        <v>-1.8936013348337277E-2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216.7</v>
      </c>
      <c r="F204" s="37">
        <v>218.04999999999998</v>
      </c>
      <c r="G204" s="38">
        <v>214.04999999999995</v>
      </c>
      <c r="H204" s="38">
        <v>211.39999999999998</v>
      </c>
      <c r="I204" s="38">
        <v>207.39999999999995</v>
      </c>
      <c r="J204" s="38">
        <v>220.69999999999996</v>
      </c>
      <c r="K204" s="38">
        <v>224.70000000000002</v>
      </c>
      <c r="L204" s="38">
        <v>227.34999999999997</v>
      </c>
      <c r="M204" s="28">
        <v>222.05</v>
      </c>
      <c r="N204" s="28">
        <v>215.4</v>
      </c>
      <c r="O204" s="39">
        <v>82839000</v>
      </c>
      <c r="P204" s="40">
        <v>-1.11727842435094E-2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432.9</v>
      </c>
      <c r="F205" s="37">
        <v>431.11666666666662</v>
      </c>
      <c r="G205" s="38">
        <v>425.73333333333323</v>
      </c>
      <c r="H205" s="38">
        <v>418.56666666666661</v>
      </c>
      <c r="I205" s="38">
        <v>413.18333333333322</v>
      </c>
      <c r="J205" s="38">
        <v>438.28333333333325</v>
      </c>
      <c r="K205" s="38">
        <v>443.66666666666657</v>
      </c>
      <c r="L205" s="38">
        <v>450.83333333333326</v>
      </c>
      <c r="M205" s="28">
        <v>436.5</v>
      </c>
      <c r="N205" s="28">
        <v>423.95</v>
      </c>
      <c r="O205" s="39">
        <v>8960400</v>
      </c>
      <c r="P205" s="40">
        <v>2.6603423386265208E-2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24" sqref="C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8" t="s">
        <v>16</v>
      </c>
      <c r="B8" s="390"/>
      <c r="C8" s="394" t="s">
        <v>20</v>
      </c>
      <c r="D8" s="394" t="s">
        <v>21</v>
      </c>
      <c r="E8" s="385" t="s">
        <v>22</v>
      </c>
      <c r="F8" s="386"/>
      <c r="G8" s="387"/>
      <c r="H8" s="385" t="s">
        <v>23</v>
      </c>
      <c r="I8" s="386"/>
      <c r="J8" s="387"/>
      <c r="K8" s="23"/>
      <c r="L8" s="50"/>
      <c r="M8" s="50"/>
      <c r="N8" s="1"/>
      <c r="O8" s="1"/>
    </row>
    <row r="9" spans="1:15" ht="36" customHeight="1">
      <c r="A9" s="392"/>
      <c r="B9" s="393"/>
      <c r="C9" s="393"/>
      <c r="D9" s="3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17604.349999999999</v>
      </c>
      <c r="D10" s="259">
        <v>17660.883333333331</v>
      </c>
      <c r="E10" s="259">
        <v>17437.016666666663</v>
      </c>
      <c r="F10" s="259">
        <v>17269.683333333331</v>
      </c>
      <c r="G10" s="259">
        <v>17045.816666666662</v>
      </c>
      <c r="H10" s="259">
        <v>17828.216666666664</v>
      </c>
      <c r="I10" s="259">
        <v>18052.083333333332</v>
      </c>
      <c r="J10" s="259">
        <v>18219.416666666664</v>
      </c>
      <c r="K10" s="259">
        <v>17884.75</v>
      </c>
      <c r="L10" s="259">
        <v>17493.55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40345.300000000003</v>
      </c>
      <c r="D11" s="259">
        <v>40637.333333333336</v>
      </c>
      <c r="E11" s="259">
        <v>39856.76666666667</v>
      </c>
      <c r="F11" s="259">
        <v>39368.233333333337</v>
      </c>
      <c r="G11" s="259">
        <v>38587.666666666672</v>
      </c>
      <c r="H11" s="259">
        <v>41125.866666666669</v>
      </c>
      <c r="I11" s="259">
        <v>41906.433333333334</v>
      </c>
      <c r="J11" s="259">
        <v>42394.966666666667</v>
      </c>
      <c r="K11" s="259">
        <v>41417.9</v>
      </c>
      <c r="L11" s="259">
        <v>40148.800000000003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2803.05</v>
      </c>
      <c r="D12" s="232">
        <v>2812.7833333333333</v>
      </c>
      <c r="E12" s="232">
        <v>2761.1166666666668</v>
      </c>
      <c r="F12" s="232">
        <v>2719.1833333333334</v>
      </c>
      <c r="G12" s="232">
        <v>2667.5166666666669</v>
      </c>
      <c r="H12" s="232">
        <v>2854.7166666666667</v>
      </c>
      <c r="I12" s="232">
        <v>2906.3833333333337</v>
      </c>
      <c r="J12" s="232">
        <v>2948.3166666666666</v>
      </c>
      <c r="K12" s="232">
        <v>2864.45</v>
      </c>
      <c r="L12" s="232">
        <v>2770.85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5020.25</v>
      </c>
      <c r="D13" s="232">
        <v>5032.7</v>
      </c>
      <c r="E13" s="232">
        <v>4936.45</v>
      </c>
      <c r="F13" s="232">
        <v>4852.6499999999996</v>
      </c>
      <c r="G13" s="232">
        <v>4756.3999999999996</v>
      </c>
      <c r="H13" s="232">
        <v>5116.5</v>
      </c>
      <c r="I13" s="232">
        <v>5212.75</v>
      </c>
      <c r="J13" s="232">
        <v>5296.55</v>
      </c>
      <c r="K13" s="232">
        <v>5128.95</v>
      </c>
      <c r="L13" s="232">
        <v>4948.8999999999996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29766.45</v>
      </c>
      <c r="D14" s="232">
        <v>29847.75</v>
      </c>
      <c r="E14" s="232">
        <v>29461.15</v>
      </c>
      <c r="F14" s="232">
        <v>29155.850000000002</v>
      </c>
      <c r="G14" s="232">
        <v>28769.250000000004</v>
      </c>
      <c r="H14" s="232">
        <v>30153.05</v>
      </c>
      <c r="I14" s="232">
        <v>30539.649999999998</v>
      </c>
      <c r="J14" s="232">
        <v>30844.949999999997</v>
      </c>
      <c r="K14" s="232">
        <v>30234.35</v>
      </c>
      <c r="L14" s="232">
        <v>29542.45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4363.95</v>
      </c>
      <c r="D15" s="232">
        <v>4382.2166666666662</v>
      </c>
      <c r="E15" s="232">
        <v>4291.2833333333328</v>
      </c>
      <c r="F15" s="232">
        <v>4218.6166666666668</v>
      </c>
      <c r="G15" s="232">
        <v>4127.6833333333334</v>
      </c>
      <c r="H15" s="232">
        <v>4454.8833333333323</v>
      </c>
      <c r="I15" s="232">
        <v>4545.8166666666648</v>
      </c>
      <c r="J15" s="232">
        <v>4618.4833333333318</v>
      </c>
      <c r="K15" s="232">
        <v>4473.1499999999996</v>
      </c>
      <c r="L15" s="232">
        <v>4309.55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8463</v>
      </c>
      <c r="D16" s="232">
        <v>8491.4499999999989</v>
      </c>
      <c r="E16" s="232">
        <v>8346.0999999999985</v>
      </c>
      <c r="F16" s="232">
        <v>8229.1999999999989</v>
      </c>
      <c r="G16" s="232">
        <v>8083.8499999999985</v>
      </c>
      <c r="H16" s="232">
        <v>8608.3499999999985</v>
      </c>
      <c r="I16" s="232">
        <v>8753.7000000000007</v>
      </c>
      <c r="J16" s="232">
        <v>8870.5999999999985</v>
      </c>
      <c r="K16" s="232">
        <v>8636.7999999999993</v>
      </c>
      <c r="L16" s="232">
        <v>8374.5499999999993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2803.2</v>
      </c>
      <c r="D17" s="232">
        <v>2820.35</v>
      </c>
      <c r="E17" s="232">
        <v>2742.85</v>
      </c>
      <c r="F17" s="232">
        <v>2682.5</v>
      </c>
      <c r="G17" s="232">
        <v>2605</v>
      </c>
      <c r="H17" s="232">
        <v>2880.7</v>
      </c>
      <c r="I17" s="232">
        <v>2958.2</v>
      </c>
      <c r="J17" s="232">
        <v>3018.5499999999997</v>
      </c>
      <c r="K17" s="231">
        <v>2897.85</v>
      </c>
      <c r="L17" s="231">
        <v>2760</v>
      </c>
      <c r="M17" s="231">
        <v>1.4912099999999999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1879.75</v>
      </c>
      <c r="D18" s="232">
        <v>1929.7833333333335</v>
      </c>
      <c r="E18" s="232">
        <v>1682.5666666666671</v>
      </c>
      <c r="F18" s="232">
        <v>1485.3833333333334</v>
      </c>
      <c r="G18" s="232">
        <v>1238.166666666667</v>
      </c>
      <c r="H18" s="232">
        <v>2126.9666666666672</v>
      </c>
      <c r="I18" s="232">
        <v>2374.1833333333338</v>
      </c>
      <c r="J18" s="232">
        <v>2571.3666666666672</v>
      </c>
      <c r="K18" s="231">
        <v>2177</v>
      </c>
      <c r="L18" s="231">
        <v>1732.6</v>
      </c>
      <c r="M18" s="231">
        <v>40.946210000000001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603.95000000000005</v>
      </c>
      <c r="D19" s="232">
        <v>610.5333333333333</v>
      </c>
      <c r="E19" s="232">
        <v>594.41666666666663</v>
      </c>
      <c r="F19" s="232">
        <v>584.88333333333333</v>
      </c>
      <c r="G19" s="232">
        <v>568.76666666666665</v>
      </c>
      <c r="H19" s="232">
        <v>620.06666666666661</v>
      </c>
      <c r="I19" s="232">
        <v>636.18333333333339</v>
      </c>
      <c r="J19" s="232">
        <v>645.71666666666658</v>
      </c>
      <c r="K19" s="231">
        <v>626.65</v>
      </c>
      <c r="L19" s="231">
        <v>601</v>
      </c>
      <c r="M19" s="231">
        <v>17.763079999999999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21212.15</v>
      </c>
      <c r="D20" s="232">
        <v>21233.333333333332</v>
      </c>
      <c r="E20" s="232">
        <v>21070.816666666666</v>
      </c>
      <c r="F20" s="232">
        <v>20929.483333333334</v>
      </c>
      <c r="G20" s="232">
        <v>20766.966666666667</v>
      </c>
      <c r="H20" s="232">
        <v>21374.666666666664</v>
      </c>
      <c r="I20" s="232">
        <v>21537.183333333334</v>
      </c>
      <c r="J20" s="232">
        <v>21678.516666666663</v>
      </c>
      <c r="K20" s="231">
        <v>21395.85</v>
      </c>
      <c r="L20" s="231">
        <v>21092</v>
      </c>
      <c r="M20" s="231">
        <v>6.3060000000000005E-2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2761.45</v>
      </c>
      <c r="D21" s="232">
        <v>2939.9833333333336</v>
      </c>
      <c r="E21" s="232">
        <v>2533.4666666666672</v>
      </c>
      <c r="F21" s="232">
        <v>2305.4833333333336</v>
      </c>
      <c r="G21" s="232">
        <v>1898.9666666666672</v>
      </c>
      <c r="H21" s="232">
        <v>3167.9666666666672</v>
      </c>
      <c r="I21" s="232">
        <v>3574.4833333333336</v>
      </c>
      <c r="J21" s="232">
        <v>3802.4666666666672</v>
      </c>
      <c r="K21" s="231">
        <v>3346.5</v>
      </c>
      <c r="L21" s="231">
        <v>2712</v>
      </c>
      <c r="M21" s="231">
        <v>147.64367999999999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1486.25</v>
      </c>
      <c r="D22" s="232">
        <v>1589.6333333333332</v>
      </c>
      <c r="E22" s="232">
        <v>1382.8666666666663</v>
      </c>
      <c r="F22" s="232">
        <v>1279.4833333333331</v>
      </c>
      <c r="G22" s="232">
        <v>1072.7166666666662</v>
      </c>
      <c r="H22" s="232">
        <v>1693.0166666666664</v>
      </c>
      <c r="I22" s="232">
        <v>1899.7833333333333</v>
      </c>
      <c r="J22" s="232">
        <v>2003.1666666666665</v>
      </c>
      <c r="K22" s="231">
        <v>1796.4</v>
      </c>
      <c r="L22" s="231">
        <v>1486.25</v>
      </c>
      <c r="M22" s="231">
        <v>58.386009999999999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596.95000000000005</v>
      </c>
      <c r="D23" s="232">
        <v>611.26666666666677</v>
      </c>
      <c r="E23" s="232">
        <v>522.68333333333351</v>
      </c>
      <c r="F23" s="232">
        <v>448.41666666666674</v>
      </c>
      <c r="G23" s="232">
        <v>359.83333333333348</v>
      </c>
      <c r="H23" s="232">
        <v>685.53333333333353</v>
      </c>
      <c r="I23" s="232">
        <v>774.11666666666679</v>
      </c>
      <c r="J23" s="232">
        <v>848.38333333333355</v>
      </c>
      <c r="K23" s="231">
        <v>699.85</v>
      </c>
      <c r="L23" s="231">
        <v>537</v>
      </c>
      <c r="M23" s="231">
        <v>641.94046000000003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2928</v>
      </c>
      <c r="D24" s="232">
        <v>3111</v>
      </c>
      <c r="E24" s="232">
        <v>2745</v>
      </c>
      <c r="F24" s="232">
        <v>2562</v>
      </c>
      <c r="G24" s="232">
        <v>2196</v>
      </c>
      <c r="H24" s="232">
        <v>3294</v>
      </c>
      <c r="I24" s="232">
        <v>3660</v>
      </c>
      <c r="J24" s="232">
        <v>3843</v>
      </c>
      <c r="K24" s="231">
        <v>3477</v>
      </c>
      <c r="L24" s="231">
        <v>2928</v>
      </c>
      <c r="M24" s="231">
        <v>12.378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2014.2</v>
      </c>
      <c r="D25" s="232">
        <v>2158.7999999999997</v>
      </c>
      <c r="E25" s="232">
        <v>1869.5999999999995</v>
      </c>
      <c r="F25" s="232">
        <v>1724.9999999999998</v>
      </c>
      <c r="G25" s="232">
        <v>1435.7999999999995</v>
      </c>
      <c r="H25" s="232">
        <v>2303.3999999999996</v>
      </c>
      <c r="I25" s="232">
        <v>2592.5999999999995</v>
      </c>
      <c r="J25" s="232">
        <v>2737.1999999999994</v>
      </c>
      <c r="K25" s="231">
        <v>2448</v>
      </c>
      <c r="L25" s="231">
        <v>2014.2</v>
      </c>
      <c r="M25" s="231">
        <v>25.295739999999999</v>
      </c>
      <c r="N25" s="1"/>
      <c r="O25" s="1"/>
    </row>
    <row r="26" spans="1:15" ht="12.75" customHeight="1">
      <c r="A26" s="214">
        <v>17</v>
      </c>
      <c r="B26" s="217" t="s">
        <v>846</v>
      </c>
      <c r="C26" s="231">
        <v>516.85</v>
      </c>
      <c r="D26" s="232">
        <v>520.44999999999993</v>
      </c>
      <c r="E26" s="232">
        <v>513.24999999999989</v>
      </c>
      <c r="F26" s="232">
        <v>509.65</v>
      </c>
      <c r="G26" s="232">
        <v>502.44999999999993</v>
      </c>
      <c r="H26" s="232">
        <v>524.04999999999984</v>
      </c>
      <c r="I26" s="232">
        <v>531.24999999999989</v>
      </c>
      <c r="J26" s="232">
        <v>534.8499999999998</v>
      </c>
      <c r="K26" s="231">
        <v>527.65</v>
      </c>
      <c r="L26" s="231">
        <v>516.85</v>
      </c>
      <c r="M26" s="231">
        <v>9.8165399999999998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135.69999999999999</v>
      </c>
      <c r="D27" s="232">
        <v>136.58333333333334</v>
      </c>
      <c r="E27" s="232">
        <v>133.11666666666667</v>
      </c>
      <c r="F27" s="232">
        <v>130.53333333333333</v>
      </c>
      <c r="G27" s="232">
        <v>127.06666666666666</v>
      </c>
      <c r="H27" s="232">
        <v>139.16666666666669</v>
      </c>
      <c r="I27" s="232">
        <v>142.63333333333333</v>
      </c>
      <c r="J27" s="232">
        <v>145.2166666666667</v>
      </c>
      <c r="K27" s="231">
        <v>140.05000000000001</v>
      </c>
      <c r="L27" s="231">
        <v>134</v>
      </c>
      <c r="M27" s="231">
        <v>31.375039999999998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250.55</v>
      </c>
      <c r="D28" s="232">
        <v>250.61666666666667</v>
      </c>
      <c r="E28" s="232">
        <v>244.78333333333336</v>
      </c>
      <c r="F28" s="232">
        <v>239.01666666666668</v>
      </c>
      <c r="G28" s="232">
        <v>233.18333333333337</v>
      </c>
      <c r="H28" s="232">
        <v>256.38333333333333</v>
      </c>
      <c r="I28" s="232">
        <v>262.2166666666667</v>
      </c>
      <c r="J28" s="232">
        <v>267.98333333333335</v>
      </c>
      <c r="K28" s="231">
        <v>256.45</v>
      </c>
      <c r="L28" s="231">
        <v>244.85</v>
      </c>
      <c r="M28" s="231">
        <v>29.917619999999999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3000.7</v>
      </c>
      <c r="D29" s="232">
        <v>3008.5666666666671</v>
      </c>
      <c r="E29" s="232">
        <v>2977.1333333333341</v>
      </c>
      <c r="F29" s="232">
        <v>2953.5666666666671</v>
      </c>
      <c r="G29" s="232">
        <v>2922.1333333333341</v>
      </c>
      <c r="H29" s="232">
        <v>3032.1333333333341</v>
      </c>
      <c r="I29" s="232">
        <v>3063.5666666666675</v>
      </c>
      <c r="J29" s="232">
        <v>3087.1333333333341</v>
      </c>
      <c r="K29" s="231">
        <v>3040</v>
      </c>
      <c r="L29" s="231">
        <v>2985</v>
      </c>
      <c r="M29" s="231">
        <v>0.42885000000000001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380.45</v>
      </c>
      <c r="D30" s="232">
        <v>394.36666666666662</v>
      </c>
      <c r="E30" s="232">
        <v>331.23333333333323</v>
      </c>
      <c r="F30" s="232">
        <v>282.01666666666659</v>
      </c>
      <c r="G30" s="232">
        <v>218.88333333333321</v>
      </c>
      <c r="H30" s="232">
        <v>443.58333333333326</v>
      </c>
      <c r="I30" s="232">
        <v>506.71666666666658</v>
      </c>
      <c r="J30" s="232">
        <v>555.93333333333328</v>
      </c>
      <c r="K30" s="231">
        <v>457.5</v>
      </c>
      <c r="L30" s="231">
        <v>345.15</v>
      </c>
      <c r="M30" s="231">
        <v>910.35713999999996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4244.1499999999996</v>
      </c>
      <c r="D31" s="232">
        <v>4240.5333333333338</v>
      </c>
      <c r="E31" s="232">
        <v>4195.7166666666672</v>
      </c>
      <c r="F31" s="232">
        <v>4147.2833333333338</v>
      </c>
      <c r="G31" s="232">
        <v>4102.4666666666672</v>
      </c>
      <c r="H31" s="232">
        <v>4288.9666666666672</v>
      </c>
      <c r="I31" s="232">
        <v>4333.7833333333347</v>
      </c>
      <c r="J31" s="232">
        <v>4382.2166666666672</v>
      </c>
      <c r="K31" s="231">
        <v>4285.3500000000004</v>
      </c>
      <c r="L31" s="231">
        <v>4192.1000000000004</v>
      </c>
      <c r="M31" s="231">
        <v>4.2186599999999999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149.35</v>
      </c>
      <c r="D32" s="232">
        <v>149.03333333333333</v>
      </c>
      <c r="E32" s="232">
        <v>145.86666666666667</v>
      </c>
      <c r="F32" s="232">
        <v>142.38333333333335</v>
      </c>
      <c r="G32" s="232">
        <v>139.2166666666667</v>
      </c>
      <c r="H32" s="232">
        <v>152.51666666666665</v>
      </c>
      <c r="I32" s="232">
        <v>155.68333333333334</v>
      </c>
      <c r="J32" s="232">
        <v>159.16666666666663</v>
      </c>
      <c r="K32" s="231">
        <v>152.19999999999999</v>
      </c>
      <c r="L32" s="231">
        <v>145.55000000000001</v>
      </c>
      <c r="M32" s="231">
        <v>208.98737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2722.65</v>
      </c>
      <c r="D33" s="232">
        <v>2727.1166666666668</v>
      </c>
      <c r="E33" s="232">
        <v>2681.3833333333337</v>
      </c>
      <c r="F33" s="232">
        <v>2640.1166666666668</v>
      </c>
      <c r="G33" s="232">
        <v>2594.3833333333337</v>
      </c>
      <c r="H33" s="232">
        <v>2768.3833333333337</v>
      </c>
      <c r="I33" s="232">
        <v>2814.1166666666672</v>
      </c>
      <c r="J33" s="232">
        <v>2855.3833333333337</v>
      </c>
      <c r="K33" s="231">
        <v>2772.85</v>
      </c>
      <c r="L33" s="231">
        <v>2685.85</v>
      </c>
      <c r="M33" s="231">
        <v>18.014980000000001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1963.3</v>
      </c>
      <c r="D34" s="232">
        <v>1961.0666666666668</v>
      </c>
      <c r="E34" s="232">
        <v>1942.1333333333337</v>
      </c>
      <c r="F34" s="232">
        <v>1920.9666666666669</v>
      </c>
      <c r="G34" s="232">
        <v>1902.0333333333338</v>
      </c>
      <c r="H34" s="232">
        <v>1982.2333333333336</v>
      </c>
      <c r="I34" s="232">
        <v>2001.1666666666665</v>
      </c>
      <c r="J34" s="232">
        <v>2022.3333333333335</v>
      </c>
      <c r="K34" s="231">
        <v>1980</v>
      </c>
      <c r="L34" s="231">
        <v>1939.9</v>
      </c>
      <c r="M34" s="231">
        <v>4.8750299999999998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416.35</v>
      </c>
      <c r="D35" s="232">
        <v>416.31666666666666</v>
      </c>
      <c r="E35" s="232">
        <v>409.0333333333333</v>
      </c>
      <c r="F35" s="232">
        <v>401.71666666666664</v>
      </c>
      <c r="G35" s="232">
        <v>394.43333333333328</v>
      </c>
      <c r="H35" s="232">
        <v>423.63333333333333</v>
      </c>
      <c r="I35" s="232">
        <v>430.91666666666674</v>
      </c>
      <c r="J35" s="232">
        <v>438.23333333333335</v>
      </c>
      <c r="K35" s="231">
        <v>423.6</v>
      </c>
      <c r="L35" s="231">
        <v>409</v>
      </c>
      <c r="M35" s="231">
        <v>14.07633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3562.35</v>
      </c>
      <c r="D36" s="232">
        <v>3554.9500000000003</v>
      </c>
      <c r="E36" s="232">
        <v>3525.9000000000005</v>
      </c>
      <c r="F36" s="232">
        <v>3489.4500000000003</v>
      </c>
      <c r="G36" s="232">
        <v>3460.4000000000005</v>
      </c>
      <c r="H36" s="232">
        <v>3591.4000000000005</v>
      </c>
      <c r="I36" s="232">
        <v>3620.4500000000007</v>
      </c>
      <c r="J36" s="232">
        <v>3656.9000000000005</v>
      </c>
      <c r="K36" s="231">
        <v>3584</v>
      </c>
      <c r="L36" s="231">
        <v>3518.5</v>
      </c>
      <c r="M36" s="231">
        <v>3.0809000000000002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873.75</v>
      </c>
      <c r="D37" s="232">
        <v>872.41666666666663</v>
      </c>
      <c r="E37" s="232">
        <v>852.33333333333326</v>
      </c>
      <c r="F37" s="232">
        <v>830.91666666666663</v>
      </c>
      <c r="G37" s="232">
        <v>810.83333333333326</v>
      </c>
      <c r="H37" s="232">
        <v>893.83333333333326</v>
      </c>
      <c r="I37" s="232">
        <v>913.91666666666652</v>
      </c>
      <c r="J37" s="232">
        <v>935.33333333333326</v>
      </c>
      <c r="K37" s="231">
        <v>892.5</v>
      </c>
      <c r="L37" s="231">
        <v>851</v>
      </c>
      <c r="M37" s="231">
        <v>173.00736000000001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3936.75</v>
      </c>
      <c r="D38" s="232">
        <v>3920.5833333333335</v>
      </c>
      <c r="E38" s="232">
        <v>3846.166666666667</v>
      </c>
      <c r="F38" s="232">
        <v>3755.5833333333335</v>
      </c>
      <c r="G38" s="232">
        <v>3681.166666666667</v>
      </c>
      <c r="H38" s="232">
        <v>4011.166666666667</v>
      </c>
      <c r="I38" s="232">
        <v>4085.5833333333339</v>
      </c>
      <c r="J38" s="232">
        <v>4176.166666666667</v>
      </c>
      <c r="K38" s="231">
        <v>3995</v>
      </c>
      <c r="L38" s="231">
        <v>3830</v>
      </c>
      <c r="M38" s="231">
        <v>23.758990000000001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5760.7</v>
      </c>
      <c r="D39" s="232">
        <v>5767.416666666667</v>
      </c>
      <c r="E39" s="232">
        <v>5673.2833333333338</v>
      </c>
      <c r="F39" s="232">
        <v>5585.8666666666668</v>
      </c>
      <c r="G39" s="232">
        <v>5491.7333333333336</v>
      </c>
      <c r="H39" s="232">
        <v>5854.8333333333339</v>
      </c>
      <c r="I39" s="232">
        <v>5948.9666666666672</v>
      </c>
      <c r="J39" s="232">
        <v>6036.3833333333341</v>
      </c>
      <c r="K39" s="231">
        <v>5861.55</v>
      </c>
      <c r="L39" s="231">
        <v>5680</v>
      </c>
      <c r="M39" s="231">
        <v>16.213519999999999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1314.2</v>
      </c>
      <c r="D40" s="232">
        <v>1317.4666666666669</v>
      </c>
      <c r="E40" s="232">
        <v>1298.7833333333338</v>
      </c>
      <c r="F40" s="232">
        <v>1283.3666666666668</v>
      </c>
      <c r="G40" s="232">
        <v>1264.6833333333336</v>
      </c>
      <c r="H40" s="232">
        <v>1332.8833333333339</v>
      </c>
      <c r="I40" s="232">
        <v>1351.5666666666668</v>
      </c>
      <c r="J40" s="232">
        <v>1366.983333333334</v>
      </c>
      <c r="K40" s="231">
        <v>1336.15</v>
      </c>
      <c r="L40" s="231">
        <v>1302.05</v>
      </c>
      <c r="M40" s="231">
        <v>18.295559999999998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5905</v>
      </c>
      <c r="D41" s="232">
        <v>5858.333333333333</v>
      </c>
      <c r="E41" s="232">
        <v>5771.6666666666661</v>
      </c>
      <c r="F41" s="232">
        <v>5638.333333333333</v>
      </c>
      <c r="G41" s="232">
        <v>5551.6666666666661</v>
      </c>
      <c r="H41" s="232">
        <v>5991.6666666666661</v>
      </c>
      <c r="I41" s="232">
        <v>6078.3333333333321</v>
      </c>
      <c r="J41" s="232">
        <v>6211.6666666666661</v>
      </c>
      <c r="K41" s="231">
        <v>5945</v>
      </c>
      <c r="L41" s="231">
        <v>5725</v>
      </c>
      <c r="M41" s="231">
        <v>0.30246000000000001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2128.75</v>
      </c>
      <c r="D42" s="232">
        <v>2157.3166666666666</v>
      </c>
      <c r="E42" s="232">
        <v>2075.4333333333334</v>
      </c>
      <c r="F42" s="232">
        <v>2022.1166666666668</v>
      </c>
      <c r="G42" s="232">
        <v>1940.2333333333336</v>
      </c>
      <c r="H42" s="232">
        <v>2210.6333333333332</v>
      </c>
      <c r="I42" s="232">
        <v>2292.5166666666664</v>
      </c>
      <c r="J42" s="232">
        <v>2345.833333333333</v>
      </c>
      <c r="K42" s="231">
        <v>2239.1999999999998</v>
      </c>
      <c r="L42" s="231">
        <v>2104</v>
      </c>
      <c r="M42" s="231">
        <v>4.5256999999999996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240.2</v>
      </c>
      <c r="D43" s="232">
        <v>241.06666666666669</v>
      </c>
      <c r="E43" s="232">
        <v>234.93333333333339</v>
      </c>
      <c r="F43" s="232">
        <v>229.66666666666671</v>
      </c>
      <c r="G43" s="232">
        <v>223.53333333333342</v>
      </c>
      <c r="H43" s="232">
        <v>246.33333333333337</v>
      </c>
      <c r="I43" s="232">
        <v>252.46666666666664</v>
      </c>
      <c r="J43" s="232">
        <v>257.73333333333335</v>
      </c>
      <c r="K43" s="231">
        <v>247.2</v>
      </c>
      <c r="L43" s="231">
        <v>235.8</v>
      </c>
      <c r="M43" s="231">
        <v>100.5975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157.25</v>
      </c>
      <c r="D44" s="232">
        <v>161.31666666666669</v>
      </c>
      <c r="E44" s="232">
        <v>152.03333333333339</v>
      </c>
      <c r="F44" s="232">
        <v>146.81666666666669</v>
      </c>
      <c r="G44" s="232">
        <v>137.53333333333339</v>
      </c>
      <c r="H44" s="232">
        <v>166.53333333333339</v>
      </c>
      <c r="I44" s="232">
        <v>175.81666666666669</v>
      </c>
      <c r="J44" s="232">
        <v>181.03333333333339</v>
      </c>
      <c r="K44" s="231">
        <v>170.6</v>
      </c>
      <c r="L44" s="231">
        <v>156.1</v>
      </c>
      <c r="M44" s="231">
        <v>464.82837000000001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77.900000000000006</v>
      </c>
      <c r="D45" s="232">
        <v>79.066666666666677</v>
      </c>
      <c r="E45" s="232">
        <v>74.733333333333348</v>
      </c>
      <c r="F45" s="232">
        <v>71.566666666666677</v>
      </c>
      <c r="G45" s="232">
        <v>67.233333333333348</v>
      </c>
      <c r="H45" s="232">
        <v>82.233333333333348</v>
      </c>
      <c r="I45" s="232">
        <v>86.566666666666691</v>
      </c>
      <c r="J45" s="232">
        <v>89.733333333333348</v>
      </c>
      <c r="K45" s="231">
        <v>83.4</v>
      </c>
      <c r="L45" s="231">
        <v>75.900000000000006</v>
      </c>
      <c r="M45" s="231">
        <v>222.72182000000001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1496.2</v>
      </c>
      <c r="D46" s="232">
        <v>1504.7666666666664</v>
      </c>
      <c r="E46" s="232">
        <v>1469.5333333333328</v>
      </c>
      <c r="F46" s="232">
        <v>1442.8666666666663</v>
      </c>
      <c r="G46" s="232">
        <v>1407.6333333333328</v>
      </c>
      <c r="H46" s="232">
        <v>1531.4333333333329</v>
      </c>
      <c r="I46" s="232">
        <v>1566.6666666666665</v>
      </c>
      <c r="J46" s="232">
        <v>1593.333333333333</v>
      </c>
      <c r="K46" s="231">
        <v>1540</v>
      </c>
      <c r="L46" s="231">
        <v>1478.1</v>
      </c>
      <c r="M46" s="231">
        <v>4.1079100000000004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539.5</v>
      </c>
      <c r="D47" s="232">
        <v>541.9</v>
      </c>
      <c r="E47" s="232">
        <v>531.65</v>
      </c>
      <c r="F47" s="232">
        <v>523.79999999999995</v>
      </c>
      <c r="G47" s="232">
        <v>513.54999999999995</v>
      </c>
      <c r="H47" s="232">
        <v>549.75</v>
      </c>
      <c r="I47" s="232">
        <v>560</v>
      </c>
      <c r="J47" s="232">
        <v>567.85</v>
      </c>
      <c r="K47" s="231">
        <v>552.15</v>
      </c>
      <c r="L47" s="231">
        <v>534.04999999999995</v>
      </c>
      <c r="M47" s="231">
        <v>6.1655699999999998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94.3</v>
      </c>
      <c r="D48" s="232">
        <v>95.566666666666663</v>
      </c>
      <c r="E48" s="232">
        <v>91.183333333333323</v>
      </c>
      <c r="F48" s="232">
        <v>88.066666666666663</v>
      </c>
      <c r="G48" s="232">
        <v>83.683333333333323</v>
      </c>
      <c r="H48" s="232">
        <v>98.683333333333323</v>
      </c>
      <c r="I48" s="232">
        <v>103.06666666666665</v>
      </c>
      <c r="J48" s="232">
        <v>106.18333333333332</v>
      </c>
      <c r="K48" s="231">
        <v>99.95</v>
      </c>
      <c r="L48" s="231">
        <v>92.45</v>
      </c>
      <c r="M48" s="231">
        <v>246.24254999999999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855.15</v>
      </c>
      <c r="D49" s="232">
        <v>855.91666666666663</v>
      </c>
      <c r="E49" s="232">
        <v>838.83333333333326</v>
      </c>
      <c r="F49" s="232">
        <v>822.51666666666665</v>
      </c>
      <c r="G49" s="232">
        <v>805.43333333333328</v>
      </c>
      <c r="H49" s="232">
        <v>872.23333333333323</v>
      </c>
      <c r="I49" s="232">
        <v>889.31666666666649</v>
      </c>
      <c r="J49" s="232">
        <v>905.63333333333321</v>
      </c>
      <c r="K49" s="231">
        <v>873</v>
      </c>
      <c r="L49" s="231">
        <v>839.6</v>
      </c>
      <c r="M49" s="231">
        <v>13.91478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73.25</v>
      </c>
      <c r="D50" s="232">
        <v>74.033333333333331</v>
      </c>
      <c r="E50" s="232">
        <v>70.86666666666666</v>
      </c>
      <c r="F50" s="232">
        <v>68.483333333333334</v>
      </c>
      <c r="G50" s="232">
        <v>65.316666666666663</v>
      </c>
      <c r="H50" s="232">
        <v>76.416666666666657</v>
      </c>
      <c r="I50" s="232">
        <v>79.583333333333343</v>
      </c>
      <c r="J50" s="232">
        <v>81.966666666666654</v>
      </c>
      <c r="K50" s="231">
        <v>77.2</v>
      </c>
      <c r="L50" s="231">
        <v>71.650000000000006</v>
      </c>
      <c r="M50" s="231">
        <v>242.86328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336.55</v>
      </c>
      <c r="D51" s="232">
        <v>339.2</v>
      </c>
      <c r="E51" s="232">
        <v>328.84999999999997</v>
      </c>
      <c r="F51" s="232">
        <v>321.14999999999998</v>
      </c>
      <c r="G51" s="232">
        <v>310.79999999999995</v>
      </c>
      <c r="H51" s="232">
        <v>346.9</v>
      </c>
      <c r="I51" s="232">
        <v>357.25</v>
      </c>
      <c r="J51" s="232">
        <v>364.95</v>
      </c>
      <c r="K51" s="231">
        <v>349.55</v>
      </c>
      <c r="L51" s="231">
        <v>331.5</v>
      </c>
      <c r="M51" s="231">
        <v>26.259509999999999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774.5</v>
      </c>
      <c r="D52" s="232">
        <v>773.06666666666661</v>
      </c>
      <c r="E52" s="232">
        <v>767.23333333333323</v>
      </c>
      <c r="F52" s="232">
        <v>759.96666666666658</v>
      </c>
      <c r="G52" s="232">
        <v>754.13333333333321</v>
      </c>
      <c r="H52" s="232">
        <v>780.33333333333326</v>
      </c>
      <c r="I52" s="232">
        <v>786.16666666666674</v>
      </c>
      <c r="J52" s="232">
        <v>793.43333333333328</v>
      </c>
      <c r="K52" s="231">
        <v>778.9</v>
      </c>
      <c r="L52" s="231">
        <v>765.8</v>
      </c>
      <c r="M52" s="231">
        <v>67.45926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235.5</v>
      </c>
      <c r="D53" s="232">
        <v>236.04999999999998</v>
      </c>
      <c r="E53" s="232">
        <v>232.09999999999997</v>
      </c>
      <c r="F53" s="232">
        <v>228.7</v>
      </c>
      <c r="G53" s="232">
        <v>224.74999999999997</v>
      </c>
      <c r="H53" s="232">
        <v>239.44999999999996</v>
      </c>
      <c r="I53" s="232">
        <v>243.39999999999995</v>
      </c>
      <c r="J53" s="232">
        <v>246.79999999999995</v>
      </c>
      <c r="K53" s="231">
        <v>240</v>
      </c>
      <c r="L53" s="231">
        <v>232.65</v>
      </c>
      <c r="M53" s="231">
        <v>67.34102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16696.099999999999</v>
      </c>
      <c r="D54" s="232">
        <v>16654.016666666666</v>
      </c>
      <c r="E54" s="232">
        <v>16408.133333333331</v>
      </c>
      <c r="F54" s="232">
        <v>16120.166666666664</v>
      </c>
      <c r="G54" s="232">
        <v>15874.283333333329</v>
      </c>
      <c r="H54" s="232">
        <v>16941.983333333334</v>
      </c>
      <c r="I54" s="232">
        <v>17187.866666666672</v>
      </c>
      <c r="J54" s="232">
        <v>17475.833333333336</v>
      </c>
      <c r="K54" s="231">
        <v>16899.900000000001</v>
      </c>
      <c r="L54" s="231">
        <v>16366.05</v>
      </c>
      <c r="M54" s="231">
        <v>0.14921999999999999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4380.3999999999996</v>
      </c>
      <c r="D55" s="232">
        <v>4391.0666666666666</v>
      </c>
      <c r="E55" s="232">
        <v>4343.1333333333332</v>
      </c>
      <c r="F55" s="232">
        <v>4305.8666666666668</v>
      </c>
      <c r="G55" s="232">
        <v>4257.9333333333334</v>
      </c>
      <c r="H55" s="232">
        <v>4428.333333333333</v>
      </c>
      <c r="I55" s="232">
        <v>4476.2666666666655</v>
      </c>
      <c r="J55" s="232">
        <v>4513.5333333333328</v>
      </c>
      <c r="K55" s="231">
        <v>4439</v>
      </c>
      <c r="L55" s="231">
        <v>4353.8</v>
      </c>
      <c r="M55" s="231">
        <v>3.4048400000000001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291</v>
      </c>
      <c r="D56" s="232">
        <v>294.96666666666664</v>
      </c>
      <c r="E56" s="232">
        <v>282.13333333333327</v>
      </c>
      <c r="F56" s="232">
        <v>273.26666666666665</v>
      </c>
      <c r="G56" s="232">
        <v>260.43333333333328</v>
      </c>
      <c r="H56" s="232">
        <v>303.83333333333326</v>
      </c>
      <c r="I56" s="232">
        <v>316.66666666666663</v>
      </c>
      <c r="J56" s="232">
        <v>325.53333333333325</v>
      </c>
      <c r="K56" s="231">
        <v>307.8</v>
      </c>
      <c r="L56" s="231">
        <v>286.10000000000002</v>
      </c>
      <c r="M56" s="231">
        <v>155.18075999999999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709.9</v>
      </c>
      <c r="D57" s="232">
        <v>708.96666666666658</v>
      </c>
      <c r="E57" s="232">
        <v>696.98333333333312</v>
      </c>
      <c r="F57" s="232">
        <v>684.06666666666649</v>
      </c>
      <c r="G57" s="232">
        <v>672.08333333333303</v>
      </c>
      <c r="H57" s="232">
        <v>721.88333333333321</v>
      </c>
      <c r="I57" s="232">
        <v>733.86666666666656</v>
      </c>
      <c r="J57" s="232">
        <v>746.7833333333333</v>
      </c>
      <c r="K57" s="231">
        <v>720.95</v>
      </c>
      <c r="L57" s="231">
        <v>696.05</v>
      </c>
      <c r="M57" s="231">
        <v>18.072710000000001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1047.25</v>
      </c>
      <c r="D58" s="232">
        <v>1047.8166666666666</v>
      </c>
      <c r="E58" s="232">
        <v>1022.6833333333332</v>
      </c>
      <c r="F58" s="232">
        <v>998.11666666666656</v>
      </c>
      <c r="G58" s="232">
        <v>972.98333333333312</v>
      </c>
      <c r="H58" s="232">
        <v>1072.3833333333332</v>
      </c>
      <c r="I58" s="232">
        <v>1097.5166666666664</v>
      </c>
      <c r="J58" s="232">
        <v>1122.0833333333333</v>
      </c>
      <c r="K58" s="231">
        <v>1072.95</v>
      </c>
      <c r="L58" s="231">
        <v>1023.25</v>
      </c>
      <c r="M58" s="231">
        <v>29.479199999999999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1367.7</v>
      </c>
      <c r="D59" s="232">
        <v>1366.4666666666665</v>
      </c>
      <c r="E59" s="232">
        <v>1351.2333333333329</v>
      </c>
      <c r="F59" s="232">
        <v>1334.7666666666664</v>
      </c>
      <c r="G59" s="232">
        <v>1319.5333333333328</v>
      </c>
      <c r="H59" s="232">
        <v>1382.9333333333329</v>
      </c>
      <c r="I59" s="232">
        <v>1398.1666666666665</v>
      </c>
      <c r="J59" s="232">
        <v>1414.633333333333</v>
      </c>
      <c r="K59" s="231">
        <v>1381.7</v>
      </c>
      <c r="L59" s="231">
        <v>1350</v>
      </c>
      <c r="M59" s="231">
        <v>0.37525999999999998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222.4</v>
      </c>
      <c r="D60" s="232">
        <v>223.11666666666667</v>
      </c>
      <c r="E60" s="232">
        <v>218.58333333333334</v>
      </c>
      <c r="F60" s="232">
        <v>214.76666666666668</v>
      </c>
      <c r="G60" s="232">
        <v>210.23333333333335</v>
      </c>
      <c r="H60" s="232">
        <v>226.93333333333334</v>
      </c>
      <c r="I60" s="232">
        <v>231.46666666666664</v>
      </c>
      <c r="J60" s="232">
        <v>235.28333333333333</v>
      </c>
      <c r="K60" s="231">
        <v>227.65</v>
      </c>
      <c r="L60" s="231">
        <v>219.3</v>
      </c>
      <c r="M60" s="231">
        <v>61.716670000000001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4294.1000000000004</v>
      </c>
      <c r="D61" s="232">
        <v>4305.0999999999995</v>
      </c>
      <c r="E61" s="232">
        <v>4238.9999999999991</v>
      </c>
      <c r="F61" s="232">
        <v>4183.8999999999996</v>
      </c>
      <c r="G61" s="232">
        <v>4117.7999999999993</v>
      </c>
      <c r="H61" s="232">
        <v>4360.1999999999989</v>
      </c>
      <c r="I61" s="232">
        <v>4426.2999999999993</v>
      </c>
      <c r="J61" s="232">
        <v>4481.3999999999987</v>
      </c>
      <c r="K61" s="231">
        <v>4371.2</v>
      </c>
      <c r="L61" s="231">
        <v>4250</v>
      </c>
      <c r="M61" s="231">
        <v>7.4481299999999999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1446.9</v>
      </c>
      <c r="D62" s="232">
        <v>1452.0833333333333</v>
      </c>
      <c r="E62" s="232">
        <v>1433.3166666666666</v>
      </c>
      <c r="F62" s="232">
        <v>1419.7333333333333</v>
      </c>
      <c r="G62" s="232">
        <v>1400.9666666666667</v>
      </c>
      <c r="H62" s="232">
        <v>1465.6666666666665</v>
      </c>
      <c r="I62" s="232">
        <v>1484.4333333333334</v>
      </c>
      <c r="J62" s="232">
        <v>1498.0166666666664</v>
      </c>
      <c r="K62" s="231">
        <v>1470.85</v>
      </c>
      <c r="L62" s="231">
        <v>1438.5</v>
      </c>
      <c r="M62" s="231">
        <v>6.7889299999999997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640.1</v>
      </c>
      <c r="D63" s="232">
        <v>639.76666666666665</v>
      </c>
      <c r="E63" s="232">
        <v>627.5333333333333</v>
      </c>
      <c r="F63" s="232">
        <v>614.9666666666667</v>
      </c>
      <c r="G63" s="232">
        <v>602.73333333333335</v>
      </c>
      <c r="H63" s="232">
        <v>652.33333333333326</v>
      </c>
      <c r="I63" s="232">
        <v>664.56666666666661</v>
      </c>
      <c r="J63" s="232">
        <v>677.13333333333321</v>
      </c>
      <c r="K63" s="231">
        <v>652</v>
      </c>
      <c r="L63" s="231">
        <v>627.20000000000005</v>
      </c>
      <c r="M63" s="231">
        <v>31.130859999999998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854.1</v>
      </c>
      <c r="D64" s="232">
        <v>850.66666666666663</v>
      </c>
      <c r="E64" s="232">
        <v>841.43333333333328</v>
      </c>
      <c r="F64" s="232">
        <v>828.76666666666665</v>
      </c>
      <c r="G64" s="232">
        <v>819.5333333333333</v>
      </c>
      <c r="H64" s="232">
        <v>863.33333333333326</v>
      </c>
      <c r="I64" s="232">
        <v>872.56666666666661</v>
      </c>
      <c r="J64" s="232">
        <v>885.23333333333323</v>
      </c>
      <c r="K64" s="231">
        <v>859.9</v>
      </c>
      <c r="L64" s="231">
        <v>838</v>
      </c>
      <c r="M64" s="231">
        <v>2.6373899999999999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320.10000000000002</v>
      </c>
      <c r="D65" s="232">
        <v>322.28333333333336</v>
      </c>
      <c r="E65" s="232">
        <v>313.91666666666674</v>
      </c>
      <c r="F65" s="232">
        <v>307.73333333333341</v>
      </c>
      <c r="G65" s="232">
        <v>299.36666666666679</v>
      </c>
      <c r="H65" s="232">
        <v>328.4666666666667</v>
      </c>
      <c r="I65" s="232">
        <v>336.83333333333337</v>
      </c>
      <c r="J65" s="232">
        <v>343.01666666666665</v>
      </c>
      <c r="K65" s="231">
        <v>330.65</v>
      </c>
      <c r="L65" s="231">
        <v>316.10000000000002</v>
      </c>
      <c r="M65" s="231">
        <v>18.556539999999998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1382.15</v>
      </c>
      <c r="D66" s="232">
        <v>1377.5333333333335</v>
      </c>
      <c r="E66" s="232">
        <v>1363.0166666666671</v>
      </c>
      <c r="F66" s="232">
        <v>1343.8833333333337</v>
      </c>
      <c r="G66" s="232">
        <v>1329.3666666666672</v>
      </c>
      <c r="H66" s="232">
        <v>1396.666666666667</v>
      </c>
      <c r="I66" s="232">
        <v>1411.1833333333334</v>
      </c>
      <c r="J66" s="232">
        <v>1430.3166666666668</v>
      </c>
      <c r="K66" s="231">
        <v>1392.05</v>
      </c>
      <c r="L66" s="231">
        <v>1358.4</v>
      </c>
      <c r="M66" s="231">
        <v>3.44156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355.95</v>
      </c>
      <c r="D67" s="232">
        <v>354.38333333333338</v>
      </c>
      <c r="E67" s="232">
        <v>348.81666666666678</v>
      </c>
      <c r="F67" s="232">
        <v>341.68333333333339</v>
      </c>
      <c r="G67" s="232">
        <v>336.11666666666679</v>
      </c>
      <c r="H67" s="232">
        <v>361.51666666666677</v>
      </c>
      <c r="I67" s="232">
        <v>367.08333333333337</v>
      </c>
      <c r="J67" s="232">
        <v>374.21666666666675</v>
      </c>
      <c r="K67" s="231">
        <v>359.95</v>
      </c>
      <c r="L67" s="231">
        <v>347.25</v>
      </c>
      <c r="M67" s="231">
        <v>54.221409999999999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562.04999999999995</v>
      </c>
      <c r="D68" s="232">
        <v>561.93333333333328</v>
      </c>
      <c r="E68" s="232">
        <v>556.36666666666656</v>
      </c>
      <c r="F68" s="232">
        <v>550.68333333333328</v>
      </c>
      <c r="G68" s="232">
        <v>545.11666666666656</v>
      </c>
      <c r="H68" s="232">
        <v>567.61666666666656</v>
      </c>
      <c r="I68" s="232">
        <v>573.18333333333339</v>
      </c>
      <c r="J68" s="232">
        <v>578.86666666666656</v>
      </c>
      <c r="K68" s="231">
        <v>567.5</v>
      </c>
      <c r="L68" s="231">
        <v>556.25</v>
      </c>
      <c r="M68" s="231">
        <v>13.7395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1693.7</v>
      </c>
      <c r="D69" s="232">
        <v>1702.0333333333335</v>
      </c>
      <c r="E69" s="232">
        <v>1666.666666666667</v>
      </c>
      <c r="F69" s="232">
        <v>1639.6333333333334</v>
      </c>
      <c r="G69" s="232">
        <v>1604.2666666666669</v>
      </c>
      <c r="H69" s="232">
        <v>1729.0666666666671</v>
      </c>
      <c r="I69" s="232">
        <v>1764.4333333333334</v>
      </c>
      <c r="J69" s="232">
        <v>1791.4666666666672</v>
      </c>
      <c r="K69" s="231">
        <v>1737.4</v>
      </c>
      <c r="L69" s="231">
        <v>1675</v>
      </c>
      <c r="M69" s="231">
        <v>2.6779000000000002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1823.85</v>
      </c>
      <c r="D70" s="232">
        <v>1827.45</v>
      </c>
      <c r="E70" s="232">
        <v>1796.4</v>
      </c>
      <c r="F70" s="232">
        <v>1768.95</v>
      </c>
      <c r="G70" s="232">
        <v>1737.9</v>
      </c>
      <c r="H70" s="232">
        <v>1854.9</v>
      </c>
      <c r="I70" s="232">
        <v>1885.9499999999998</v>
      </c>
      <c r="J70" s="232">
        <v>1913.4</v>
      </c>
      <c r="K70" s="231">
        <v>1858.5</v>
      </c>
      <c r="L70" s="231">
        <v>1800</v>
      </c>
      <c r="M70" s="231">
        <v>2.6194899999999999</v>
      </c>
      <c r="N70" s="1"/>
      <c r="O70" s="1"/>
    </row>
    <row r="71" spans="1:15" ht="12.75" customHeight="1">
      <c r="A71" s="214">
        <v>62</v>
      </c>
      <c r="B71" s="217" t="s">
        <v>847</v>
      </c>
      <c r="C71" s="231">
        <v>306.05</v>
      </c>
      <c r="D71" s="232">
        <v>302.3</v>
      </c>
      <c r="E71" s="232">
        <v>294.75</v>
      </c>
      <c r="F71" s="232">
        <v>283.45</v>
      </c>
      <c r="G71" s="232">
        <v>275.89999999999998</v>
      </c>
      <c r="H71" s="232">
        <v>313.60000000000002</v>
      </c>
      <c r="I71" s="232">
        <v>321.15000000000009</v>
      </c>
      <c r="J71" s="232">
        <v>332.45000000000005</v>
      </c>
      <c r="K71" s="231">
        <v>309.85000000000002</v>
      </c>
      <c r="L71" s="231">
        <v>291</v>
      </c>
      <c r="M71" s="231">
        <v>30.775749999999999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3387.45</v>
      </c>
      <c r="D72" s="232">
        <v>3369.1666666666665</v>
      </c>
      <c r="E72" s="232">
        <v>3333.333333333333</v>
      </c>
      <c r="F72" s="232">
        <v>3279.2166666666667</v>
      </c>
      <c r="G72" s="232">
        <v>3243.3833333333332</v>
      </c>
      <c r="H72" s="232">
        <v>3423.2833333333328</v>
      </c>
      <c r="I72" s="232">
        <v>3459.1166666666659</v>
      </c>
      <c r="J72" s="232">
        <v>3513.2333333333327</v>
      </c>
      <c r="K72" s="231">
        <v>3405</v>
      </c>
      <c r="L72" s="231">
        <v>3315.05</v>
      </c>
      <c r="M72" s="231">
        <v>3.2661199999999999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2721.8</v>
      </c>
      <c r="D73" s="232">
        <v>2847.5833333333335</v>
      </c>
      <c r="E73" s="232">
        <v>2505.2166666666672</v>
      </c>
      <c r="F73" s="232">
        <v>2288.6333333333337</v>
      </c>
      <c r="G73" s="232">
        <v>1946.2666666666673</v>
      </c>
      <c r="H73" s="232">
        <v>3064.166666666667</v>
      </c>
      <c r="I73" s="232">
        <v>3406.5333333333328</v>
      </c>
      <c r="J73" s="232">
        <v>3623.1166666666668</v>
      </c>
      <c r="K73" s="231">
        <v>3189.95</v>
      </c>
      <c r="L73" s="231">
        <v>2631</v>
      </c>
      <c r="M73" s="231">
        <v>49.60069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2050.4499999999998</v>
      </c>
      <c r="D74" s="232">
        <v>2059.7000000000003</v>
      </c>
      <c r="E74" s="232">
        <v>2014.4000000000005</v>
      </c>
      <c r="F74" s="232">
        <v>1978.3500000000004</v>
      </c>
      <c r="G74" s="232">
        <v>1933.0500000000006</v>
      </c>
      <c r="H74" s="232">
        <v>2095.7500000000005</v>
      </c>
      <c r="I74" s="232">
        <v>2141.0500000000006</v>
      </c>
      <c r="J74" s="232">
        <v>2177.1000000000004</v>
      </c>
      <c r="K74" s="231">
        <v>2105</v>
      </c>
      <c r="L74" s="231">
        <v>2023.65</v>
      </c>
      <c r="M74" s="231">
        <v>1.1968300000000001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4314</v>
      </c>
      <c r="D75" s="232">
        <v>4316.083333333333</v>
      </c>
      <c r="E75" s="232">
        <v>4251.2666666666664</v>
      </c>
      <c r="F75" s="232">
        <v>4188.5333333333338</v>
      </c>
      <c r="G75" s="232">
        <v>4123.7166666666672</v>
      </c>
      <c r="H75" s="232">
        <v>4378.8166666666657</v>
      </c>
      <c r="I75" s="232">
        <v>4443.6333333333332</v>
      </c>
      <c r="J75" s="232">
        <v>4506.366666666665</v>
      </c>
      <c r="K75" s="231">
        <v>4380.8999999999996</v>
      </c>
      <c r="L75" s="231">
        <v>4253.3500000000004</v>
      </c>
      <c r="M75" s="231">
        <v>9.5628799999999998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3169.75</v>
      </c>
      <c r="D76" s="232">
        <v>3187.5666666666671</v>
      </c>
      <c r="E76" s="232">
        <v>3110.1833333333343</v>
      </c>
      <c r="F76" s="232">
        <v>3050.6166666666672</v>
      </c>
      <c r="G76" s="232">
        <v>2973.2333333333345</v>
      </c>
      <c r="H76" s="232">
        <v>3247.1333333333341</v>
      </c>
      <c r="I76" s="232">
        <v>3324.5166666666664</v>
      </c>
      <c r="J76" s="232">
        <v>3384.0833333333339</v>
      </c>
      <c r="K76" s="231">
        <v>3264.95</v>
      </c>
      <c r="L76" s="231">
        <v>3128</v>
      </c>
      <c r="M76" s="231">
        <v>6.2791300000000003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439.4</v>
      </c>
      <c r="D77" s="232">
        <v>433.5</v>
      </c>
      <c r="E77" s="232">
        <v>424</v>
      </c>
      <c r="F77" s="232">
        <v>408.6</v>
      </c>
      <c r="G77" s="232">
        <v>399.1</v>
      </c>
      <c r="H77" s="232">
        <v>448.9</v>
      </c>
      <c r="I77" s="232">
        <v>458.4</v>
      </c>
      <c r="J77" s="232">
        <v>473.79999999999995</v>
      </c>
      <c r="K77" s="231">
        <v>443</v>
      </c>
      <c r="L77" s="231">
        <v>418.1</v>
      </c>
      <c r="M77" s="231">
        <v>4.1480199999999998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2010.2</v>
      </c>
      <c r="D78" s="232">
        <v>2035.3999999999999</v>
      </c>
      <c r="E78" s="232">
        <v>1971.7999999999997</v>
      </c>
      <c r="F78" s="232">
        <v>1933.3999999999999</v>
      </c>
      <c r="G78" s="232">
        <v>1869.7999999999997</v>
      </c>
      <c r="H78" s="232">
        <v>2073.7999999999997</v>
      </c>
      <c r="I78" s="232">
        <v>2137.3999999999996</v>
      </c>
      <c r="J78" s="232">
        <v>2175.7999999999997</v>
      </c>
      <c r="K78" s="231">
        <v>2099</v>
      </c>
      <c r="L78" s="231">
        <v>1997</v>
      </c>
      <c r="M78" s="231">
        <v>1.8971199999999999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125.9</v>
      </c>
      <c r="D79" s="232">
        <v>127.5</v>
      </c>
      <c r="E79" s="232">
        <v>122.5</v>
      </c>
      <c r="F79" s="232">
        <v>119.1</v>
      </c>
      <c r="G79" s="232">
        <v>114.1</v>
      </c>
      <c r="H79" s="232">
        <v>130.9</v>
      </c>
      <c r="I79" s="232">
        <v>135.9</v>
      </c>
      <c r="J79" s="232">
        <v>139.30000000000001</v>
      </c>
      <c r="K79" s="231">
        <v>132.5</v>
      </c>
      <c r="L79" s="231">
        <v>124.1</v>
      </c>
      <c r="M79" s="231">
        <v>174.40517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132</v>
      </c>
      <c r="D80" s="232">
        <v>131.56666666666669</v>
      </c>
      <c r="E80" s="232">
        <v>129.83333333333337</v>
      </c>
      <c r="F80" s="232">
        <v>127.66666666666669</v>
      </c>
      <c r="G80" s="232">
        <v>125.93333333333337</v>
      </c>
      <c r="H80" s="232">
        <v>133.73333333333338</v>
      </c>
      <c r="I80" s="232">
        <v>135.46666666666667</v>
      </c>
      <c r="J80" s="232">
        <v>137.63333333333338</v>
      </c>
      <c r="K80" s="231">
        <v>133.30000000000001</v>
      </c>
      <c r="L80" s="231">
        <v>129.4</v>
      </c>
      <c r="M80" s="231">
        <v>134.46594999999999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280.64999999999998</v>
      </c>
      <c r="D81" s="232">
        <v>279.56666666666666</v>
      </c>
      <c r="E81" s="232">
        <v>276.43333333333334</v>
      </c>
      <c r="F81" s="232">
        <v>272.2166666666667</v>
      </c>
      <c r="G81" s="232">
        <v>269.08333333333337</v>
      </c>
      <c r="H81" s="232">
        <v>283.7833333333333</v>
      </c>
      <c r="I81" s="232">
        <v>286.91666666666663</v>
      </c>
      <c r="J81" s="232">
        <v>291.13333333333327</v>
      </c>
      <c r="K81" s="231">
        <v>282.7</v>
      </c>
      <c r="L81" s="231">
        <v>275.35000000000002</v>
      </c>
      <c r="M81" s="231">
        <v>5.6789100000000001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99.15</v>
      </c>
      <c r="D82" s="232">
        <v>99.90000000000002</v>
      </c>
      <c r="E82" s="232">
        <v>97.150000000000034</v>
      </c>
      <c r="F82" s="232">
        <v>95.15000000000002</v>
      </c>
      <c r="G82" s="232">
        <v>92.400000000000034</v>
      </c>
      <c r="H82" s="232">
        <v>101.90000000000003</v>
      </c>
      <c r="I82" s="232">
        <v>104.65</v>
      </c>
      <c r="J82" s="232">
        <v>106.65000000000003</v>
      </c>
      <c r="K82" s="231">
        <v>102.65</v>
      </c>
      <c r="L82" s="231">
        <v>97.9</v>
      </c>
      <c r="M82" s="231">
        <v>130.64055999999999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1356.5</v>
      </c>
      <c r="D83" s="232">
        <v>1355.1333333333334</v>
      </c>
      <c r="E83" s="232">
        <v>1334.2666666666669</v>
      </c>
      <c r="F83" s="232">
        <v>1312.0333333333335</v>
      </c>
      <c r="G83" s="232">
        <v>1291.166666666667</v>
      </c>
      <c r="H83" s="232">
        <v>1377.3666666666668</v>
      </c>
      <c r="I83" s="232">
        <v>1398.2333333333331</v>
      </c>
      <c r="J83" s="232">
        <v>1420.4666666666667</v>
      </c>
      <c r="K83" s="231">
        <v>1376</v>
      </c>
      <c r="L83" s="231">
        <v>1332.9</v>
      </c>
      <c r="M83" s="231">
        <v>12.32427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907.1</v>
      </c>
      <c r="D84" s="232">
        <v>909.6</v>
      </c>
      <c r="E84" s="232">
        <v>894.05000000000007</v>
      </c>
      <c r="F84" s="232">
        <v>881</v>
      </c>
      <c r="G84" s="232">
        <v>865.45</v>
      </c>
      <c r="H84" s="232">
        <v>922.65000000000009</v>
      </c>
      <c r="I84" s="232">
        <v>938.2</v>
      </c>
      <c r="J84" s="232">
        <v>951.25000000000011</v>
      </c>
      <c r="K84" s="231">
        <v>925.15</v>
      </c>
      <c r="L84" s="231">
        <v>896.55</v>
      </c>
      <c r="M84" s="231">
        <v>10.47819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1186.45</v>
      </c>
      <c r="D85" s="232">
        <v>1182.1333333333334</v>
      </c>
      <c r="E85" s="232">
        <v>1162.3166666666668</v>
      </c>
      <c r="F85" s="232">
        <v>1138.1833333333334</v>
      </c>
      <c r="G85" s="232">
        <v>1118.3666666666668</v>
      </c>
      <c r="H85" s="232">
        <v>1206.2666666666669</v>
      </c>
      <c r="I85" s="232">
        <v>1226.0833333333335</v>
      </c>
      <c r="J85" s="232">
        <v>1250.2166666666669</v>
      </c>
      <c r="K85" s="231">
        <v>1201.95</v>
      </c>
      <c r="L85" s="231">
        <v>1158</v>
      </c>
      <c r="M85" s="231">
        <v>6.2579799999999999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1578.45</v>
      </c>
      <c r="D86" s="232">
        <v>1576.8166666666666</v>
      </c>
      <c r="E86" s="232">
        <v>1551.1333333333332</v>
      </c>
      <c r="F86" s="232">
        <v>1523.8166666666666</v>
      </c>
      <c r="G86" s="232">
        <v>1498.1333333333332</v>
      </c>
      <c r="H86" s="232">
        <v>1604.1333333333332</v>
      </c>
      <c r="I86" s="232">
        <v>1629.8166666666666</v>
      </c>
      <c r="J86" s="232">
        <v>1657.1333333333332</v>
      </c>
      <c r="K86" s="231">
        <v>1602.5</v>
      </c>
      <c r="L86" s="231">
        <v>1549.5</v>
      </c>
      <c r="M86" s="231">
        <v>9.1188000000000002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454.7</v>
      </c>
      <c r="D87" s="232">
        <v>458.5</v>
      </c>
      <c r="E87" s="232">
        <v>447.05</v>
      </c>
      <c r="F87" s="232">
        <v>439.40000000000003</v>
      </c>
      <c r="G87" s="232">
        <v>427.95000000000005</v>
      </c>
      <c r="H87" s="232">
        <v>466.15</v>
      </c>
      <c r="I87" s="232">
        <v>477.6</v>
      </c>
      <c r="J87" s="232">
        <v>485.24999999999994</v>
      </c>
      <c r="K87" s="231">
        <v>469.95</v>
      </c>
      <c r="L87" s="231">
        <v>450.85</v>
      </c>
      <c r="M87" s="231">
        <v>4.8280399999999997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265.39999999999998</v>
      </c>
      <c r="D88" s="232">
        <v>266.38333333333338</v>
      </c>
      <c r="E88" s="232">
        <v>261.96666666666675</v>
      </c>
      <c r="F88" s="232">
        <v>258.53333333333336</v>
      </c>
      <c r="G88" s="232">
        <v>254.11666666666673</v>
      </c>
      <c r="H88" s="232">
        <v>269.81666666666678</v>
      </c>
      <c r="I88" s="232">
        <v>274.23333333333341</v>
      </c>
      <c r="J88" s="232">
        <v>277.6666666666668</v>
      </c>
      <c r="K88" s="231">
        <v>270.8</v>
      </c>
      <c r="L88" s="231">
        <v>262.95</v>
      </c>
      <c r="M88" s="231">
        <v>4.8676000000000004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1115.5999999999999</v>
      </c>
      <c r="D89" s="232">
        <v>1118.3</v>
      </c>
      <c r="E89" s="232">
        <v>1102.3</v>
      </c>
      <c r="F89" s="232">
        <v>1089</v>
      </c>
      <c r="G89" s="232">
        <v>1073</v>
      </c>
      <c r="H89" s="232">
        <v>1131.5999999999999</v>
      </c>
      <c r="I89" s="232">
        <v>1147.5999999999999</v>
      </c>
      <c r="J89" s="232">
        <v>1160.8999999999999</v>
      </c>
      <c r="K89" s="231">
        <v>1134.3</v>
      </c>
      <c r="L89" s="231">
        <v>1105</v>
      </c>
      <c r="M89" s="231">
        <v>38.645249999999997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1915.5</v>
      </c>
      <c r="D90" s="232">
        <v>1925.3833333333332</v>
      </c>
      <c r="E90" s="232">
        <v>1893.1666666666665</v>
      </c>
      <c r="F90" s="232">
        <v>1870.8333333333333</v>
      </c>
      <c r="G90" s="232">
        <v>1838.6166666666666</v>
      </c>
      <c r="H90" s="232">
        <v>1947.7166666666665</v>
      </c>
      <c r="I90" s="232">
        <v>1979.9333333333332</v>
      </c>
      <c r="J90" s="232">
        <v>2002.2666666666664</v>
      </c>
      <c r="K90" s="231">
        <v>1957.6</v>
      </c>
      <c r="L90" s="231">
        <v>1903.05</v>
      </c>
      <c r="M90" s="231">
        <v>1.8099000000000001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1615.8</v>
      </c>
      <c r="D91" s="232">
        <v>1614.25</v>
      </c>
      <c r="E91" s="232">
        <v>1591.5</v>
      </c>
      <c r="F91" s="232">
        <v>1567.2</v>
      </c>
      <c r="G91" s="232">
        <v>1544.45</v>
      </c>
      <c r="H91" s="232">
        <v>1638.55</v>
      </c>
      <c r="I91" s="232">
        <v>1661.3</v>
      </c>
      <c r="J91" s="232">
        <v>1685.6</v>
      </c>
      <c r="K91" s="231">
        <v>1637</v>
      </c>
      <c r="L91" s="231">
        <v>1589.95</v>
      </c>
      <c r="M91" s="231">
        <v>175.89974000000001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587.70000000000005</v>
      </c>
      <c r="D92" s="232">
        <v>586.54999999999995</v>
      </c>
      <c r="E92" s="232">
        <v>579.19999999999993</v>
      </c>
      <c r="F92" s="232">
        <v>570.69999999999993</v>
      </c>
      <c r="G92" s="232">
        <v>563.34999999999991</v>
      </c>
      <c r="H92" s="232">
        <v>595.04999999999995</v>
      </c>
      <c r="I92" s="232">
        <v>602.39999999999986</v>
      </c>
      <c r="J92" s="232">
        <v>610.9</v>
      </c>
      <c r="K92" s="231">
        <v>593.9</v>
      </c>
      <c r="L92" s="231">
        <v>578.04999999999995</v>
      </c>
      <c r="M92" s="231">
        <v>36.322890000000001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1171.2</v>
      </c>
      <c r="D93" s="232">
        <v>1168.9666666666669</v>
      </c>
      <c r="E93" s="232">
        <v>1153.5333333333338</v>
      </c>
      <c r="F93" s="232">
        <v>1135.8666666666668</v>
      </c>
      <c r="G93" s="232">
        <v>1120.4333333333336</v>
      </c>
      <c r="H93" s="232">
        <v>1186.6333333333339</v>
      </c>
      <c r="I93" s="232">
        <v>1202.0666666666668</v>
      </c>
      <c r="J93" s="232">
        <v>1219.733333333334</v>
      </c>
      <c r="K93" s="231">
        <v>1184.4000000000001</v>
      </c>
      <c r="L93" s="231">
        <v>1151.3</v>
      </c>
      <c r="M93" s="231">
        <v>5.0530299999999997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2736.15</v>
      </c>
      <c r="D94" s="232">
        <v>2753.6166666666668</v>
      </c>
      <c r="E94" s="232">
        <v>2697.1333333333337</v>
      </c>
      <c r="F94" s="232">
        <v>2658.1166666666668</v>
      </c>
      <c r="G94" s="232">
        <v>2601.6333333333337</v>
      </c>
      <c r="H94" s="232">
        <v>2792.6333333333337</v>
      </c>
      <c r="I94" s="232">
        <v>2849.1166666666672</v>
      </c>
      <c r="J94" s="232">
        <v>2888.1333333333337</v>
      </c>
      <c r="K94" s="231">
        <v>2810.1</v>
      </c>
      <c r="L94" s="231">
        <v>2714.6</v>
      </c>
      <c r="M94" s="231">
        <v>4.6409200000000004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479</v>
      </c>
      <c r="D95" s="232">
        <v>480.58333333333331</v>
      </c>
      <c r="E95" s="232">
        <v>466.36666666666662</v>
      </c>
      <c r="F95" s="232">
        <v>453.73333333333329</v>
      </c>
      <c r="G95" s="232">
        <v>439.51666666666659</v>
      </c>
      <c r="H95" s="232">
        <v>493.21666666666664</v>
      </c>
      <c r="I95" s="232">
        <v>507.43333333333334</v>
      </c>
      <c r="J95" s="232">
        <v>520.06666666666661</v>
      </c>
      <c r="K95" s="231">
        <v>494.8</v>
      </c>
      <c r="L95" s="231">
        <v>467.95</v>
      </c>
      <c r="M95" s="231">
        <v>45.915900000000001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2465</v>
      </c>
      <c r="D96" s="232">
        <v>2475.0166666666664</v>
      </c>
      <c r="E96" s="232">
        <v>2408.083333333333</v>
      </c>
      <c r="F96" s="232">
        <v>2351.1666666666665</v>
      </c>
      <c r="G96" s="232">
        <v>2284.2333333333331</v>
      </c>
      <c r="H96" s="232">
        <v>2531.9333333333329</v>
      </c>
      <c r="I96" s="232">
        <v>2598.8666666666663</v>
      </c>
      <c r="J96" s="232">
        <v>2655.7833333333328</v>
      </c>
      <c r="K96" s="231">
        <v>2541.9499999999998</v>
      </c>
      <c r="L96" s="231">
        <v>2418.1</v>
      </c>
      <c r="M96" s="231">
        <v>8.0147300000000001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234.3</v>
      </c>
      <c r="D97" s="232">
        <v>237.48333333333335</v>
      </c>
      <c r="E97" s="232">
        <v>225.06666666666669</v>
      </c>
      <c r="F97" s="232">
        <v>215.83333333333334</v>
      </c>
      <c r="G97" s="232">
        <v>203.41666666666669</v>
      </c>
      <c r="H97" s="232">
        <v>246.7166666666667</v>
      </c>
      <c r="I97" s="232">
        <v>259.13333333333333</v>
      </c>
      <c r="J97" s="232">
        <v>268.36666666666667</v>
      </c>
      <c r="K97" s="231">
        <v>249.9</v>
      </c>
      <c r="L97" s="231">
        <v>228.25</v>
      </c>
      <c r="M97" s="231">
        <v>62.390830000000001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2612.15</v>
      </c>
      <c r="D98" s="232">
        <v>2612.3000000000002</v>
      </c>
      <c r="E98" s="232">
        <v>2578.0500000000002</v>
      </c>
      <c r="F98" s="232">
        <v>2543.9499999999998</v>
      </c>
      <c r="G98" s="232">
        <v>2509.6999999999998</v>
      </c>
      <c r="H98" s="232">
        <v>2646.4000000000005</v>
      </c>
      <c r="I98" s="232">
        <v>2680.6500000000005</v>
      </c>
      <c r="J98" s="232">
        <v>2714.7500000000009</v>
      </c>
      <c r="K98" s="231">
        <v>2646.55</v>
      </c>
      <c r="L98" s="231">
        <v>2578.1999999999998</v>
      </c>
      <c r="M98" s="231">
        <v>15.81382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346.35</v>
      </c>
      <c r="D99" s="232">
        <v>348.2833333333333</v>
      </c>
      <c r="E99" s="232">
        <v>338.56666666666661</v>
      </c>
      <c r="F99" s="232">
        <v>330.7833333333333</v>
      </c>
      <c r="G99" s="232">
        <v>321.06666666666661</v>
      </c>
      <c r="H99" s="232">
        <v>356.06666666666661</v>
      </c>
      <c r="I99" s="232">
        <v>365.7833333333333</v>
      </c>
      <c r="J99" s="232">
        <v>373.56666666666661</v>
      </c>
      <c r="K99" s="231">
        <v>358</v>
      </c>
      <c r="L99" s="231">
        <v>340.5</v>
      </c>
      <c r="M99" s="231">
        <v>13.06217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38300.35</v>
      </c>
      <c r="D100" s="232">
        <v>38702.116666666669</v>
      </c>
      <c r="E100" s="232">
        <v>37608.233333333337</v>
      </c>
      <c r="F100" s="232">
        <v>36916.116666666669</v>
      </c>
      <c r="G100" s="232">
        <v>35822.233333333337</v>
      </c>
      <c r="H100" s="232">
        <v>39394.233333333337</v>
      </c>
      <c r="I100" s="232">
        <v>40488.116666666669</v>
      </c>
      <c r="J100" s="232">
        <v>41180.233333333337</v>
      </c>
      <c r="K100" s="231">
        <v>39796</v>
      </c>
      <c r="L100" s="231">
        <v>38010</v>
      </c>
      <c r="M100" s="231">
        <v>3.9149999999999997E-2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2661.5</v>
      </c>
      <c r="D101" s="232">
        <v>2658.7000000000003</v>
      </c>
      <c r="E101" s="232">
        <v>2618.4000000000005</v>
      </c>
      <c r="F101" s="232">
        <v>2575.3000000000002</v>
      </c>
      <c r="G101" s="232">
        <v>2535.0000000000005</v>
      </c>
      <c r="H101" s="232">
        <v>2701.8000000000006</v>
      </c>
      <c r="I101" s="232">
        <v>2742.1000000000008</v>
      </c>
      <c r="J101" s="232">
        <v>2785.2000000000007</v>
      </c>
      <c r="K101" s="231">
        <v>2699</v>
      </c>
      <c r="L101" s="231">
        <v>2615.6</v>
      </c>
      <c r="M101" s="231">
        <v>41.539479999999998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817.2</v>
      </c>
      <c r="D102" s="232">
        <v>824.43333333333339</v>
      </c>
      <c r="E102" s="232">
        <v>805.86666666666679</v>
      </c>
      <c r="F102" s="232">
        <v>794.53333333333342</v>
      </c>
      <c r="G102" s="232">
        <v>775.96666666666681</v>
      </c>
      <c r="H102" s="232">
        <v>835.76666666666677</v>
      </c>
      <c r="I102" s="232">
        <v>854.33333333333337</v>
      </c>
      <c r="J102" s="232">
        <v>865.66666666666674</v>
      </c>
      <c r="K102" s="231">
        <v>843</v>
      </c>
      <c r="L102" s="231">
        <v>813.1</v>
      </c>
      <c r="M102" s="231">
        <v>397.18682999999999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1131.7</v>
      </c>
      <c r="D103" s="232">
        <v>1131.1833333333334</v>
      </c>
      <c r="E103" s="232">
        <v>1116.5166666666669</v>
      </c>
      <c r="F103" s="232">
        <v>1101.3333333333335</v>
      </c>
      <c r="G103" s="232">
        <v>1086.666666666667</v>
      </c>
      <c r="H103" s="232">
        <v>1146.3666666666668</v>
      </c>
      <c r="I103" s="232">
        <v>1161.0333333333333</v>
      </c>
      <c r="J103" s="232">
        <v>1176.2166666666667</v>
      </c>
      <c r="K103" s="231">
        <v>1145.8499999999999</v>
      </c>
      <c r="L103" s="231">
        <v>1116</v>
      </c>
      <c r="M103" s="231">
        <v>5.0024800000000003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465.25</v>
      </c>
      <c r="D104" s="232">
        <v>463.75</v>
      </c>
      <c r="E104" s="232">
        <v>459.55</v>
      </c>
      <c r="F104" s="232">
        <v>453.85</v>
      </c>
      <c r="G104" s="232">
        <v>449.65000000000003</v>
      </c>
      <c r="H104" s="232">
        <v>469.45</v>
      </c>
      <c r="I104" s="232">
        <v>473.65000000000003</v>
      </c>
      <c r="J104" s="232">
        <v>479.34999999999997</v>
      </c>
      <c r="K104" s="231">
        <v>467.95</v>
      </c>
      <c r="L104" s="231">
        <v>458.05</v>
      </c>
      <c r="M104" s="231">
        <v>30.31223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490.7</v>
      </c>
      <c r="D105" s="232">
        <v>490.39999999999992</v>
      </c>
      <c r="E105" s="232">
        <v>485.14999999999986</v>
      </c>
      <c r="F105" s="232">
        <v>479.59999999999997</v>
      </c>
      <c r="G105" s="232">
        <v>474.34999999999991</v>
      </c>
      <c r="H105" s="232">
        <v>495.94999999999982</v>
      </c>
      <c r="I105" s="232">
        <v>501.19999999999993</v>
      </c>
      <c r="J105" s="232">
        <v>506.74999999999977</v>
      </c>
      <c r="K105" s="231">
        <v>495.65</v>
      </c>
      <c r="L105" s="231">
        <v>484.85</v>
      </c>
      <c r="M105" s="231">
        <v>2.77014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55.7</v>
      </c>
      <c r="D106" s="232">
        <v>55.85</v>
      </c>
      <c r="E106" s="232">
        <v>54.050000000000004</v>
      </c>
      <c r="F106" s="232">
        <v>52.400000000000006</v>
      </c>
      <c r="G106" s="232">
        <v>50.600000000000009</v>
      </c>
      <c r="H106" s="232">
        <v>57.5</v>
      </c>
      <c r="I106" s="232">
        <v>59.3</v>
      </c>
      <c r="J106" s="232">
        <v>60.949999999999996</v>
      </c>
      <c r="K106" s="231">
        <v>57.65</v>
      </c>
      <c r="L106" s="231">
        <v>54.2</v>
      </c>
      <c r="M106" s="231">
        <v>406.92201999999997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346</v>
      </c>
      <c r="D107" s="232">
        <v>345.45</v>
      </c>
      <c r="E107" s="232">
        <v>342.04999999999995</v>
      </c>
      <c r="F107" s="232">
        <v>338.09999999999997</v>
      </c>
      <c r="G107" s="232">
        <v>334.69999999999993</v>
      </c>
      <c r="H107" s="232">
        <v>349.4</v>
      </c>
      <c r="I107" s="232">
        <v>352.79999999999995</v>
      </c>
      <c r="J107" s="232">
        <v>356.75</v>
      </c>
      <c r="K107" s="231">
        <v>348.85</v>
      </c>
      <c r="L107" s="231">
        <v>341.5</v>
      </c>
      <c r="M107" s="231">
        <v>210.40138999999999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4434.3500000000004</v>
      </c>
      <c r="D108" s="232">
        <v>4503.083333333333</v>
      </c>
      <c r="E108" s="232">
        <v>4331.2666666666664</v>
      </c>
      <c r="F108" s="232">
        <v>4228.1833333333334</v>
      </c>
      <c r="G108" s="232">
        <v>4056.3666666666668</v>
      </c>
      <c r="H108" s="232">
        <v>4606.1666666666661</v>
      </c>
      <c r="I108" s="232">
        <v>4777.9833333333336</v>
      </c>
      <c r="J108" s="232">
        <v>4881.0666666666657</v>
      </c>
      <c r="K108" s="231">
        <v>4674.8999999999996</v>
      </c>
      <c r="L108" s="231">
        <v>4400</v>
      </c>
      <c r="M108" s="231">
        <v>0.64054999999999995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282.35000000000002</v>
      </c>
      <c r="D109" s="232">
        <v>284.45</v>
      </c>
      <c r="E109" s="232">
        <v>275.39999999999998</v>
      </c>
      <c r="F109" s="232">
        <v>268.45</v>
      </c>
      <c r="G109" s="232">
        <v>259.39999999999998</v>
      </c>
      <c r="H109" s="232">
        <v>291.39999999999998</v>
      </c>
      <c r="I109" s="232">
        <v>300.45000000000005</v>
      </c>
      <c r="J109" s="232">
        <v>307.39999999999998</v>
      </c>
      <c r="K109" s="231">
        <v>293.5</v>
      </c>
      <c r="L109" s="231">
        <v>277.5</v>
      </c>
      <c r="M109" s="231">
        <v>18.020289999999999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134.25</v>
      </c>
      <c r="D110" s="232">
        <v>134.79999999999998</v>
      </c>
      <c r="E110" s="232">
        <v>131.44999999999996</v>
      </c>
      <c r="F110" s="232">
        <v>128.64999999999998</v>
      </c>
      <c r="G110" s="232">
        <v>125.29999999999995</v>
      </c>
      <c r="H110" s="232">
        <v>137.59999999999997</v>
      </c>
      <c r="I110" s="232">
        <v>140.94999999999999</v>
      </c>
      <c r="J110" s="232">
        <v>143.74999999999997</v>
      </c>
      <c r="K110" s="231">
        <v>138.15</v>
      </c>
      <c r="L110" s="231">
        <v>132</v>
      </c>
      <c r="M110" s="231">
        <v>37.22486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286.45</v>
      </c>
      <c r="D111" s="232">
        <v>286.61666666666662</v>
      </c>
      <c r="E111" s="232">
        <v>279.88333333333321</v>
      </c>
      <c r="F111" s="232">
        <v>273.31666666666661</v>
      </c>
      <c r="G111" s="232">
        <v>266.5833333333332</v>
      </c>
      <c r="H111" s="232">
        <v>293.18333333333322</v>
      </c>
      <c r="I111" s="232">
        <v>299.91666666666669</v>
      </c>
      <c r="J111" s="232">
        <v>306.48333333333323</v>
      </c>
      <c r="K111" s="231">
        <v>293.35000000000002</v>
      </c>
      <c r="L111" s="231">
        <v>280.05</v>
      </c>
      <c r="M111" s="231">
        <v>27.071149999999999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81</v>
      </c>
      <c r="D112" s="232">
        <v>81.350000000000009</v>
      </c>
      <c r="E112" s="232">
        <v>79.65000000000002</v>
      </c>
      <c r="F112" s="232">
        <v>78.300000000000011</v>
      </c>
      <c r="G112" s="232">
        <v>76.600000000000023</v>
      </c>
      <c r="H112" s="232">
        <v>82.700000000000017</v>
      </c>
      <c r="I112" s="232">
        <v>84.4</v>
      </c>
      <c r="J112" s="232">
        <v>85.750000000000014</v>
      </c>
      <c r="K112" s="231">
        <v>83.05</v>
      </c>
      <c r="L112" s="231">
        <v>80</v>
      </c>
      <c r="M112" s="231">
        <v>108.38959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611.85</v>
      </c>
      <c r="D113" s="232">
        <v>615.23333333333335</v>
      </c>
      <c r="E113" s="232">
        <v>597.61666666666667</v>
      </c>
      <c r="F113" s="232">
        <v>583.38333333333333</v>
      </c>
      <c r="G113" s="232">
        <v>565.76666666666665</v>
      </c>
      <c r="H113" s="232">
        <v>629.4666666666667</v>
      </c>
      <c r="I113" s="232">
        <v>647.08333333333348</v>
      </c>
      <c r="J113" s="232">
        <v>661.31666666666672</v>
      </c>
      <c r="K113" s="231">
        <v>632.85</v>
      </c>
      <c r="L113" s="231">
        <v>601</v>
      </c>
      <c r="M113" s="231">
        <v>20.348459999999999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417.9</v>
      </c>
      <c r="D114" s="232">
        <v>417.25</v>
      </c>
      <c r="E114" s="232">
        <v>410</v>
      </c>
      <c r="F114" s="232">
        <v>402.1</v>
      </c>
      <c r="G114" s="232">
        <v>394.85</v>
      </c>
      <c r="H114" s="232">
        <v>425.15</v>
      </c>
      <c r="I114" s="232">
        <v>432.4</v>
      </c>
      <c r="J114" s="232">
        <v>440.29999999999995</v>
      </c>
      <c r="K114" s="231">
        <v>424.5</v>
      </c>
      <c r="L114" s="231">
        <v>409.35</v>
      </c>
      <c r="M114" s="231">
        <v>20.081949999999999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137</v>
      </c>
      <c r="D115" s="232">
        <v>143.54999999999998</v>
      </c>
      <c r="E115" s="232">
        <v>128.59999999999997</v>
      </c>
      <c r="F115" s="232">
        <v>120.19999999999999</v>
      </c>
      <c r="G115" s="232">
        <v>105.24999999999997</v>
      </c>
      <c r="H115" s="232">
        <v>151.94999999999996</v>
      </c>
      <c r="I115" s="232">
        <v>166.89999999999995</v>
      </c>
      <c r="J115" s="232">
        <v>175.29999999999995</v>
      </c>
      <c r="K115" s="231">
        <v>158.5</v>
      </c>
      <c r="L115" s="231">
        <v>135.15</v>
      </c>
      <c r="M115" s="231">
        <v>192.74988999999999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1116.4000000000001</v>
      </c>
      <c r="D116" s="232">
        <v>1130.3500000000001</v>
      </c>
      <c r="E116" s="232">
        <v>1092.0500000000002</v>
      </c>
      <c r="F116" s="232">
        <v>1067.7</v>
      </c>
      <c r="G116" s="232">
        <v>1029.4000000000001</v>
      </c>
      <c r="H116" s="232">
        <v>1154.7000000000003</v>
      </c>
      <c r="I116" s="232">
        <v>1193</v>
      </c>
      <c r="J116" s="232">
        <v>1217.3500000000004</v>
      </c>
      <c r="K116" s="231">
        <v>1168.6500000000001</v>
      </c>
      <c r="L116" s="231">
        <v>1106</v>
      </c>
      <c r="M116" s="231">
        <v>47.810850000000002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3643.85</v>
      </c>
      <c r="D117" s="232">
        <v>3670.2333333333336</v>
      </c>
      <c r="E117" s="232">
        <v>3573.6166666666672</v>
      </c>
      <c r="F117" s="232">
        <v>3503.3833333333337</v>
      </c>
      <c r="G117" s="232">
        <v>3406.7666666666673</v>
      </c>
      <c r="H117" s="232">
        <v>3740.4666666666672</v>
      </c>
      <c r="I117" s="232">
        <v>3837.0833333333339</v>
      </c>
      <c r="J117" s="232">
        <v>3907.3166666666671</v>
      </c>
      <c r="K117" s="231">
        <v>3766.85</v>
      </c>
      <c r="L117" s="231">
        <v>3600</v>
      </c>
      <c r="M117" s="231">
        <v>2.0883600000000002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1519.15</v>
      </c>
      <c r="D118" s="232">
        <v>1525.8333333333333</v>
      </c>
      <c r="E118" s="232">
        <v>1500.7166666666665</v>
      </c>
      <c r="F118" s="232">
        <v>1482.2833333333333</v>
      </c>
      <c r="G118" s="232">
        <v>1457.1666666666665</v>
      </c>
      <c r="H118" s="232">
        <v>1544.2666666666664</v>
      </c>
      <c r="I118" s="232">
        <v>1569.3833333333332</v>
      </c>
      <c r="J118" s="232">
        <v>1587.8166666666664</v>
      </c>
      <c r="K118" s="231">
        <v>1550.95</v>
      </c>
      <c r="L118" s="231">
        <v>1507.4</v>
      </c>
      <c r="M118" s="231">
        <v>62.099550000000001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2094.0500000000002</v>
      </c>
      <c r="D119" s="232">
        <v>2091.1333333333332</v>
      </c>
      <c r="E119" s="232">
        <v>2072.9166666666665</v>
      </c>
      <c r="F119" s="232">
        <v>2051.7833333333333</v>
      </c>
      <c r="G119" s="232">
        <v>2033.5666666666666</v>
      </c>
      <c r="H119" s="232">
        <v>2112.2666666666664</v>
      </c>
      <c r="I119" s="232">
        <v>2130.4833333333336</v>
      </c>
      <c r="J119" s="232">
        <v>2151.6166666666663</v>
      </c>
      <c r="K119" s="231">
        <v>2109.35</v>
      </c>
      <c r="L119" s="231">
        <v>2070</v>
      </c>
      <c r="M119" s="231">
        <v>6.3191800000000002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851.5</v>
      </c>
      <c r="D120" s="232">
        <v>853.94999999999993</v>
      </c>
      <c r="E120" s="232">
        <v>841.54999999999984</v>
      </c>
      <c r="F120" s="232">
        <v>831.59999999999991</v>
      </c>
      <c r="G120" s="232">
        <v>819.19999999999982</v>
      </c>
      <c r="H120" s="232">
        <v>863.89999999999986</v>
      </c>
      <c r="I120" s="232">
        <v>876.3</v>
      </c>
      <c r="J120" s="232">
        <v>886.24999999999989</v>
      </c>
      <c r="K120" s="231">
        <v>866.35</v>
      </c>
      <c r="L120" s="231">
        <v>844</v>
      </c>
      <c r="M120" s="231">
        <v>2.52075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236.5</v>
      </c>
      <c r="D121" s="232">
        <v>236.23333333333335</v>
      </c>
      <c r="E121" s="232">
        <v>230.26666666666671</v>
      </c>
      <c r="F121" s="232">
        <v>224.03333333333336</v>
      </c>
      <c r="G121" s="232">
        <v>218.06666666666672</v>
      </c>
      <c r="H121" s="232">
        <v>242.4666666666667</v>
      </c>
      <c r="I121" s="232">
        <v>248.43333333333334</v>
      </c>
      <c r="J121" s="232">
        <v>254.66666666666669</v>
      </c>
      <c r="K121" s="231">
        <v>242.2</v>
      </c>
      <c r="L121" s="231">
        <v>230</v>
      </c>
      <c r="M121" s="231">
        <v>6.0313800000000004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721.35</v>
      </c>
      <c r="D122" s="232">
        <v>720.4</v>
      </c>
      <c r="E122" s="232">
        <v>712.55</v>
      </c>
      <c r="F122" s="232">
        <v>703.75</v>
      </c>
      <c r="G122" s="232">
        <v>695.9</v>
      </c>
      <c r="H122" s="232">
        <v>729.19999999999993</v>
      </c>
      <c r="I122" s="232">
        <v>737.05000000000007</v>
      </c>
      <c r="J122" s="232">
        <v>745.84999999999991</v>
      </c>
      <c r="K122" s="231">
        <v>728.25</v>
      </c>
      <c r="L122" s="231">
        <v>711.6</v>
      </c>
      <c r="M122" s="231">
        <v>27.06934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588.15</v>
      </c>
      <c r="D123" s="232">
        <v>588.08333333333337</v>
      </c>
      <c r="E123" s="232">
        <v>576.16666666666674</v>
      </c>
      <c r="F123" s="232">
        <v>564.18333333333339</v>
      </c>
      <c r="G123" s="232">
        <v>552.26666666666677</v>
      </c>
      <c r="H123" s="232">
        <v>600.06666666666672</v>
      </c>
      <c r="I123" s="232">
        <v>611.98333333333346</v>
      </c>
      <c r="J123" s="232">
        <v>623.9666666666667</v>
      </c>
      <c r="K123" s="231">
        <v>600</v>
      </c>
      <c r="L123" s="231">
        <v>576.1</v>
      </c>
      <c r="M123" s="231">
        <v>20.956029999999998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484.3</v>
      </c>
      <c r="D124" s="232">
        <v>485.84999999999997</v>
      </c>
      <c r="E124" s="232">
        <v>473.74999999999994</v>
      </c>
      <c r="F124" s="232">
        <v>463.2</v>
      </c>
      <c r="G124" s="232">
        <v>451.09999999999997</v>
      </c>
      <c r="H124" s="232">
        <v>496.39999999999992</v>
      </c>
      <c r="I124" s="232">
        <v>508.49999999999994</v>
      </c>
      <c r="J124" s="232">
        <v>519.04999999999995</v>
      </c>
      <c r="K124" s="231">
        <v>497.95</v>
      </c>
      <c r="L124" s="231">
        <v>475.3</v>
      </c>
      <c r="M124" s="231">
        <v>23.68385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1713.1</v>
      </c>
      <c r="D125" s="232">
        <v>1723.0666666666666</v>
      </c>
      <c r="E125" s="232">
        <v>1694.0333333333333</v>
      </c>
      <c r="F125" s="232">
        <v>1674.9666666666667</v>
      </c>
      <c r="G125" s="232">
        <v>1645.9333333333334</v>
      </c>
      <c r="H125" s="232">
        <v>1742.1333333333332</v>
      </c>
      <c r="I125" s="232">
        <v>1771.1666666666665</v>
      </c>
      <c r="J125" s="232">
        <v>1790.2333333333331</v>
      </c>
      <c r="K125" s="231">
        <v>1752.1</v>
      </c>
      <c r="L125" s="231">
        <v>1704</v>
      </c>
      <c r="M125" s="231">
        <v>75.169790000000006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87.45</v>
      </c>
      <c r="D126" s="232">
        <v>87.916666666666671</v>
      </c>
      <c r="E126" s="232">
        <v>85.63333333333334</v>
      </c>
      <c r="F126" s="232">
        <v>83.816666666666663</v>
      </c>
      <c r="G126" s="232">
        <v>81.533333333333331</v>
      </c>
      <c r="H126" s="232">
        <v>89.733333333333348</v>
      </c>
      <c r="I126" s="232">
        <v>92.01666666666668</v>
      </c>
      <c r="J126" s="232">
        <v>93.833333333333357</v>
      </c>
      <c r="K126" s="231">
        <v>90.2</v>
      </c>
      <c r="L126" s="231">
        <v>86.1</v>
      </c>
      <c r="M126" s="231">
        <v>90.053349999999995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3296.4</v>
      </c>
      <c r="D127" s="232">
        <v>3309.85</v>
      </c>
      <c r="E127" s="232">
        <v>3245.7999999999997</v>
      </c>
      <c r="F127" s="232">
        <v>3195.2</v>
      </c>
      <c r="G127" s="232">
        <v>3131.1499999999996</v>
      </c>
      <c r="H127" s="232">
        <v>3360.45</v>
      </c>
      <c r="I127" s="232">
        <v>3424.5</v>
      </c>
      <c r="J127" s="232">
        <v>3475.1</v>
      </c>
      <c r="K127" s="231">
        <v>3373.9</v>
      </c>
      <c r="L127" s="231">
        <v>3259.25</v>
      </c>
      <c r="M127" s="231">
        <v>2.0315599999999998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386.3</v>
      </c>
      <c r="D128" s="232">
        <v>385.86666666666673</v>
      </c>
      <c r="E128" s="232">
        <v>380.13333333333344</v>
      </c>
      <c r="F128" s="232">
        <v>373.9666666666667</v>
      </c>
      <c r="G128" s="232">
        <v>368.23333333333341</v>
      </c>
      <c r="H128" s="232">
        <v>392.03333333333347</v>
      </c>
      <c r="I128" s="232">
        <v>397.76666666666671</v>
      </c>
      <c r="J128" s="232">
        <v>403.93333333333351</v>
      </c>
      <c r="K128" s="231">
        <v>391.6</v>
      </c>
      <c r="L128" s="231">
        <v>379.7</v>
      </c>
      <c r="M128" s="231">
        <v>17.30143</v>
      </c>
      <c r="N128" s="1"/>
      <c r="O128" s="1"/>
    </row>
    <row r="129" spans="1:15" ht="12.75" customHeight="1">
      <c r="A129" s="214">
        <v>120</v>
      </c>
      <c r="B129" s="217" t="s">
        <v>877</v>
      </c>
      <c r="C129" s="231">
        <v>4399.05</v>
      </c>
      <c r="D129" s="232">
        <v>4411</v>
      </c>
      <c r="E129" s="232">
        <v>4354.05</v>
      </c>
      <c r="F129" s="232">
        <v>4309.05</v>
      </c>
      <c r="G129" s="232">
        <v>4252.1000000000004</v>
      </c>
      <c r="H129" s="232">
        <v>4456</v>
      </c>
      <c r="I129" s="232">
        <v>4512.9500000000007</v>
      </c>
      <c r="J129" s="232">
        <v>4557.95</v>
      </c>
      <c r="K129" s="231">
        <v>4467.95</v>
      </c>
      <c r="L129" s="231">
        <v>4366</v>
      </c>
      <c r="M129" s="231">
        <v>4.4982199999999999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2159.85</v>
      </c>
      <c r="D130" s="232">
        <v>2160.65</v>
      </c>
      <c r="E130" s="232">
        <v>2126.3000000000002</v>
      </c>
      <c r="F130" s="232">
        <v>2092.75</v>
      </c>
      <c r="G130" s="232">
        <v>2058.4</v>
      </c>
      <c r="H130" s="232">
        <v>2194.2000000000003</v>
      </c>
      <c r="I130" s="232">
        <v>2228.5499999999997</v>
      </c>
      <c r="J130" s="232">
        <v>2262.1000000000004</v>
      </c>
      <c r="K130" s="231">
        <v>2195</v>
      </c>
      <c r="L130" s="231">
        <v>2127.1</v>
      </c>
      <c r="M130" s="231">
        <v>16.478999999999999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341.85</v>
      </c>
      <c r="D131" s="232">
        <v>342.16666666666669</v>
      </c>
      <c r="E131" s="232">
        <v>336.68333333333339</v>
      </c>
      <c r="F131" s="232">
        <v>331.51666666666671</v>
      </c>
      <c r="G131" s="232">
        <v>326.03333333333342</v>
      </c>
      <c r="H131" s="232">
        <v>347.33333333333337</v>
      </c>
      <c r="I131" s="232">
        <v>352.81666666666661</v>
      </c>
      <c r="J131" s="232">
        <v>357.98333333333335</v>
      </c>
      <c r="K131" s="231">
        <v>347.65</v>
      </c>
      <c r="L131" s="231">
        <v>337</v>
      </c>
      <c r="M131" s="231">
        <v>10.75642</v>
      </c>
      <c r="N131" s="1"/>
      <c r="O131" s="1"/>
    </row>
    <row r="132" spans="1:15" ht="12.75" customHeight="1">
      <c r="A132" s="214">
        <v>123</v>
      </c>
      <c r="B132" s="217" t="s">
        <v>848</v>
      </c>
      <c r="C132" s="231">
        <v>665.95</v>
      </c>
      <c r="D132" s="232">
        <v>672.81666666666672</v>
      </c>
      <c r="E132" s="232">
        <v>653.13333333333344</v>
      </c>
      <c r="F132" s="232">
        <v>640.31666666666672</v>
      </c>
      <c r="G132" s="232">
        <v>620.63333333333344</v>
      </c>
      <c r="H132" s="232">
        <v>685.63333333333344</v>
      </c>
      <c r="I132" s="232">
        <v>705.31666666666661</v>
      </c>
      <c r="J132" s="232">
        <v>718.13333333333344</v>
      </c>
      <c r="K132" s="231">
        <v>692.5</v>
      </c>
      <c r="L132" s="231">
        <v>660</v>
      </c>
      <c r="M132" s="231">
        <v>17.36675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3228.35</v>
      </c>
      <c r="D133" s="232">
        <v>3268.8166666666671</v>
      </c>
      <c r="E133" s="232">
        <v>3159.7833333333342</v>
      </c>
      <c r="F133" s="232">
        <v>3091.2166666666672</v>
      </c>
      <c r="G133" s="232">
        <v>2982.1833333333343</v>
      </c>
      <c r="H133" s="232">
        <v>3337.3833333333341</v>
      </c>
      <c r="I133" s="232">
        <v>3446.416666666667</v>
      </c>
      <c r="J133" s="232">
        <v>3514.983333333334</v>
      </c>
      <c r="K133" s="231">
        <v>3377.85</v>
      </c>
      <c r="L133" s="231">
        <v>3200.25</v>
      </c>
      <c r="M133" s="231">
        <v>0.33539000000000002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742.1</v>
      </c>
      <c r="D134" s="232">
        <v>744.44999999999993</v>
      </c>
      <c r="E134" s="232">
        <v>735.89999999999986</v>
      </c>
      <c r="F134" s="232">
        <v>729.69999999999993</v>
      </c>
      <c r="G134" s="232">
        <v>721.14999999999986</v>
      </c>
      <c r="H134" s="232">
        <v>750.64999999999986</v>
      </c>
      <c r="I134" s="232">
        <v>759.19999999999982</v>
      </c>
      <c r="J134" s="232">
        <v>765.39999999999986</v>
      </c>
      <c r="K134" s="231">
        <v>753</v>
      </c>
      <c r="L134" s="231">
        <v>738.25</v>
      </c>
      <c r="M134" s="231">
        <v>4.3711200000000003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88261.1</v>
      </c>
      <c r="D135" s="232">
        <v>88279.400000000009</v>
      </c>
      <c r="E135" s="232">
        <v>86893.050000000017</v>
      </c>
      <c r="F135" s="232">
        <v>85525.000000000015</v>
      </c>
      <c r="G135" s="232">
        <v>84138.650000000023</v>
      </c>
      <c r="H135" s="232">
        <v>89647.450000000012</v>
      </c>
      <c r="I135" s="232">
        <v>91033.800000000017</v>
      </c>
      <c r="J135" s="232">
        <v>92401.85</v>
      </c>
      <c r="K135" s="231">
        <v>89665.75</v>
      </c>
      <c r="L135" s="231">
        <v>86911.35</v>
      </c>
      <c r="M135" s="231">
        <v>9.7309999999999994E-2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225.5</v>
      </c>
      <c r="D136" s="232">
        <v>226.58333333333334</v>
      </c>
      <c r="E136" s="232">
        <v>222.11666666666667</v>
      </c>
      <c r="F136" s="232">
        <v>218.73333333333332</v>
      </c>
      <c r="G136" s="232">
        <v>214.26666666666665</v>
      </c>
      <c r="H136" s="232">
        <v>229.9666666666667</v>
      </c>
      <c r="I136" s="232">
        <v>234.43333333333334</v>
      </c>
      <c r="J136" s="232">
        <v>237.81666666666672</v>
      </c>
      <c r="K136" s="231">
        <v>231.05</v>
      </c>
      <c r="L136" s="231">
        <v>223.2</v>
      </c>
      <c r="M136" s="231">
        <v>17.503309999999999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1320.2</v>
      </c>
      <c r="D137" s="232">
        <v>1315.55</v>
      </c>
      <c r="E137" s="232">
        <v>1291.3</v>
      </c>
      <c r="F137" s="232">
        <v>1262.4000000000001</v>
      </c>
      <c r="G137" s="232">
        <v>1238.1500000000001</v>
      </c>
      <c r="H137" s="232">
        <v>1344.4499999999998</v>
      </c>
      <c r="I137" s="232">
        <v>1368.6999999999998</v>
      </c>
      <c r="J137" s="232">
        <v>1397.5999999999997</v>
      </c>
      <c r="K137" s="231">
        <v>1339.8</v>
      </c>
      <c r="L137" s="231">
        <v>1286.6500000000001</v>
      </c>
      <c r="M137" s="231">
        <v>19.147690000000001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503.8</v>
      </c>
      <c r="D138" s="232">
        <v>503.60000000000008</v>
      </c>
      <c r="E138" s="232">
        <v>497.35000000000014</v>
      </c>
      <c r="F138" s="232">
        <v>490.90000000000003</v>
      </c>
      <c r="G138" s="232">
        <v>484.65000000000009</v>
      </c>
      <c r="H138" s="232">
        <v>510.05000000000018</v>
      </c>
      <c r="I138" s="232">
        <v>516.30000000000007</v>
      </c>
      <c r="J138" s="232">
        <v>522.75000000000023</v>
      </c>
      <c r="K138" s="231">
        <v>509.85</v>
      </c>
      <c r="L138" s="231">
        <v>497.15</v>
      </c>
      <c r="M138" s="231">
        <v>10.00075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8737.5</v>
      </c>
      <c r="D139" s="232">
        <v>8748.8666666666668</v>
      </c>
      <c r="E139" s="232">
        <v>8608.7333333333336</v>
      </c>
      <c r="F139" s="232">
        <v>8479.9666666666672</v>
      </c>
      <c r="G139" s="232">
        <v>8339.8333333333339</v>
      </c>
      <c r="H139" s="232">
        <v>8877.6333333333332</v>
      </c>
      <c r="I139" s="232">
        <v>9017.7666666666682</v>
      </c>
      <c r="J139" s="232">
        <v>9146.5333333333328</v>
      </c>
      <c r="K139" s="231">
        <v>8889</v>
      </c>
      <c r="L139" s="231">
        <v>8620.1</v>
      </c>
      <c r="M139" s="231">
        <v>7.43546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838.2</v>
      </c>
      <c r="D140" s="232">
        <v>843.35</v>
      </c>
      <c r="E140" s="232">
        <v>826.40000000000009</v>
      </c>
      <c r="F140" s="232">
        <v>814.6</v>
      </c>
      <c r="G140" s="232">
        <v>797.65000000000009</v>
      </c>
      <c r="H140" s="232">
        <v>855.15000000000009</v>
      </c>
      <c r="I140" s="232">
        <v>872.10000000000014</v>
      </c>
      <c r="J140" s="232">
        <v>883.90000000000009</v>
      </c>
      <c r="K140" s="231">
        <v>860.3</v>
      </c>
      <c r="L140" s="231">
        <v>831.55</v>
      </c>
      <c r="M140" s="231">
        <v>16.28331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454.6</v>
      </c>
      <c r="D141" s="232">
        <v>450.08333333333331</v>
      </c>
      <c r="E141" s="232">
        <v>440.36666666666662</v>
      </c>
      <c r="F141" s="232">
        <v>426.13333333333333</v>
      </c>
      <c r="G141" s="232">
        <v>416.41666666666663</v>
      </c>
      <c r="H141" s="232">
        <v>464.31666666666661</v>
      </c>
      <c r="I141" s="232">
        <v>474.0333333333333</v>
      </c>
      <c r="J141" s="232">
        <v>488.26666666666659</v>
      </c>
      <c r="K141" s="231">
        <v>459.8</v>
      </c>
      <c r="L141" s="231">
        <v>435.85</v>
      </c>
      <c r="M141" s="231">
        <v>26.653089999999999</v>
      </c>
      <c r="N141" s="1"/>
      <c r="O141" s="1"/>
    </row>
    <row r="142" spans="1:15" ht="12.75" customHeight="1">
      <c r="A142" s="214">
        <v>133</v>
      </c>
      <c r="B142" s="217" t="s">
        <v>849</v>
      </c>
      <c r="C142" s="231">
        <v>51.2</v>
      </c>
      <c r="D142" s="232">
        <v>50.583333333333336</v>
      </c>
      <c r="E142" s="232">
        <v>49.31666666666667</v>
      </c>
      <c r="F142" s="232">
        <v>47.433333333333337</v>
      </c>
      <c r="G142" s="232">
        <v>46.166666666666671</v>
      </c>
      <c r="H142" s="232">
        <v>52.466666666666669</v>
      </c>
      <c r="I142" s="232">
        <v>53.733333333333334</v>
      </c>
      <c r="J142" s="232">
        <v>55.616666666666667</v>
      </c>
      <c r="K142" s="231">
        <v>51.85</v>
      </c>
      <c r="L142" s="231">
        <v>48.7</v>
      </c>
      <c r="M142" s="231">
        <v>133.69269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2072.4</v>
      </c>
      <c r="D143" s="232">
        <v>2074.5333333333333</v>
      </c>
      <c r="E143" s="232">
        <v>2040.1166666666668</v>
      </c>
      <c r="F143" s="232">
        <v>2007.8333333333335</v>
      </c>
      <c r="G143" s="232">
        <v>1973.416666666667</v>
      </c>
      <c r="H143" s="232">
        <v>2106.8166666666666</v>
      </c>
      <c r="I143" s="232">
        <v>2141.2333333333336</v>
      </c>
      <c r="J143" s="232">
        <v>2173.5166666666664</v>
      </c>
      <c r="K143" s="231">
        <v>2108.9499999999998</v>
      </c>
      <c r="L143" s="231">
        <v>2042.25</v>
      </c>
      <c r="M143" s="231">
        <v>4.5361399999999996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1010.15</v>
      </c>
      <c r="D144" s="232">
        <v>1019.7333333333332</v>
      </c>
      <c r="E144" s="232">
        <v>991.41666666666652</v>
      </c>
      <c r="F144" s="232">
        <v>972.68333333333328</v>
      </c>
      <c r="G144" s="232">
        <v>944.36666666666656</v>
      </c>
      <c r="H144" s="232">
        <v>1038.4666666666665</v>
      </c>
      <c r="I144" s="232">
        <v>1066.7833333333333</v>
      </c>
      <c r="J144" s="232">
        <v>1085.5166666666664</v>
      </c>
      <c r="K144" s="231">
        <v>1048.05</v>
      </c>
      <c r="L144" s="231">
        <v>1001</v>
      </c>
      <c r="M144" s="231">
        <v>5.7735000000000003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166.3</v>
      </c>
      <c r="D145" s="232">
        <v>165.78333333333333</v>
      </c>
      <c r="E145" s="232">
        <v>164.51666666666665</v>
      </c>
      <c r="F145" s="232">
        <v>162.73333333333332</v>
      </c>
      <c r="G145" s="232">
        <v>161.46666666666664</v>
      </c>
      <c r="H145" s="232">
        <v>167.56666666666666</v>
      </c>
      <c r="I145" s="232">
        <v>168.83333333333337</v>
      </c>
      <c r="J145" s="232">
        <v>170.61666666666667</v>
      </c>
      <c r="K145" s="231">
        <v>167.05</v>
      </c>
      <c r="L145" s="231">
        <v>164</v>
      </c>
      <c r="M145" s="231">
        <v>137.56671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82.3</v>
      </c>
      <c r="D146" s="232">
        <v>82.416666666666671</v>
      </c>
      <c r="E146" s="232">
        <v>80.933333333333337</v>
      </c>
      <c r="F146" s="232">
        <v>79.566666666666663</v>
      </c>
      <c r="G146" s="232">
        <v>78.083333333333329</v>
      </c>
      <c r="H146" s="232">
        <v>83.783333333333346</v>
      </c>
      <c r="I146" s="232">
        <v>85.266666666666666</v>
      </c>
      <c r="J146" s="232">
        <v>86.633333333333354</v>
      </c>
      <c r="K146" s="231">
        <v>83.9</v>
      </c>
      <c r="L146" s="231">
        <v>81.05</v>
      </c>
      <c r="M146" s="231">
        <v>166.93903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3816.5</v>
      </c>
      <c r="D147" s="232">
        <v>3809.0166666666664</v>
      </c>
      <c r="E147" s="232">
        <v>3772.2833333333328</v>
      </c>
      <c r="F147" s="232">
        <v>3728.0666666666666</v>
      </c>
      <c r="G147" s="232">
        <v>3691.333333333333</v>
      </c>
      <c r="H147" s="232">
        <v>3853.2333333333327</v>
      </c>
      <c r="I147" s="232">
        <v>3889.9666666666662</v>
      </c>
      <c r="J147" s="232">
        <v>3934.1833333333325</v>
      </c>
      <c r="K147" s="231">
        <v>3845.75</v>
      </c>
      <c r="L147" s="231">
        <v>3764.8</v>
      </c>
      <c r="M147" s="231">
        <v>0.61151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19216.349999999999</v>
      </c>
      <c r="D148" s="232">
        <v>19212.133333333331</v>
      </c>
      <c r="E148" s="232">
        <v>19030.266666666663</v>
      </c>
      <c r="F148" s="232">
        <v>18844.183333333331</v>
      </c>
      <c r="G148" s="232">
        <v>18662.316666666662</v>
      </c>
      <c r="H148" s="232">
        <v>19398.216666666664</v>
      </c>
      <c r="I148" s="232">
        <v>19580.083333333332</v>
      </c>
      <c r="J148" s="232">
        <v>19766.166666666664</v>
      </c>
      <c r="K148" s="231">
        <v>19394</v>
      </c>
      <c r="L148" s="231">
        <v>19026.05</v>
      </c>
      <c r="M148" s="231">
        <v>0.44777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241.1</v>
      </c>
      <c r="D149" s="232">
        <v>241.5</v>
      </c>
      <c r="E149" s="232">
        <v>238.8</v>
      </c>
      <c r="F149" s="232">
        <v>236.5</v>
      </c>
      <c r="G149" s="232">
        <v>233.8</v>
      </c>
      <c r="H149" s="232">
        <v>243.8</v>
      </c>
      <c r="I149" s="232">
        <v>246.5</v>
      </c>
      <c r="J149" s="232">
        <v>248.8</v>
      </c>
      <c r="K149" s="231">
        <v>244.2</v>
      </c>
      <c r="L149" s="231">
        <v>239.2</v>
      </c>
      <c r="M149" s="231">
        <v>2.54209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802.25</v>
      </c>
      <c r="D150" s="232">
        <v>804.68333333333339</v>
      </c>
      <c r="E150" s="232">
        <v>787.66666666666674</v>
      </c>
      <c r="F150" s="232">
        <v>773.08333333333337</v>
      </c>
      <c r="G150" s="232">
        <v>756.06666666666672</v>
      </c>
      <c r="H150" s="232">
        <v>819.26666666666677</v>
      </c>
      <c r="I150" s="232">
        <v>836.28333333333342</v>
      </c>
      <c r="J150" s="232">
        <v>850.86666666666679</v>
      </c>
      <c r="K150" s="231">
        <v>821.7</v>
      </c>
      <c r="L150" s="231">
        <v>790.1</v>
      </c>
      <c r="M150" s="231">
        <v>5.9044600000000003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147.65</v>
      </c>
      <c r="D151" s="232">
        <v>149.46666666666667</v>
      </c>
      <c r="E151" s="232">
        <v>144.78333333333333</v>
      </c>
      <c r="F151" s="232">
        <v>141.91666666666666</v>
      </c>
      <c r="G151" s="232">
        <v>137.23333333333332</v>
      </c>
      <c r="H151" s="232">
        <v>152.33333333333334</v>
      </c>
      <c r="I151" s="232">
        <v>157.01666666666668</v>
      </c>
      <c r="J151" s="232">
        <v>159.88333333333335</v>
      </c>
      <c r="K151" s="231">
        <v>154.15</v>
      </c>
      <c r="L151" s="231">
        <v>146.6</v>
      </c>
      <c r="M151" s="231">
        <v>130.52535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239.1</v>
      </c>
      <c r="D152" s="232">
        <v>235.93333333333331</v>
      </c>
      <c r="E152" s="232">
        <v>229.16666666666663</v>
      </c>
      <c r="F152" s="232">
        <v>219.23333333333332</v>
      </c>
      <c r="G152" s="232">
        <v>212.46666666666664</v>
      </c>
      <c r="H152" s="232">
        <v>245.86666666666662</v>
      </c>
      <c r="I152" s="232">
        <v>252.63333333333333</v>
      </c>
      <c r="J152" s="232">
        <v>262.56666666666661</v>
      </c>
      <c r="K152" s="231">
        <v>242.7</v>
      </c>
      <c r="L152" s="231">
        <v>226</v>
      </c>
      <c r="M152" s="231">
        <v>9.5312199999999994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513.4</v>
      </c>
      <c r="D153" s="232">
        <v>520.7833333333333</v>
      </c>
      <c r="E153" s="232">
        <v>500.71666666666658</v>
      </c>
      <c r="F153" s="232">
        <v>488.0333333333333</v>
      </c>
      <c r="G153" s="232">
        <v>467.96666666666658</v>
      </c>
      <c r="H153" s="232">
        <v>533.46666666666658</v>
      </c>
      <c r="I153" s="232">
        <v>553.53333333333319</v>
      </c>
      <c r="J153" s="232">
        <v>566.21666666666658</v>
      </c>
      <c r="K153" s="231">
        <v>540.85</v>
      </c>
      <c r="L153" s="231">
        <v>508.1</v>
      </c>
      <c r="M153" s="231">
        <v>25.032779999999999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3051.55</v>
      </c>
      <c r="D154" s="232">
        <v>3069.6333333333337</v>
      </c>
      <c r="E154" s="232">
        <v>3014.4666666666672</v>
      </c>
      <c r="F154" s="232">
        <v>2977.3833333333337</v>
      </c>
      <c r="G154" s="232">
        <v>2922.2166666666672</v>
      </c>
      <c r="H154" s="232">
        <v>3106.7166666666672</v>
      </c>
      <c r="I154" s="232">
        <v>3161.8833333333341</v>
      </c>
      <c r="J154" s="232">
        <v>3198.9666666666672</v>
      </c>
      <c r="K154" s="231">
        <v>3124.8</v>
      </c>
      <c r="L154" s="231">
        <v>3032.55</v>
      </c>
      <c r="M154" s="231">
        <v>0.43453000000000003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401.5</v>
      </c>
      <c r="D155" s="232">
        <v>402.09999999999997</v>
      </c>
      <c r="E155" s="232">
        <v>394.39999999999992</v>
      </c>
      <c r="F155" s="232">
        <v>387.29999999999995</v>
      </c>
      <c r="G155" s="232">
        <v>379.59999999999991</v>
      </c>
      <c r="H155" s="232">
        <v>409.19999999999993</v>
      </c>
      <c r="I155" s="232">
        <v>416.9</v>
      </c>
      <c r="J155" s="232">
        <v>423.99999999999994</v>
      </c>
      <c r="K155" s="231">
        <v>409.8</v>
      </c>
      <c r="L155" s="231">
        <v>395</v>
      </c>
      <c r="M155" s="231">
        <v>9.1747499999999995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2957.95</v>
      </c>
      <c r="D156" s="232">
        <v>2961.35</v>
      </c>
      <c r="E156" s="232">
        <v>2931.6499999999996</v>
      </c>
      <c r="F156" s="232">
        <v>2905.35</v>
      </c>
      <c r="G156" s="232">
        <v>2875.6499999999996</v>
      </c>
      <c r="H156" s="232">
        <v>2987.6499999999996</v>
      </c>
      <c r="I156" s="232">
        <v>3017.3499999999995</v>
      </c>
      <c r="J156" s="232">
        <v>3043.6499999999996</v>
      </c>
      <c r="K156" s="231">
        <v>2991.05</v>
      </c>
      <c r="L156" s="231">
        <v>2935.05</v>
      </c>
      <c r="M156" s="231">
        <v>2.56366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39871.75</v>
      </c>
      <c r="D157" s="232">
        <v>39750.933333333334</v>
      </c>
      <c r="E157" s="232">
        <v>39291.01666666667</v>
      </c>
      <c r="F157" s="232">
        <v>38710.283333333333</v>
      </c>
      <c r="G157" s="232">
        <v>38250.366666666669</v>
      </c>
      <c r="H157" s="232">
        <v>40331.666666666672</v>
      </c>
      <c r="I157" s="232">
        <v>40791.583333333328</v>
      </c>
      <c r="J157" s="232">
        <v>41372.316666666673</v>
      </c>
      <c r="K157" s="231">
        <v>40210.85</v>
      </c>
      <c r="L157" s="231">
        <v>39170.199999999997</v>
      </c>
      <c r="M157" s="231">
        <v>0.30613000000000001</v>
      </c>
      <c r="N157" s="1"/>
      <c r="O157" s="1"/>
    </row>
    <row r="158" spans="1:15" ht="12.75" customHeight="1">
      <c r="A158" s="214">
        <v>149</v>
      </c>
      <c r="B158" s="217" t="s">
        <v>850</v>
      </c>
      <c r="C158" s="231">
        <v>1104.2</v>
      </c>
      <c r="D158" s="232">
        <v>1104.2</v>
      </c>
      <c r="E158" s="232">
        <v>1104.2</v>
      </c>
      <c r="F158" s="232">
        <v>1104.2</v>
      </c>
      <c r="G158" s="232">
        <v>1104.2</v>
      </c>
      <c r="H158" s="232">
        <v>1104.2</v>
      </c>
      <c r="I158" s="232">
        <v>1104.2</v>
      </c>
      <c r="J158" s="232">
        <v>1104.2</v>
      </c>
      <c r="K158" s="231">
        <v>1104.2</v>
      </c>
      <c r="L158" s="231">
        <v>1104.2</v>
      </c>
      <c r="M158" s="231">
        <v>0.71618000000000004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4576.95</v>
      </c>
      <c r="D159" s="232">
        <v>4610.9833333333336</v>
      </c>
      <c r="E159" s="232">
        <v>4516.9666666666672</v>
      </c>
      <c r="F159" s="232">
        <v>4456.9833333333336</v>
      </c>
      <c r="G159" s="232">
        <v>4362.9666666666672</v>
      </c>
      <c r="H159" s="232">
        <v>4670.9666666666672</v>
      </c>
      <c r="I159" s="232">
        <v>4764.9833333333336</v>
      </c>
      <c r="J159" s="232">
        <v>4824.9666666666672</v>
      </c>
      <c r="K159" s="231">
        <v>4705</v>
      </c>
      <c r="L159" s="231">
        <v>4551</v>
      </c>
      <c r="M159" s="231">
        <v>7.5287100000000002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225.55</v>
      </c>
      <c r="D160" s="232">
        <v>225.33333333333334</v>
      </c>
      <c r="E160" s="232">
        <v>222.41666666666669</v>
      </c>
      <c r="F160" s="232">
        <v>219.28333333333333</v>
      </c>
      <c r="G160" s="232">
        <v>216.36666666666667</v>
      </c>
      <c r="H160" s="232">
        <v>228.4666666666667</v>
      </c>
      <c r="I160" s="232">
        <v>231.38333333333338</v>
      </c>
      <c r="J160" s="232">
        <v>234.51666666666671</v>
      </c>
      <c r="K160" s="231">
        <v>228.25</v>
      </c>
      <c r="L160" s="231">
        <v>222.2</v>
      </c>
      <c r="M160" s="231">
        <v>21.051850000000002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2290.65</v>
      </c>
      <c r="D161" s="232">
        <v>2289.2166666666667</v>
      </c>
      <c r="E161" s="232">
        <v>2258.4333333333334</v>
      </c>
      <c r="F161" s="232">
        <v>2226.2166666666667</v>
      </c>
      <c r="G161" s="232">
        <v>2195.4333333333334</v>
      </c>
      <c r="H161" s="232">
        <v>2321.4333333333334</v>
      </c>
      <c r="I161" s="232">
        <v>2352.2166666666672</v>
      </c>
      <c r="J161" s="232">
        <v>2384.4333333333334</v>
      </c>
      <c r="K161" s="231">
        <v>2320</v>
      </c>
      <c r="L161" s="231">
        <v>2257</v>
      </c>
      <c r="M161" s="231">
        <v>4.4508200000000002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2777.3</v>
      </c>
      <c r="D162" s="232">
        <v>2785.65</v>
      </c>
      <c r="E162" s="232">
        <v>2729.3500000000004</v>
      </c>
      <c r="F162" s="232">
        <v>2681.4</v>
      </c>
      <c r="G162" s="232">
        <v>2625.1000000000004</v>
      </c>
      <c r="H162" s="232">
        <v>2833.6000000000004</v>
      </c>
      <c r="I162" s="232">
        <v>2889.9000000000005</v>
      </c>
      <c r="J162" s="232">
        <v>2937.8500000000004</v>
      </c>
      <c r="K162" s="231">
        <v>2841.95</v>
      </c>
      <c r="L162" s="231">
        <v>2737.7</v>
      </c>
      <c r="M162" s="231">
        <v>2.70275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285.85000000000002</v>
      </c>
      <c r="D163" s="232">
        <v>289.43333333333334</v>
      </c>
      <c r="E163" s="232">
        <v>278.11666666666667</v>
      </c>
      <c r="F163" s="232">
        <v>270.38333333333333</v>
      </c>
      <c r="G163" s="232">
        <v>259.06666666666666</v>
      </c>
      <c r="H163" s="232">
        <v>297.16666666666669</v>
      </c>
      <c r="I163" s="232">
        <v>308.48333333333341</v>
      </c>
      <c r="J163" s="232">
        <v>316.2166666666667</v>
      </c>
      <c r="K163" s="231">
        <v>300.75</v>
      </c>
      <c r="L163" s="231">
        <v>281.7</v>
      </c>
      <c r="M163" s="231">
        <v>29.539159999999999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136.1</v>
      </c>
      <c r="D164" s="232">
        <v>137.71666666666667</v>
      </c>
      <c r="E164" s="232">
        <v>131.43333333333334</v>
      </c>
      <c r="F164" s="232">
        <v>126.76666666666668</v>
      </c>
      <c r="G164" s="232">
        <v>120.48333333333335</v>
      </c>
      <c r="H164" s="232">
        <v>142.38333333333333</v>
      </c>
      <c r="I164" s="232">
        <v>148.66666666666669</v>
      </c>
      <c r="J164" s="232">
        <v>153.33333333333331</v>
      </c>
      <c r="K164" s="231">
        <v>144</v>
      </c>
      <c r="L164" s="231">
        <v>133.05000000000001</v>
      </c>
      <c r="M164" s="231">
        <v>174.40386000000001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219.25</v>
      </c>
      <c r="D165" s="232">
        <v>219.23333333333335</v>
      </c>
      <c r="E165" s="232">
        <v>217.01666666666671</v>
      </c>
      <c r="F165" s="232">
        <v>214.78333333333336</v>
      </c>
      <c r="G165" s="232">
        <v>212.56666666666672</v>
      </c>
      <c r="H165" s="232">
        <v>221.4666666666667</v>
      </c>
      <c r="I165" s="232">
        <v>223.68333333333334</v>
      </c>
      <c r="J165" s="232">
        <v>225.91666666666669</v>
      </c>
      <c r="K165" s="231">
        <v>221.45</v>
      </c>
      <c r="L165" s="231">
        <v>217</v>
      </c>
      <c r="M165" s="231">
        <v>78.439530000000005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423.2</v>
      </c>
      <c r="D166" s="232">
        <v>423.75</v>
      </c>
      <c r="E166" s="232">
        <v>409.45</v>
      </c>
      <c r="F166" s="232">
        <v>395.7</v>
      </c>
      <c r="G166" s="232">
        <v>381.4</v>
      </c>
      <c r="H166" s="232">
        <v>437.5</v>
      </c>
      <c r="I166" s="232">
        <v>451.79999999999995</v>
      </c>
      <c r="J166" s="232">
        <v>465.55</v>
      </c>
      <c r="K166" s="231">
        <v>438.05</v>
      </c>
      <c r="L166" s="231">
        <v>410</v>
      </c>
      <c r="M166" s="231">
        <v>5.9447299999999998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13565</v>
      </c>
      <c r="D167" s="232">
        <v>13535.516666666668</v>
      </c>
      <c r="E167" s="232">
        <v>13427.133333333337</v>
      </c>
      <c r="F167" s="232">
        <v>13289.266666666668</v>
      </c>
      <c r="G167" s="232">
        <v>13180.883333333337</v>
      </c>
      <c r="H167" s="232">
        <v>13673.383333333337</v>
      </c>
      <c r="I167" s="232">
        <v>13781.766666666668</v>
      </c>
      <c r="J167" s="232">
        <v>13919.633333333337</v>
      </c>
      <c r="K167" s="231">
        <v>13643.9</v>
      </c>
      <c r="L167" s="231">
        <v>13397.65</v>
      </c>
      <c r="M167" s="231">
        <v>2.3019999999999999E-2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50.8</v>
      </c>
      <c r="D168" s="232">
        <v>51.733333333333327</v>
      </c>
      <c r="E168" s="232">
        <v>49.116666666666653</v>
      </c>
      <c r="F168" s="232">
        <v>47.433333333333323</v>
      </c>
      <c r="G168" s="232">
        <v>44.816666666666649</v>
      </c>
      <c r="H168" s="232">
        <v>53.416666666666657</v>
      </c>
      <c r="I168" s="232">
        <v>56.033333333333331</v>
      </c>
      <c r="J168" s="232">
        <v>57.716666666666661</v>
      </c>
      <c r="K168" s="231">
        <v>54.35</v>
      </c>
      <c r="L168" s="231">
        <v>50.05</v>
      </c>
      <c r="M168" s="231">
        <v>1112.44364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115.15</v>
      </c>
      <c r="D169" s="232">
        <v>116.05000000000001</v>
      </c>
      <c r="E169" s="232">
        <v>111.15000000000002</v>
      </c>
      <c r="F169" s="232">
        <v>107.15</v>
      </c>
      <c r="G169" s="232">
        <v>102.25000000000001</v>
      </c>
      <c r="H169" s="232">
        <v>120.05000000000003</v>
      </c>
      <c r="I169" s="232">
        <v>124.95</v>
      </c>
      <c r="J169" s="232">
        <v>128.95000000000005</v>
      </c>
      <c r="K169" s="231">
        <v>120.95</v>
      </c>
      <c r="L169" s="231">
        <v>112.05</v>
      </c>
      <c r="M169" s="231">
        <v>171.88910999999999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2337.35</v>
      </c>
      <c r="D170" s="232">
        <v>2345.4500000000003</v>
      </c>
      <c r="E170" s="232">
        <v>2303.5500000000006</v>
      </c>
      <c r="F170" s="232">
        <v>2269.7500000000005</v>
      </c>
      <c r="G170" s="232">
        <v>2227.8500000000008</v>
      </c>
      <c r="H170" s="232">
        <v>2379.2500000000005</v>
      </c>
      <c r="I170" s="232">
        <v>2421.15</v>
      </c>
      <c r="J170" s="232">
        <v>2454.9500000000003</v>
      </c>
      <c r="K170" s="231">
        <v>2387.35</v>
      </c>
      <c r="L170" s="231">
        <v>2311.65</v>
      </c>
      <c r="M170" s="231">
        <v>119.20990999999999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699.35</v>
      </c>
      <c r="D171" s="232">
        <v>705.11666666666679</v>
      </c>
      <c r="E171" s="232">
        <v>691.28333333333353</v>
      </c>
      <c r="F171" s="232">
        <v>683.2166666666667</v>
      </c>
      <c r="G171" s="232">
        <v>669.38333333333344</v>
      </c>
      <c r="H171" s="232">
        <v>713.18333333333362</v>
      </c>
      <c r="I171" s="232">
        <v>727.01666666666688</v>
      </c>
      <c r="J171" s="232">
        <v>735.08333333333371</v>
      </c>
      <c r="K171" s="231">
        <v>718.95</v>
      </c>
      <c r="L171" s="231">
        <v>697.05</v>
      </c>
      <c r="M171" s="231">
        <v>27.410679999999999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1250.25</v>
      </c>
      <c r="D172" s="232">
        <v>1257.25</v>
      </c>
      <c r="E172" s="232">
        <v>1223</v>
      </c>
      <c r="F172" s="232">
        <v>1195.75</v>
      </c>
      <c r="G172" s="232">
        <v>1161.5</v>
      </c>
      <c r="H172" s="232">
        <v>1284.5</v>
      </c>
      <c r="I172" s="232">
        <v>1318.75</v>
      </c>
      <c r="J172" s="232">
        <v>1346</v>
      </c>
      <c r="K172" s="231">
        <v>1291.5</v>
      </c>
      <c r="L172" s="231">
        <v>1230</v>
      </c>
      <c r="M172" s="231">
        <v>11.64597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2131.1</v>
      </c>
      <c r="D173" s="232">
        <v>2129.8833333333337</v>
      </c>
      <c r="E173" s="232">
        <v>2107.2666666666673</v>
      </c>
      <c r="F173" s="232">
        <v>2083.4333333333338</v>
      </c>
      <c r="G173" s="232">
        <v>2060.8166666666675</v>
      </c>
      <c r="H173" s="232">
        <v>2153.7166666666672</v>
      </c>
      <c r="I173" s="232">
        <v>2176.333333333333</v>
      </c>
      <c r="J173" s="232">
        <v>2200.166666666667</v>
      </c>
      <c r="K173" s="231">
        <v>2152.5</v>
      </c>
      <c r="L173" s="231">
        <v>2106.0500000000002</v>
      </c>
      <c r="M173" s="231">
        <v>4.7117500000000003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71.599999999999994</v>
      </c>
      <c r="D174" s="232">
        <v>71.733333333333334</v>
      </c>
      <c r="E174" s="232">
        <v>70.166666666666671</v>
      </c>
      <c r="F174" s="232">
        <v>68.733333333333334</v>
      </c>
      <c r="G174" s="232">
        <v>67.166666666666671</v>
      </c>
      <c r="H174" s="232">
        <v>73.166666666666671</v>
      </c>
      <c r="I174" s="232">
        <v>74.733333333333334</v>
      </c>
      <c r="J174" s="232">
        <v>76.166666666666671</v>
      </c>
      <c r="K174" s="231">
        <v>73.3</v>
      </c>
      <c r="L174" s="231">
        <v>70.3</v>
      </c>
      <c r="M174" s="231">
        <v>129.33536000000001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21901.200000000001</v>
      </c>
      <c r="D175" s="232">
        <v>21897.033333333336</v>
      </c>
      <c r="E175" s="232">
        <v>21414.166666666672</v>
      </c>
      <c r="F175" s="232">
        <v>20927.133333333335</v>
      </c>
      <c r="G175" s="232">
        <v>20444.26666666667</v>
      </c>
      <c r="H175" s="232">
        <v>22384.066666666673</v>
      </c>
      <c r="I175" s="232">
        <v>22866.933333333334</v>
      </c>
      <c r="J175" s="232">
        <v>23353.966666666674</v>
      </c>
      <c r="K175" s="231">
        <v>22379.9</v>
      </c>
      <c r="L175" s="231">
        <v>21410</v>
      </c>
      <c r="M175" s="231">
        <v>0.52017999999999998</v>
      </c>
      <c r="N175" s="1"/>
      <c r="O175" s="1"/>
    </row>
    <row r="176" spans="1:15" ht="12.75" customHeight="1">
      <c r="A176" s="214">
        <v>167</v>
      </c>
      <c r="B176" t="s">
        <v>952</v>
      </c>
      <c r="C176" s="337" t="e">
        <v>#N/A</v>
      </c>
      <c r="D176" s="338" t="e">
        <v>#N/A</v>
      </c>
      <c r="E176" s="338" t="e">
        <v>#N/A</v>
      </c>
      <c r="F176" s="338" t="e">
        <v>#N/A</v>
      </c>
      <c r="G176" s="338" t="e">
        <v>#N/A</v>
      </c>
      <c r="H176" s="338" t="e">
        <v>#N/A</v>
      </c>
      <c r="I176" s="338" t="e">
        <v>#N/A</v>
      </c>
      <c r="J176" s="338" t="e">
        <v>#N/A</v>
      </c>
      <c r="K176" s="337" t="e">
        <v>#N/A</v>
      </c>
      <c r="L176" s="337" t="e">
        <v>#N/A</v>
      </c>
      <c r="M176" s="337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2957.9</v>
      </c>
      <c r="D177" s="232">
        <v>2956.2333333333336</v>
      </c>
      <c r="E177" s="232">
        <v>2902.166666666667</v>
      </c>
      <c r="F177" s="232">
        <v>2846.4333333333334</v>
      </c>
      <c r="G177" s="232">
        <v>2792.3666666666668</v>
      </c>
      <c r="H177" s="232">
        <v>3011.9666666666672</v>
      </c>
      <c r="I177" s="232">
        <v>3066.0333333333338</v>
      </c>
      <c r="J177" s="232">
        <v>3121.7666666666673</v>
      </c>
      <c r="K177" s="231">
        <v>3010.3</v>
      </c>
      <c r="L177" s="231">
        <v>2900.5</v>
      </c>
      <c r="M177" s="231">
        <v>1.6551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451.6</v>
      </c>
      <c r="D178" s="232">
        <v>453.81666666666666</v>
      </c>
      <c r="E178" s="232">
        <v>442.7833333333333</v>
      </c>
      <c r="F178" s="232">
        <v>433.96666666666664</v>
      </c>
      <c r="G178" s="232">
        <v>422.93333333333328</v>
      </c>
      <c r="H178" s="232">
        <v>462.63333333333333</v>
      </c>
      <c r="I178" s="232">
        <v>473.66666666666674</v>
      </c>
      <c r="J178" s="232">
        <v>482.48333333333335</v>
      </c>
      <c r="K178" s="231">
        <v>464.85</v>
      </c>
      <c r="L178" s="231">
        <v>445</v>
      </c>
      <c r="M178" s="231">
        <v>21.398209999999999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539.95000000000005</v>
      </c>
      <c r="D179" s="232">
        <v>546.91666666666663</v>
      </c>
      <c r="E179" s="232">
        <v>525.2833333333333</v>
      </c>
      <c r="F179" s="232">
        <v>510.61666666666667</v>
      </c>
      <c r="G179" s="232">
        <v>488.98333333333335</v>
      </c>
      <c r="H179" s="232">
        <v>561.58333333333326</v>
      </c>
      <c r="I179" s="232">
        <v>583.2166666666667</v>
      </c>
      <c r="J179" s="232">
        <v>597.88333333333321</v>
      </c>
      <c r="K179" s="231">
        <v>568.54999999999995</v>
      </c>
      <c r="L179" s="231">
        <v>532.25</v>
      </c>
      <c r="M179" s="231">
        <v>401.63463999999999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88.15</v>
      </c>
      <c r="D180" s="232">
        <v>88.550000000000011</v>
      </c>
      <c r="E180" s="232">
        <v>85.90000000000002</v>
      </c>
      <c r="F180" s="232">
        <v>83.65</v>
      </c>
      <c r="G180" s="232">
        <v>81.000000000000014</v>
      </c>
      <c r="H180" s="232">
        <v>90.800000000000026</v>
      </c>
      <c r="I180" s="232">
        <v>93.45</v>
      </c>
      <c r="J180" s="232">
        <v>95.700000000000031</v>
      </c>
      <c r="K180" s="231">
        <v>91.2</v>
      </c>
      <c r="L180" s="231">
        <v>86.3</v>
      </c>
      <c r="M180" s="231">
        <v>218.74770000000001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1043.4000000000001</v>
      </c>
      <c r="D181" s="232">
        <v>1042.8</v>
      </c>
      <c r="E181" s="232">
        <v>1034.5999999999999</v>
      </c>
      <c r="F181" s="232">
        <v>1025.8</v>
      </c>
      <c r="G181" s="232">
        <v>1017.5999999999999</v>
      </c>
      <c r="H181" s="232">
        <v>1051.5999999999999</v>
      </c>
      <c r="I181" s="232">
        <v>1059.8000000000002</v>
      </c>
      <c r="J181" s="232">
        <v>1068.5999999999999</v>
      </c>
      <c r="K181" s="231">
        <v>1051</v>
      </c>
      <c r="L181" s="231">
        <v>1034</v>
      </c>
      <c r="M181" s="231">
        <v>34.480130000000003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452.4</v>
      </c>
      <c r="D182" s="232">
        <v>456.91666666666669</v>
      </c>
      <c r="E182" s="232">
        <v>440.48333333333335</v>
      </c>
      <c r="F182" s="232">
        <v>428.56666666666666</v>
      </c>
      <c r="G182" s="232">
        <v>412.13333333333333</v>
      </c>
      <c r="H182" s="232">
        <v>468.83333333333337</v>
      </c>
      <c r="I182" s="232">
        <v>485.26666666666665</v>
      </c>
      <c r="J182" s="232">
        <v>497.18333333333339</v>
      </c>
      <c r="K182" s="231">
        <v>473.35</v>
      </c>
      <c r="L182" s="231">
        <v>445</v>
      </c>
      <c r="M182" s="231">
        <v>6.0044399999999998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566.4</v>
      </c>
      <c r="D183" s="232">
        <v>570.31666666666661</v>
      </c>
      <c r="E183" s="232">
        <v>558.93333333333317</v>
      </c>
      <c r="F183" s="232">
        <v>551.46666666666658</v>
      </c>
      <c r="G183" s="232">
        <v>540.08333333333314</v>
      </c>
      <c r="H183" s="232">
        <v>577.78333333333319</v>
      </c>
      <c r="I183" s="232">
        <v>589.16666666666663</v>
      </c>
      <c r="J183" s="232">
        <v>596.63333333333321</v>
      </c>
      <c r="K183" s="231">
        <v>581.70000000000005</v>
      </c>
      <c r="L183" s="231">
        <v>562.85</v>
      </c>
      <c r="M183" s="231">
        <v>2.3394200000000001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1050.8</v>
      </c>
      <c r="D184" s="232">
        <v>1052.8166666666666</v>
      </c>
      <c r="E184" s="232">
        <v>1030.7333333333331</v>
      </c>
      <c r="F184" s="232">
        <v>1010.6666666666665</v>
      </c>
      <c r="G184" s="232">
        <v>988.58333333333303</v>
      </c>
      <c r="H184" s="232">
        <v>1072.8833333333332</v>
      </c>
      <c r="I184" s="232">
        <v>1094.9666666666667</v>
      </c>
      <c r="J184" s="232">
        <v>1115.0333333333333</v>
      </c>
      <c r="K184" s="231">
        <v>1074.9000000000001</v>
      </c>
      <c r="L184" s="231">
        <v>1032.75</v>
      </c>
      <c r="M184" s="231">
        <v>36.291719999999998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945</v>
      </c>
      <c r="D185" s="232">
        <v>944.9</v>
      </c>
      <c r="E185" s="232">
        <v>929.5</v>
      </c>
      <c r="F185" s="232">
        <v>914</v>
      </c>
      <c r="G185" s="232">
        <v>898.6</v>
      </c>
      <c r="H185" s="232">
        <v>960.4</v>
      </c>
      <c r="I185" s="232">
        <v>975.79999999999984</v>
      </c>
      <c r="J185" s="232">
        <v>991.3</v>
      </c>
      <c r="K185" s="231">
        <v>960.3</v>
      </c>
      <c r="L185" s="231">
        <v>929.4</v>
      </c>
      <c r="M185" s="231">
        <v>6.4824299999999999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1255.4000000000001</v>
      </c>
      <c r="D186" s="232">
        <v>1258.45</v>
      </c>
      <c r="E186" s="232">
        <v>1220.25</v>
      </c>
      <c r="F186" s="232">
        <v>1185.0999999999999</v>
      </c>
      <c r="G186" s="232">
        <v>1146.8999999999999</v>
      </c>
      <c r="H186" s="232">
        <v>1293.6000000000001</v>
      </c>
      <c r="I186" s="232">
        <v>1331.8000000000004</v>
      </c>
      <c r="J186" s="232">
        <v>1366.9500000000003</v>
      </c>
      <c r="K186" s="231">
        <v>1296.6500000000001</v>
      </c>
      <c r="L186" s="231">
        <v>1223.3</v>
      </c>
      <c r="M186" s="231">
        <v>4.3353000000000002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3411.05</v>
      </c>
      <c r="D187" s="232">
        <v>3413.1166666666668</v>
      </c>
      <c r="E187" s="232">
        <v>3380.2333333333336</v>
      </c>
      <c r="F187" s="232">
        <v>3349.416666666667</v>
      </c>
      <c r="G187" s="232">
        <v>3316.5333333333338</v>
      </c>
      <c r="H187" s="232">
        <v>3443.9333333333334</v>
      </c>
      <c r="I187" s="232">
        <v>3476.8166666666666</v>
      </c>
      <c r="J187" s="232">
        <v>3507.6333333333332</v>
      </c>
      <c r="K187" s="231">
        <v>3446</v>
      </c>
      <c r="L187" s="231">
        <v>3382.3</v>
      </c>
      <c r="M187" s="231">
        <v>17.858789999999999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735.25</v>
      </c>
      <c r="D188" s="232">
        <v>735.61666666666679</v>
      </c>
      <c r="E188" s="232">
        <v>725.3333333333336</v>
      </c>
      <c r="F188" s="232">
        <v>715.41666666666686</v>
      </c>
      <c r="G188" s="232">
        <v>705.13333333333367</v>
      </c>
      <c r="H188" s="232">
        <v>745.53333333333353</v>
      </c>
      <c r="I188" s="232">
        <v>755.81666666666683</v>
      </c>
      <c r="J188" s="232">
        <v>765.73333333333346</v>
      </c>
      <c r="K188" s="231">
        <v>745.9</v>
      </c>
      <c r="L188" s="231">
        <v>725.7</v>
      </c>
      <c r="M188" s="231">
        <v>7.7286000000000001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6664.35</v>
      </c>
      <c r="D189" s="232">
        <v>6629.7833333333328</v>
      </c>
      <c r="E189" s="232">
        <v>6509.5666666666657</v>
      </c>
      <c r="F189" s="232">
        <v>6354.7833333333328</v>
      </c>
      <c r="G189" s="232">
        <v>6234.5666666666657</v>
      </c>
      <c r="H189" s="232">
        <v>6784.5666666666657</v>
      </c>
      <c r="I189" s="232">
        <v>6904.7833333333328</v>
      </c>
      <c r="J189" s="232">
        <v>7059.5666666666657</v>
      </c>
      <c r="K189" s="231">
        <v>6750</v>
      </c>
      <c r="L189" s="231">
        <v>6475</v>
      </c>
      <c r="M189" s="231">
        <v>3.0545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445.6</v>
      </c>
      <c r="D190" s="232">
        <v>444.7166666666667</v>
      </c>
      <c r="E190" s="232">
        <v>436.03333333333342</v>
      </c>
      <c r="F190" s="232">
        <v>426.4666666666667</v>
      </c>
      <c r="G190" s="232">
        <v>417.78333333333342</v>
      </c>
      <c r="H190" s="232">
        <v>454.28333333333342</v>
      </c>
      <c r="I190" s="232">
        <v>462.9666666666667</v>
      </c>
      <c r="J190" s="232">
        <v>472.53333333333342</v>
      </c>
      <c r="K190" s="231">
        <v>453.4</v>
      </c>
      <c r="L190" s="231">
        <v>435.15</v>
      </c>
      <c r="M190" s="231">
        <v>633.60467000000006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202.35</v>
      </c>
      <c r="D191" s="232">
        <v>200.95000000000002</v>
      </c>
      <c r="E191" s="232">
        <v>198.05000000000004</v>
      </c>
      <c r="F191" s="232">
        <v>193.75000000000003</v>
      </c>
      <c r="G191" s="232">
        <v>190.85000000000005</v>
      </c>
      <c r="H191" s="232">
        <v>205.25000000000003</v>
      </c>
      <c r="I191" s="232">
        <v>208.15</v>
      </c>
      <c r="J191" s="232">
        <v>212.45000000000002</v>
      </c>
      <c r="K191" s="231">
        <v>203.85</v>
      </c>
      <c r="L191" s="231">
        <v>196.65</v>
      </c>
      <c r="M191" s="231">
        <v>135.21281999999999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120.65</v>
      </c>
      <c r="D192" s="232">
        <v>121</v>
      </c>
      <c r="E192" s="232">
        <v>118.75</v>
      </c>
      <c r="F192" s="232">
        <v>116.85</v>
      </c>
      <c r="G192" s="232">
        <v>114.6</v>
      </c>
      <c r="H192" s="232">
        <v>122.9</v>
      </c>
      <c r="I192" s="232">
        <v>125.15</v>
      </c>
      <c r="J192" s="232">
        <v>127.05000000000001</v>
      </c>
      <c r="K192" s="231">
        <v>123.25</v>
      </c>
      <c r="L192" s="231">
        <v>119.1</v>
      </c>
      <c r="M192" s="231">
        <v>587.71745999999996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77.650000000000006</v>
      </c>
      <c r="D193" s="232">
        <v>78.616666666666674</v>
      </c>
      <c r="E193" s="232">
        <v>76.083333333333343</v>
      </c>
      <c r="F193" s="232">
        <v>74.516666666666666</v>
      </c>
      <c r="G193" s="232">
        <v>71.983333333333334</v>
      </c>
      <c r="H193" s="232">
        <v>80.183333333333351</v>
      </c>
      <c r="I193" s="232">
        <v>82.716666666666683</v>
      </c>
      <c r="J193" s="232">
        <v>84.28333333333336</v>
      </c>
      <c r="K193" s="231">
        <v>81.150000000000006</v>
      </c>
      <c r="L193" s="231">
        <v>77.05</v>
      </c>
      <c r="M193" s="231">
        <v>21.344339999999999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1030.0999999999999</v>
      </c>
      <c r="D194" s="232">
        <v>1036.4166666666667</v>
      </c>
      <c r="E194" s="232">
        <v>1015.1833333333334</v>
      </c>
      <c r="F194" s="232">
        <v>1000.2666666666667</v>
      </c>
      <c r="G194" s="232">
        <v>979.0333333333333</v>
      </c>
      <c r="H194" s="232">
        <v>1051.3333333333335</v>
      </c>
      <c r="I194" s="232">
        <v>1072.5666666666666</v>
      </c>
      <c r="J194" s="232">
        <v>1087.4833333333336</v>
      </c>
      <c r="K194" s="231">
        <v>1057.6500000000001</v>
      </c>
      <c r="L194" s="231">
        <v>1021.5</v>
      </c>
      <c r="M194" s="231">
        <v>16.5182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651.79999999999995</v>
      </c>
      <c r="D195" s="232">
        <v>656.24999999999989</v>
      </c>
      <c r="E195" s="232">
        <v>637.5999999999998</v>
      </c>
      <c r="F195" s="232">
        <v>623.39999999999986</v>
      </c>
      <c r="G195" s="232">
        <v>604.74999999999977</v>
      </c>
      <c r="H195" s="232">
        <v>670.44999999999982</v>
      </c>
      <c r="I195" s="232">
        <v>689.09999999999991</v>
      </c>
      <c r="J195" s="232">
        <v>703.29999999999984</v>
      </c>
      <c r="K195" s="231">
        <v>674.9</v>
      </c>
      <c r="L195" s="231">
        <v>642.04999999999995</v>
      </c>
      <c r="M195" s="231">
        <v>2.3540199999999998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2331.25</v>
      </c>
      <c r="D196" s="232">
        <v>2334.0833333333335</v>
      </c>
      <c r="E196" s="232">
        <v>2299.7666666666669</v>
      </c>
      <c r="F196" s="232">
        <v>2268.2833333333333</v>
      </c>
      <c r="G196" s="232">
        <v>2233.9666666666667</v>
      </c>
      <c r="H196" s="232">
        <v>2365.5666666666671</v>
      </c>
      <c r="I196" s="232">
        <v>2399.8833333333337</v>
      </c>
      <c r="J196" s="232">
        <v>2431.3666666666672</v>
      </c>
      <c r="K196" s="231">
        <v>2368.4</v>
      </c>
      <c r="L196" s="231">
        <v>2302.6</v>
      </c>
      <c r="M196" s="231">
        <v>12.386200000000001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1537.4</v>
      </c>
      <c r="D197" s="232">
        <v>1532.6333333333332</v>
      </c>
      <c r="E197" s="232">
        <v>1512.2666666666664</v>
      </c>
      <c r="F197" s="232">
        <v>1487.1333333333332</v>
      </c>
      <c r="G197" s="232">
        <v>1466.7666666666664</v>
      </c>
      <c r="H197" s="232">
        <v>1557.7666666666664</v>
      </c>
      <c r="I197" s="232">
        <v>1578.1333333333332</v>
      </c>
      <c r="J197" s="232">
        <v>1603.2666666666664</v>
      </c>
      <c r="K197" s="231">
        <v>1553</v>
      </c>
      <c r="L197" s="231">
        <v>1507.5</v>
      </c>
      <c r="M197" s="231">
        <v>2.4442400000000002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439.9</v>
      </c>
      <c r="D198" s="232">
        <v>448.66666666666669</v>
      </c>
      <c r="E198" s="232">
        <v>429.23333333333335</v>
      </c>
      <c r="F198" s="232">
        <v>418.56666666666666</v>
      </c>
      <c r="G198" s="232">
        <v>399.13333333333333</v>
      </c>
      <c r="H198" s="232">
        <v>459.33333333333337</v>
      </c>
      <c r="I198" s="232">
        <v>478.76666666666665</v>
      </c>
      <c r="J198" s="232">
        <v>489.43333333333339</v>
      </c>
      <c r="K198" s="231">
        <v>468.1</v>
      </c>
      <c r="L198" s="231">
        <v>438</v>
      </c>
      <c r="M198" s="231">
        <v>4.0674400000000004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1176.3</v>
      </c>
      <c r="D199" s="232">
        <v>1181.1000000000001</v>
      </c>
      <c r="E199" s="232">
        <v>1150.2000000000003</v>
      </c>
      <c r="F199" s="232">
        <v>1124.1000000000001</v>
      </c>
      <c r="G199" s="232">
        <v>1093.2000000000003</v>
      </c>
      <c r="H199" s="232">
        <v>1207.2000000000003</v>
      </c>
      <c r="I199" s="232">
        <v>1238.1000000000004</v>
      </c>
      <c r="J199" s="232">
        <v>1264.2000000000003</v>
      </c>
      <c r="K199" s="231">
        <v>1212</v>
      </c>
      <c r="L199" s="231">
        <v>1155</v>
      </c>
      <c r="M199" s="231">
        <v>13.6836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32.049999999999997</v>
      </c>
      <c r="D200" s="232">
        <v>32.18333333333333</v>
      </c>
      <c r="E200" s="232">
        <v>31.61666666666666</v>
      </c>
      <c r="F200" s="232">
        <v>31.18333333333333</v>
      </c>
      <c r="G200" s="232">
        <v>30.61666666666666</v>
      </c>
      <c r="H200" s="232">
        <v>32.61666666666666</v>
      </c>
      <c r="I200" s="232">
        <v>33.183333333333337</v>
      </c>
      <c r="J200" s="232">
        <v>33.61666666666666</v>
      </c>
      <c r="K200" s="231">
        <v>32.75</v>
      </c>
      <c r="L200" s="231">
        <v>31.75</v>
      </c>
      <c r="M200" s="231">
        <v>40.287230000000001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2665.75</v>
      </c>
      <c r="D201" s="232">
        <v>2628.3666666666668</v>
      </c>
      <c r="E201" s="232">
        <v>2570.9333333333334</v>
      </c>
      <c r="F201" s="232">
        <v>2476.1166666666668</v>
      </c>
      <c r="G201" s="232">
        <v>2418.6833333333334</v>
      </c>
      <c r="H201" s="232">
        <v>2723.1833333333334</v>
      </c>
      <c r="I201" s="232">
        <v>2780.6166666666668</v>
      </c>
      <c r="J201" s="232">
        <v>2875.4333333333334</v>
      </c>
      <c r="K201" s="231">
        <v>2685.8</v>
      </c>
      <c r="L201" s="231">
        <v>2533.5500000000002</v>
      </c>
      <c r="M201" s="231">
        <v>2.3691900000000001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744.7</v>
      </c>
      <c r="D202" s="232">
        <v>745.53333333333342</v>
      </c>
      <c r="E202" s="232">
        <v>734.36666666666679</v>
      </c>
      <c r="F202" s="232">
        <v>724.03333333333342</v>
      </c>
      <c r="G202" s="232">
        <v>712.86666666666679</v>
      </c>
      <c r="H202" s="232">
        <v>755.86666666666679</v>
      </c>
      <c r="I202" s="232">
        <v>767.03333333333353</v>
      </c>
      <c r="J202" s="232">
        <v>777.36666666666679</v>
      </c>
      <c r="K202" s="231">
        <v>756.7</v>
      </c>
      <c r="L202" s="231">
        <v>735.2</v>
      </c>
      <c r="M202" s="231">
        <v>49.038170000000001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6715.6</v>
      </c>
      <c r="D203" s="232">
        <v>6706.2333333333336</v>
      </c>
      <c r="E203" s="232">
        <v>6613.4666666666672</v>
      </c>
      <c r="F203" s="232">
        <v>6511.3333333333339</v>
      </c>
      <c r="G203" s="232">
        <v>6418.5666666666675</v>
      </c>
      <c r="H203" s="232">
        <v>6808.3666666666668</v>
      </c>
      <c r="I203" s="232">
        <v>6901.1333333333332</v>
      </c>
      <c r="J203" s="232">
        <v>7003.2666666666664</v>
      </c>
      <c r="K203" s="231">
        <v>6799</v>
      </c>
      <c r="L203" s="231">
        <v>6604.1</v>
      </c>
      <c r="M203" s="231">
        <v>6.3558199999999996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74.900000000000006</v>
      </c>
      <c r="D204" s="232">
        <v>75.349999999999994</v>
      </c>
      <c r="E204" s="232">
        <v>71.899999999999991</v>
      </c>
      <c r="F204" s="232">
        <v>68.899999999999991</v>
      </c>
      <c r="G204" s="232">
        <v>65.449999999999989</v>
      </c>
      <c r="H204" s="232">
        <v>78.349999999999994</v>
      </c>
      <c r="I204" s="232">
        <v>81.799999999999983</v>
      </c>
      <c r="J204" s="232">
        <v>84.8</v>
      </c>
      <c r="K204" s="231">
        <v>78.8</v>
      </c>
      <c r="L204" s="231">
        <v>72.349999999999994</v>
      </c>
      <c r="M204" s="231">
        <v>239.63704000000001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1542.7</v>
      </c>
      <c r="D205" s="232">
        <v>1552.0166666666664</v>
      </c>
      <c r="E205" s="232">
        <v>1521.0333333333328</v>
      </c>
      <c r="F205" s="232">
        <v>1499.3666666666663</v>
      </c>
      <c r="G205" s="232">
        <v>1468.3833333333328</v>
      </c>
      <c r="H205" s="232">
        <v>1573.6833333333329</v>
      </c>
      <c r="I205" s="232">
        <v>1604.6666666666665</v>
      </c>
      <c r="J205" s="232">
        <v>1626.333333333333</v>
      </c>
      <c r="K205" s="231">
        <v>1583</v>
      </c>
      <c r="L205" s="231">
        <v>1530.35</v>
      </c>
      <c r="M205" s="231">
        <v>1.9645300000000001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767.15</v>
      </c>
      <c r="D206" s="232">
        <v>759.94999999999993</v>
      </c>
      <c r="E206" s="232">
        <v>745.99999999999989</v>
      </c>
      <c r="F206" s="232">
        <v>724.84999999999991</v>
      </c>
      <c r="G206" s="232">
        <v>710.89999999999986</v>
      </c>
      <c r="H206" s="232">
        <v>781.09999999999991</v>
      </c>
      <c r="I206" s="232">
        <v>795.05</v>
      </c>
      <c r="J206" s="232">
        <v>816.19999999999993</v>
      </c>
      <c r="K206" s="231">
        <v>773.9</v>
      </c>
      <c r="L206" s="231">
        <v>738.8</v>
      </c>
      <c r="M206" s="231">
        <v>40.736539999999998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1242.55</v>
      </c>
      <c r="D207" s="232">
        <v>1234.6333333333332</v>
      </c>
      <c r="E207" s="232">
        <v>1217.9666666666665</v>
      </c>
      <c r="F207" s="232">
        <v>1193.3833333333332</v>
      </c>
      <c r="G207" s="232">
        <v>1176.7166666666665</v>
      </c>
      <c r="H207" s="232">
        <v>1259.2166666666665</v>
      </c>
      <c r="I207" s="232">
        <v>1275.8833333333334</v>
      </c>
      <c r="J207" s="232">
        <v>1300.4666666666665</v>
      </c>
      <c r="K207" s="231">
        <v>1251.3</v>
      </c>
      <c r="L207" s="231">
        <v>1210.05</v>
      </c>
      <c r="M207" s="231">
        <v>9.0315399999999997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319.75</v>
      </c>
      <c r="D208" s="232">
        <v>320.90000000000003</v>
      </c>
      <c r="E208" s="232">
        <v>312.30000000000007</v>
      </c>
      <c r="F208" s="232">
        <v>304.85000000000002</v>
      </c>
      <c r="G208" s="232">
        <v>296.25000000000006</v>
      </c>
      <c r="H208" s="232">
        <v>328.35000000000008</v>
      </c>
      <c r="I208" s="232">
        <v>336.9500000000001</v>
      </c>
      <c r="J208" s="232">
        <v>344.40000000000009</v>
      </c>
      <c r="K208" s="231">
        <v>329.5</v>
      </c>
      <c r="L208" s="231">
        <v>313.45</v>
      </c>
      <c r="M208" s="231">
        <v>116.70027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6.4</v>
      </c>
      <c r="D209" s="232">
        <v>6.5166666666666666</v>
      </c>
      <c r="E209" s="232">
        <v>6.1833333333333336</v>
      </c>
      <c r="F209" s="232">
        <v>5.9666666666666668</v>
      </c>
      <c r="G209" s="232">
        <v>5.6333333333333337</v>
      </c>
      <c r="H209" s="232">
        <v>6.7333333333333334</v>
      </c>
      <c r="I209" s="232">
        <v>7.0666666666666673</v>
      </c>
      <c r="J209" s="232">
        <v>7.2833333333333332</v>
      </c>
      <c r="K209" s="231">
        <v>6.85</v>
      </c>
      <c r="L209" s="231">
        <v>6.3</v>
      </c>
      <c r="M209" s="231">
        <v>1403.36474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744.95</v>
      </c>
      <c r="D210" s="232">
        <v>747.83333333333337</v>
      </c>
      <c r="E210" s="232">
        <v>734.31666666666672</v>
      </c>
      <c r="F210" s="232">
        <v>723.68333333333339</v>
      </c>
      <c r="G210" s="232">
        <v>710.16666666666674</v>
      </c>
      <c r="H210" s="232">
        <v>758.4666666666667</v>
      </c>
      <c r="I210" s="232">
        <v>771.98333333333335</v>
      </c>
      <c r="J210" s="232">
        <v>782.61666666666667</v>
      </c>
      <c r="K210" s="231">
        <v>761.35</v>
      </c>
      <c r="L210" s="231">
        <v>737.2</v>
      </c>
      <c r="M210" s="231">
        <v>14.74004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1392.4</v>
      </c>
      <c r="D211" s="232">
        <v>1397.3999999999999</v>
      </c>
      <c r="E211" s="232">
        <v>1378.0499999999997</v>
      </c>
      <c r="F211" s="232">
        <v>1363.6999999999998</v>
      </c>
      <c r="G211" s="232">
        <v>1344.3499999999997</v>
      </c>
      <c r="H211" s="232">
        <v>1411.7499999999998</v>
      </c>
      <c r="I211" s="232">
        <v>1431.0999999999997</v>
      </c>
      <c r="J211" s="232">
        <v>1445.4499999999998</v>
      </c>
      <c r="K211" s="231">
        <v>1416.75</v>
      </c>
      <c r="L211" s="231">
        <v>1383.05</v>
      </c>
      <c r="M211" s="231">
        <v>1.0460499999999999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398.05</v>
      </c>
      <c r="D212" s="232">
        <v>398.61666666666673</v>
      </c>
      <c r="E212" s="232">
        <v>393.63333333333344</v>
      </c>
      <c r="F212" s="232">
        <v>389.2166666666667</v>
      </c>
      <c r="G212" s="232">
        <v>384.23333333333341</v>
      </c>
      <c r="H212" s="232">
        <v>403.03333333333347</v>
      </c>
      <c r="I212" s="232">
        <v>408.01666666666671</v>
      </c>
      <c r="J212" s="232">
        <v>412.43333333333351</v>
      </c>
      <c r="K212" s="231">
        <v>403.6</v>
      </c>
      <c r="L212" s="231">
        <v>394.2</v>
      </c>
      <c r="M212" s="231">
        <v>37.050669999999997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17.5</v>
      </c>
      <c r="D213" s="232">
        <v>17.666666666666668</v>
      </c>
      <c r="E213" s="232">
        <v>17.133333333333336</v>
      </c>
      <c r="F213" s="232">
        <v>16.766666666666669</v>
      </c>
      <c r="G213" s="232">
        <v>16.233333333333338</v>
      </c>
      <c r="H213" s="232">
        <v>18.033333333333335</v>
      </c>
      <c r="I213" s="232">
        <v>18.566666666666666</v>
      </c>
      <c r="J213" s="232">
        <v>18.933333333333334</v>
      </c>
      <c r="K213" s="231">
        <v>18.2</v>
      </c>
      <c r="L213" s="231">
        <v>17.3</v>
      </c>
      <c r="M213" s="231">
        <v>1863.3839700000001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215.35</v>
      </c>
      <c r="D214" s="232">
        <v>216.93333333333331</v>
      </c>
      <c r="E214" s="232">
        <v>212.96666666666661</v>
      </c>
      <c r="F214" s="232">
        <v>210.58333333333331</v>
      </c>
      <c r="G214" s="232">
        <v>206.61666666666662</v>
      </c>
      <c r="H214" s="232">
        <v>219.31666666666661</v>
      </c>
      <c r="I214" s="232">
        <v>223.2833333333333</v>
      </c>
      <c r="J214" s="232">
        <v>225.6666666666666</v>
      </c>
      <c r="K214" s="231">
        <v>220.9</v>
      </c>
      <c r="L214" s="231">
        <v>214.55</v>
      </c>
      <c r="M214" s="231">
        <v>66.876320000000007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46.95</v>
      </c>
      <c r="D215" s="232">
        <v>48.483333333333327</v>
      </c>
      <c r="E215" s="232">
        <v>45.166666666666657</v>
      </c>
      <c r="F215" s="232">
        <v>43.383333333333333</v>
      </c>
      <c r="G215" s="232">
        <v>40.066666666666663</v>
      </c>
      <c r="H215" s="232">
        <v>50.266666666666652</v>
      </c>
      <c r="I215" s="232">
        <v>53.583333333333329</v>
      </c>
      <c r="J215" s="232">
        <v>55.366666666666646</v>
      </c>
      <c r="K215" s="231">
        <v>51.8</v>
      </c>
      <c r="L215" s="231">
        <v>46.7</v>
      </c>
      <c r="M215" s="231">
        <v>1697.8845200000001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430.3</v>
      </c>
      <c r="D216" s="232">
        <v>428.51666666666665</v>
      </c>
      <c r="E216" s="232">
        <v>423.08333333333331</v>
      </c>
      <c r="F216" s="232">
        <v>415.86666666666667</v>
      </c>
      <c r="G216" s="232">
        <v>410.43333333333334</v>
      </c>
      <c r="H216" s="232">
        <v>435.73333333333329</v>
      </c>
      <c r="I216" s="232">
        <v>441.16666666666669</v>
      </c>
      <c r="J216" s="232">
        <v>448.38333333333327</v>
      </c>
      <c r="K216" s="231">
        <v>433.95</v>
      </c>
      <c r="L216" s="231">
        <v>421.3</v>
      </c>
      <c r="M216" s="231">
        <v>13.076409999999999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230" sqref="B23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5"/>
      <c r="B1" s="39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44956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8" t="s">
        <v>16</v>
      </c>
      <c r="B9" s="390" t="s">
        <v>18</v>
      </c>
      <c r="C9" s="394" t="s">
        <v>20</v>
      </c>
      <c r="D9" s="394" t="s">
        <v>21</v>
      </c>
      <c r="E9" s="385" t="s">
        <v>22</v>
      </c>
      <c r="F9" s="386"/>
      <c r="G9" s="387"/>
      <c r="H9" s="385" t="s">
        <v>23</v>
      </c>
      <c r="I9" s="386"/>
      <c r="J9" s="387"/>
      <c r="K9" s="23"/>
      <c r="L9" s="24"/>
      <c r="M9" s="50"/>
      <c r="N9" s="1"/>
      <c r="O9" s="1"/>
    </row>
    <row r="10" spans="1:15" ht="42.75" customHeight="1">
      <c r="A10" s="392"/>
      <c r="B10" s="393"/>
      <c r="C10" s="393"/>
      <c r="D10" s="3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22600.5</v>
      </c>
      <c r="D11" s="232">
        <v>22536.666666666668</v>
      </c>
      <c r="E11" s="232">
        <v>22329.083333333336</v>
      </c>
      <c r="F11" s="232">
        <v>22057.666666666668</v>
      </c>
      <c r="G11" s="232">
        <v>21850.083333333336</v>
      </c>
      <c r="H11" s="232">
        <v>22808.083333333336</v>
      </c>
      <c r="I11" s="232">
        <v>23015.666666666672</v>
      </c>
      <c r="J11" s="232">
        <v>23287.083333333336</v>
      </c>
      <c r="K11" s="231">
        <v>22744.25</v>
      </c>
      <c r="L11" s="231">
        <v>22265.25</v>
      </c>
      <c r="M11" s="231">
        <v>1.8540000000000001E-2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2803.2</v>
      </c>
      <c r="D12" s="232">
        <v>2820.35</v>
      </c>
      <c r="E12" s="232">
        <v>2742.85</v>
      </c>
      <c r="F12" s="232">
        <v>2682.5</v>
      </c>
      <c r="G12" s="232">
        <v>2605</v>
      </c>
      <c r="H12" s="232">
        <v>2880.7</v>
      </c>
      <c r="I12" s="232">
        <v>2958.2</v>
      </c>
      <c r="J12" s="232">
        <v>3018.5499999999997</v>
      </c>
      <c r="K12" s="231">
        <v>2897.85</v>
      </c>
      <c r="L12" s="231">
        <v>2760</v>
      </c>
      <c r="M12" s="231">
        <v>1.4912099999999999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1879.75</v>
      </c>
      <c r="D13" s="232">
        <v>1929.7833333333335</v>
      </c>
      <c r="E13" s="232">
        <v>1682.5666666666671</v>
      </c>
      <c r="F13" s="232">
        <v>1485.3833333333334</v>
      </c>
      <c r="G13" s="232">
        <v>1238.166666666667</v>
      </c>
      <c r="H13" s="232">
        <v>2126.9666666666672</v>
      </c>
      <c r="I13" s="232">
        <v>2374.1833333333338</v>
      </c>
      <c r="J13" s="232">
        <v>2571.3666666666672</v>
      </c>
      <c r="K13" s="231">
        <v>2177</v>
      </c>
      <c r="L13" s="231">
        <v>1732.6</v>
      </c>
      <c r="M13" s="231">
        <v>40.946210000000001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2598.75</v>
      </c>
      <c r="D14" s="232">
        <v>2556.25</v>
      </c>
      <c r="E14" s="232">
        <v>2487.5</v>
      </c>
      <c r="F14" s="232">
        <v>2376.25</v>
      </c>
      <c r="G14" s="232">
        <v>2307.5</v>
      </c>
      <c r="H14" s="232">
        <v>2667.5</v>
      </c>
      <c r="I14" s="232">
        <v>2736.25</v>
      </c>
      <c r="J14" s="232">
        <v>2847.5</v>
      </c>
      <c r="K14" s="231">
        <v>2625</v>
      </c>
      <c r="L14" s="231">
        <v>2445</v>
      </c>
      <c r="M14" s="231">
        <v>2.56372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1139.25</v>
      </c>
      <c r="D15" s="232">
        <v>1140.45</v>
      </c>
      <c r="E15" s="232">
        <v>1108.8000000000002</v>
      </c>
      <c r="F15" s="232">
        <v>1078.3500000000001</v>
      </c>
      <c r="G15" s="232">
        <v>1046.7000000000003</v>
      </c>
      <c r="H15" s="232">
        <v>1170.9000000000001</v>
      </c>
      <c r="I15" s="232">
        <v>1202.5500000000002</v>
      </c>
      <c r="J15" s="232">
        <v>1233</v>
      </c>
      <c r="K15" s="231">
        <v>1172.0999999999999</v>
      </c>
      <c r="L15" s="231">
        <v>1110</v>
      </c>
      <c r="M15" s="231">
        <v>2.7821699999999998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603.95000000000005</v>
      </c>
      <c r="D16" s="232">
        <v>610.5333333333333</v>
      </c>
      <c r="E16" s="232">
        <v>594.41666666666663</v>
      </c>
      <c r="F16" s="232">
        <v>584.88333333333333</v>
      </c>
      <c r="G16" s="232">
        <v>568.76666666666665</v>
      </c>
      <c r="H16" s="232">
        <v>620.06666666666661</v>
      </c>
      <c r="I16" s="232">
        <v>636.18333333333339</v>
      </c>
      <c r="J16" s="232">
        <v>645.71666666666658</v>
      </c>
      <c r="K16" s="231">
        <v>626.65</v>
      </c>
      <c r="L16" s="231">
        <v>601</v>
      </c>
      <c r="M16" s="231">
        <v>17.763079999999999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410.15</v>
      </c>
      <c r="D17" s="232">
        <v>419.16666666666669</v>
      </c>
      <c r="E17" s="232">
        <v>397.48333333333335</v>
      </c>
      <c r="F17" s="232">
        <v>384.81666666666666</v>
      </c>
      <c r="G17" s="232">
        <v>363.13333333333333</v>
      </c>
      <c r="H17" s="232">
        <v>431.83333333333337</v>
      </c>
      <c r="I17" s="232">
        <v>453.51666666666665</v>
      </c>
      <c r="J17" s="232">
        <v>466.18333333333339</v>
      </c>
      <c r="K17" s="231">
        <v>440.85</v>
      </c>
      <c r="L17" s="231">
        <v>406.5</v>
      </c>
      <c r="M17" s="231">
        <v>2.6239699999999999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1890.1</v>
      </c>
      <c r="D18" s="232">
        <v>1888.3666666666668</v>
      </c>
      <c r="E18" s="232">
        <v>1861.7333333333336</v>
      </c>
      <c r="F18" s="232">
        <v>1833.3666666666668</v>
      </c>
      <c r="G18" s="232">
        <v>1806.7333333333336</v>
      </c>
      <c r="H18" s="232">
        <v>1916.7333333333336</v>
      </c>
      <c r="I18" s="232">
        <v>1943.3666666666668</v>
      </c>
      <c r="J18" s="232">
        <v>1971.7333333333336</v>
      </c>
      <c r="K18" s="231">
        <v>1915</v>
      </c>
      <c r="L18" s="231">
        <v>1860</v>
      </c>
      <c r="M18" s="231">
        <v>0.63295000000000001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21212.15</v>
      </c>
      <c r="D19" s="232">
        <v>21233.333333333332</v>
      </c>
      <c r="E19" s="232">
        <v>21070.816666666666</v>
      </c>
      <c r="F19" s="232">
        <v>20929.483333333334</v>
      </c>
      <c r="G19" s="232">
        <v>20766.966666666667</v>
      </c>
      <c r="H19" s="232">
        <v>21374.666666666664</v>
      </c>
      <c r="I19" s="232">
        <v>21537.183333333334</v>
      </c>
      <c r="J19" s="232">
        <v>21678.516666666663</v>
      </c>
      <c r="K19" s="231">
        <v>21395.85</v>
      </c>
      <c r="L19" s="231">
        <v>21092</v>
      </c>
      <c r="M19" s="231">
        <v>6.3060000000000005E-2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2761.45</v>
      </c>
      <c r="D20" s="232">
        <v>2939.9833333333336</v>
      </c>
      <c r="E20" s="232">
        <v>2533.4666666666672</v>
      </c>
      <c r="F20" s="232">
        <v>2305.4833333333336</v>
      </c>
      <c r="G20" s="232">
        <v>1898.9666666666672</v>
      </c>
      <c r="H20" s="232">
        <v>3167.9666666666672</v>
      </c>
      <c r="I20" s="232">
        <v>3574.4833333333336</v>
      </c>
      <c r="J20" s="232">
        <v>3802.4666666666672</v>
      </c>
      <c r="K20" s="231">
        <v>3346.5</v>
      </c>
      <c r="L20" s="231">
        <v>2712</v>
      </c>
      <c r="M20" s="231">
        <v>147.64367999999999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1486.25</v>
      </c>
      <c r="D21" s="232">
        <v>1589.6333333333332</v>
      </c>
      <c r="E21" s="232">
        <v>1382.8666666666663</v>
      </c>
      <c r="F21" s="232">
        <v>1279.4833333333331</v>
      </c>
      <c r="G21" s="232">
        <v>1072.7166666666662</v>
      </c>
      <c r="H21" s="232">
        <v>1693.0166666666664</v>
      </c>
      <c r="I21" s="232">
        <v>1899.7833333333333</v>
      </c>
      <c r="J21" s="232">
        <v>2003.1666666666665</v>
      </c>
      <c r="K21" s="231">
        <v>1796.4</v>
      </c>
      <c r="L21" s="231">
        <v>1486.25</v>
      </c>
      <c r="M21" s="231">
        <v>58.386009999999999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596.95000000000005</v>
      </c>
      <c r="D22" s="232">
        <v>611.26666666666677</v>
      </c>
      <c r="E22" s="232">
        <v>522.68333333333351</v>
      </c>
      <c r="F22" s="232">
        <v>448.41666666666674</v>
      </c>
      <c r="G22" s="232">
        <v>359.83333333333348</v>
      </c>
      <c r="H22" s="232">
        <v>685.53333333333353</v>
      </c>
      <c r="I22" s="232">
        <v>774.11666666666679</v>
      </c>
      <c r="J22" s="232">
        <v>848.38333333333355</v>
      </c>
      <c r="K22" s="231">
        <v>699.85</v>
      </c>
      <c r="L22" s="231">
        <v>537</v>
      </c>
      <c r="M22" s="231">
        <v>641.94046000000003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2928</v>
      </c>
      <c r="D23" s="232">
        <v>3111</v>
      </c>
      <c r="E23" s="232">
        <v>2745</v>
      </c>
      <c r="F23" s="232">
        <v>2562</v>
      </c>
      <c r="G23" s="232">
        <v>2196</v>
      </c>
      <c r="H23" s="232">
        <v>3294</v>
      </c>
      <c r="I23" s="232">
        <v>3660</v>
      </c>
      <c r="J23" s="232">
        <v>3843</v>
      </c>
      <c r="K23" s="231">
        <v>3477</v>
      </c>
      <c r="L23" s="231">
        <v>2928</v>
      </c>
      <c r="M23" s="231">
        <v>12.378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2014.2</v>
      </c>
      <c r="D24" s="232">
        <v>2158.7999999999997</v>
      </c>
      <c r="E24" s="232">
        <v>1869.5999999999995</v>
      </c>
      <c r="F24" s="232">
        <v>1724.9999999999998</v>
      </c>
      <c r="G24" s="232">
        <v>1435.7999999999995</v>
      </c>
      <c r="H24" s="232">
        <v>2303.3999999999996</v>
      </c>
      <c r="I24" s="232">
        <v>2592.5999999999995</v>
      </c>
      <c r="J24" s="232">
        <v>2737.1999999999994</v>
      </c>
      <c r="K24" s="231">
        <v>2448</v>
      </c>
      <c r="L24" s="231">
        <v>2014.2</v>
      </c>
      <c r="M24" s="231">
        <v>25.295739999999999</v>
      </c>
      <c r="N24" s="1"/>
      <c r="O24" s="1"/>
    </row>
    <row r="25" spans="1:15" ht="12.75" customHeight="1">
      <c r="A25" s="30">
        <v>15</v>
      </c>
      <c r="B25" s="217" t="s">
        <v>846</v>
      </c>
      <c r="C25" s="231">
        <v>516.85</v>
      </c>
      <c r="D25" s="232">
        <v>520.44999999999993</v>
      </c>
      <c r="E25" s="232">
        <v>513.24999999999989</v>
      </c>
      <c r="F25" s="232">
        <v>509.65</v>
      </c>
      <c r="G25" s="232">
        <v>502.44999999999993</v>
      </c>
      <c r="H25" s="232">
        <v>524.04999999999984</v>
      </c>
      <c r="I25" s="232">
        <v>531.24999999999989</v>
      </c>
      <c r="J25" s="232">
        <v>534.8499999999998</v>
      </c>
      <c r="K25" s="231">
        <v>527.65</v>
      </c>
      <c r="L25" s="231">
        <v>516.85</v>
      </c>
      <c r="M25" s="231">
        <v>9.8165399999999998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135.69999999999999</v>
      </c>
      <c r="D26" s="232">
        <v>136.58333333333334</v>
      </c>
      <c r="E26" s="232">
        <v>133.11666666666667</v>
      </c>
      <c r="F26" s="232">
        <v>130.53333333333333</v>
      </c>
      <c r="G26" s="232">
        <v>127.06666666666666</v>
      </c>
      <c r="H26" s="232">
        <v>139.16666666666669</v>
      </c>
      <c r="I26" s="232">
        <v>142.63333333333333</v>
      </c>
      <c r="J26" s="232">
        <v>145.2166666666667</v>
      </c>
      <c r="K26" s="231">
        <v>140.05000000000001</v>
      </c>
      <c r="L26" s="231">
        <v>134</v>
      </c>
      <c r="M26" s="231">
        <v>31.375039999999998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250.55</v>
      </c>
      <c r="D27" s="232">
        <v>250.61666666666667</v>
      </c>
      <c r="E27" s="232">
        <v>244.78333333333336</v>
      </c>
      <c r="F27" s="232">
        <v>239.01666666666668</v>
      </c>
      <c r="G27" s="232">
        <v>233.18333333333337</v>
      </c>
      <c r="H27" s="232">
        <v>256.38333333333333</v>
      </c>
      <c r="I27" s="232">
        <v>262.2166666666667</v>
      </c>
      <c r="J27" s="232">
        <v>267.98333333333335</v>
      </c>
      <c r="K27" s="231">
        <v>256.45</v>
      </c>
      <c r="L27" s="231">
        <v>244.85</v>
      </c>
      <c r="M27" s="231">
        <v>29.917619999999999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427.3</v>
      </c>
      <c r="D28" s="232">
        <v>431.76666666666665</v>
      </c>
      <c r="E28" s="232">
        <v>420.5333333333333</v>
      </c>
      <c r="F28" s="232">
        <v>413.76666666666665</v>
      </c>
      <c r="G28" s="232">
        <v>402.5333333333333</v>
      </c>
      <c r="H28" s="232">
        <v>438.5333333333333</v>
      </c>
      <c r="I28" s="232">
        <v>449.76666666666665</v>
      </c>
      <c r="J28" s="232">
        <v>456.5333333333333</v>
      </c>
      <c r="K28" s="231">
        <v>443</v>
      </c>
      <c r="L28" s="231">
        <v>425</v>
      </c>
      <c r="M28" s="231">
        <v>0.50078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333.8</v>
      </c>
      <c r="D29" s="232">
        <v>337.61666666666667</v>
      </c>
      <c r="E29" s="232">
        <v>326.53333333333336</v>
      </c>
      <c r="F29" s="232">
        <v>319.26666666666671</v>
      </c>
      <c r="G29" s="232">
        <v>308.18333333333339</v>
      </c>
      <c r="H29" s="232">
        <v>344.88333333333333</v>
      </c>
      <c r="I29" s="232">
        <v>355.96666666666658</v>
      </c>
      <c r="J29" s="232">
        <v>363.23333333333329</v>
      </c>
      <c r="K29" s="231">
        <v>348.7</v>
      </c>
      <c r="L29" s="231">
        <v>330.35</v>
      </c>
      <c r="M29" s="231">
        <v>6.8973199999999997</v>
      </c>
      <c r="N29" s="1"/>
      <c r="O29" s="1"/>
    </row>
    <row r="30" spans="1:15" ht="12.75" customHeight="1">
      <c r="A30" s="30">
        <v>20</v>
      </c>
      <c r="B30" s="217" t="s">
        <v>851</v>
      </c>
      <c r="C30" s="231">
        <v>877.5</v>
      </c>
      <c r="D30" s="232">
        <v>887.76666666666677</v>
      </c>
      <c r="E30" s="232">
        <v>862.33333333333348</v>
      </c>
      <c r="F30" s="232">
        <v>847.16666666666674</v>
      </c>
      <c r="G30" s="232">
        <v>821.73333333333346</v>
      </c>
      <c r="H30" s="232">
        <v>902.93333333333351</v>
      </c>
      <c r="I30" s="232">
        <v>928.36666666666667</v>
      </c>
      <c r="J30" s="232">
        <v>943.53333333333353</v>
      </c>
      <c r="K30" s="231">
        <v>913.2</v>
      </c>
      <c r="L30" s="231">
        <v>872.6</v>
      </c>
      <c r="M30" s="231">
        <v>0.29059000000000001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1049.7</v>
      </c>
      <c r="D31" s="232">
        <v>1050.2166666666665</v>
      </c>
      <c r="E31" s="232">
        <v>1039.4333333333329</v>
      </c>
      <c r="F31" s="232">
        <v>1029.1666666666665</v>
      </c>
      <c r="G31" s="232">
        <v>1018.383333333333</v>
      </c>
      <c r="H31" s="232">
        <v>1060.4833333333329</v>
      </c>
      <c r="I31" s="232">
        <v>1071.2666666666662</v>
      </c>
      <c r="J31" s="232">
        <v>1081.5333333333328</v>
      </c>
      <c r="K31" s="231">
        <v>1061</v>
      </c>
      <c r="L31" s="231">
        <v>1039.95</v>
      </c>
      <c r="M31" s="231">
        <v>1.7577100000000001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1184.3499999999999</v>
      </c>
      <c r="D32" s="232">
        <v>1188.2333333333333</v>
      </c>
      <c r="E32" s="232">
        <v>1168.1166666666668</v>
      </c>
      <c r="F32" s="232">
        <v>1151.8833333333334</v>
      </c>
      <c r="G32" s="232">
        <v>1131.7666666666669</v>
      </c>
      <c r="H32" s="232">
        <v>1204.4666666666667</v>
      </c>
      <c r="I32" s="232">
        <v>1224.583333333333</v>
      </c>
      <c r="J32" s="232">
        <v>1240.8166666666666</v>
      </c>
      <c r="K32" s="231">
        <v>1208.3499999999999</v>
      </c>
      <c r="L32" s="231">
        <v>1172</v>
      </c>
      <c r="M32" s="231">
        <v>0.32799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538.6</v>
      </c>
      <c r="D33" s="232">
        <v>540.55000000000007</v>
      </c>
      <c r="E33" s="232">
        <v>530.05000000000018</v>
      </c>
      <c r="F33" s="232">
        <v>521.50000000000011</v>
      </c>
      <c r="G33" s="232">
        <v>511.00000000000023</v>
      </c>
      <c r="H33" s="232">
        <v>549.10000000000014</v>
      </c>
      <c r="I33" s="232">
        <v>559.59999999999991</v>
      </c>
      <c r="J33" s="232">
        <v>568.15000000000009</v>
      </c>
      <c r="K33" s="231">
        <v>551.04999999999995</v>
      </c>
      <c r="L33" s="231">
        <v>532</v>
      </c>
      <c r="M33" s="231">
        <v>0.58259000000000005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3000.7</v>
      </c>
      <c r="D34" s="232">
        <v>3008.5666666666671</v>
      </c>
      <c r="E34" s="232">
        <v>2977.1333333333341</v>
      </c>
      <c r="F34" s="232">
        <v>2953.5666666666671</v>
      </c>
      <c r="G34" s="232">
        <v>2922.1333333333341</v>
      </c>
      <c r="H34" s="232">
        <v>3032.1333333333341</v>
      </c>
      <c r="I34" s="232">
        <v>3063.5666666666675</v>
      </c>
      <c r="J34" s="232">
        <v>3087.1333333333341</v>
      </c>
      <c r="K34" s="231">
        <v>3040</v>
      </c>
      <c r="L34" s="231">
        <v>2985</v>
      </c>
      <c r="M34" s="231">
        <v>0.42885000000000001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2607.1999999999998</v>
      </c>
      <c r="D35" s="232">
        <v>2642.0166666666664</v>
      </c>
      <c r="E35" s="232">
        <v>2564.0333333333328</v>
      </c>
      <c r="F35" s="232">
        <v>2520.8666666666663</v>
      </c>
      <c r="G35" s="232">
        <v>2442.8833333333328</v>
      </c>
      <c r="H35" s="232">
        <v>2685.1833333333329</v>
      </c>
      <c r="I35" s="232">
        <v>2763.1666666666665</v>
      </c>
      <c r="J35" s="232">
        <v>2806.333333333333</v>
      </c>
      <c r="K35" s="231">
        <v>2720</v>
      </c>
      <c r="L35" s="231">
        <v>2598.85</v>
      </c>
      <c r="M35" s="231">
        <v>0.18742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402.2</v>
      </c>
      <c r="D36" s="232">
        <v>406.63333333333327</v>
      </c>
      <c r="E36" s="232">
        <v>389.36666666666656</v>
      </c>
      <c r="F36" s="232">
        <v>376.5333333333333</v>
      </c>
      <c r="G36" s="232">
        <v>359.26666666666659</v>
      </c>
      <c r="H36" s="232">
        <v>419.46666666666653</v>
      </c>
      <c r="I36" s="232">
        <v>436.73333333333329</v>
      </c>
      <c r="J36" s="232">
        <v>449.56666666666649</v>
      </c>
      <c r="K36" s="231">
        <v>423.9</v>
      </c>
      <c r="L36" s="231">
        <v>393.8</v>
      </c>
      <c r="M36" s="231">
        <v>4.7474600000000002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13.1</v>
      </c>
      <c r="D37" s="232">
        <v>13.133333333333335</v>
      </c>
      <c r="E37" s="232">
        <v>12.766666666666669</v>
      </c>
      <c r="F37" s="232">
        <v>12.433333333333335</v>
      </c>
      <c r="G37" s="232">
        <v>12.06666666666667</v>
      </c>
      <c r="H37" s="232">
        <v>13.466666666666669</v>
      </c>
      <c r="I37" s="232">
        <v>13.833333333333332</v>
      </c>
      <c r="J37" s="232">
        <v>14.166666666666668</v>
      </c>
      <c r="K37" s="231">
        <v>13.5</v>
      </c>
      <c r="L37" s="231">
        <v>12.8</v>
      </c>
      <c r="M37" s="231">
        <v>25.051570000000002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579.54999999999995</v>
      </c>
      <c r="D38" s="232">
        <v>580.94999999999993</v>
      </c>
      <c r="E38" s="232">
        <v>563.99999999999989</v>
      </c>
      <c r="F38" s="232">
        <v>548.44999999999993</v>
      </c>
      <c r="G38" s="232">
        <v>531.49999999999989</v>
      </c>
      <c r="H38" s="232">
        <v>596.49999999999989</v>
      </c>
      <c r="I38" s="232">
        <v>613.44999999999993</v>
      </c>
      <c r="J38" s="232">
        <v>628.99999999999989</v>
      </c>
      <c r="K38" s="231">
        <v>597.9</v>
      </c>
      <c r="L38" s="231">
        <v>565.4</v>
      </c>
      <c r="M38" s="231">
        <v>15.00475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1931.35</v>
      </c>
      <c r="D39" s="232">
        <v>1959.8166666666666</v>
      </c>
      <c r="E39" s="232">
        <v>1886.7333333333331</v>
      </c>
      <c r="F39" s="232">
        <v>1842.1166666666666</v>
      </c>
      <c r="G39" s="232">
        <v>1769.0333333333331</v>
      </c>
      <c r="H39" s="232">
        <v>2004.4333333333332</v>
      </c>
      <c r="I39" s="232">
        <v>2077.5166666666664</v>
      </c>
      <c r="J39" s="232">
        <v>2122.1333333333332</v>
      </c>
      <c r="K39" s="231">
        <v>2032.9</v>
      </c>
      <c r="L39" s="231">
        <v>1915.2</v>
      </c>
      <c r="M39" s="231">
        <v>1.1398200000000001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380.45</v>
      </c>
      <c r="D40" s="232">
        <v>394.36666666666662</v>
      </c>
      <c r="E40" s="232">
        <v>331.23333333333323</v>
      </c>
      <c r="F40" s="232">
        <v>282.01666666666659</v>
      </c>
      <c r="G40" s="232">
        <v>218.88333333333321</v>
      </c>
      <c r="H40" s="232">
        <v>443.58333333333326</v>
      </c>
      <c r="I40" s="232">
        <v>506.71666666666658</v>
      </c>
      <c r="J40" s="232">
        <v>555.93333333333328</v>
      </c>
      <c r="K40" s="231">
        <v>457.5</v>
      </c>
      <c r="L40" s="231">
        <v>345.15</v>
      </c>
      <c r="M40" s="231">
        <v>910.35713999999996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1181.8</v>
      </c>
      <c r="D41" s="232">
        <v>1198</v>
      </c>
      <c r="E41" s="232">
        <v>1148.45</v>
      </c>
      <c r="F41" s="232">
        <v>1115.1000000000001</v>
      </c>
      <c r="G41" s="232">
        <v>1065.5500000000002</v>
      </c>
      <c r="H41" s="232">
        <v>1231.3499999999999</v>
      </c>
      <c r="I41" s="232">
        <v>1280.9000000000001</v>
      </c>
      <c r="J41" s="232">
        <v>1314.2499999999998</v>
      </c>
      <c r="K41" s="231">
        <v>1247.55</v>
      </c>
      <c r="L41" s="231">
        <v>1164.6500000000001</v>
      </c>
      <c r="M41" s="231">
        <v>4.4883300000000004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596.5</v>
      </c>
      <c r="D42" s="232">
        <v>600.5</v>
      </c>
      <c r="E42" s="232">
        <v>586</v>
      </c>
      <c r="F42" s="232">
        <v>575.5</v>
      </c>
      <c r="G42" s="232">
        <v>561</v>
      </c>
      <c r="H42" s="232">
        <v>611</v>
      </c>
      <c r="I42" s="232">
        <v>625.5</v>
      </c>
      <c r="J42" s="232">
        <v>636</v>
      </c>
      <c r="K42" s="231">
        <v>615</v>
      </c>
      <c r="L42" s="231">
        <v>590</v>
      </c>
      <c r="M42" s="231">
        <v>2.7224499999999998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4244.1499999999996</v>
      </c>
      <c r="D43" s="232">
        <v>4240.5333333333338</v>
      </c>
      <c r="E43" s="232">
        <v>4195.7166666666672</v>
      </c>
      <c r="F43" s="232">
        <v>4147.2833333333338</v>
      </c>
      <c r="G43" s="232">
        <v>4102.4666666666672</v>
      </c>
      <c r="H43" s="232">
        <v>4288.9666666666672</v>
      </c>
      <c r="I43" s="232">
        <v>4333.7833333333347</v>
      </c>
      <c r="J43" s="232">
        <v>4382.2166666666672</v>
      </c>
      <c r="K43" s="231">
        <v>4285.3500000000004</v>
      </c>
      <c r="L43" s="231">
        <v>4192.1000000000004</v>
      </c>
      <c r="M43" s="231">
        <v>4.2186599999999999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308.3</v>
      </c>
      <c r="D44" s="232">
        <v>312.23333333333329</v>
      </c>
      <c r="E44" s="232">
        <v>300.96666666666658</v>
      </c>
      <c r="F44" s="232">
        <v>293.63333333333327</v>
      </c>
      <c r="G44" s="232">
        <v>282.36666666666656</v>
      </c>
      <c r="H44" s="232">
        <v>319.56666666666661</v>
      </c>
      <c r="I44" s="232">
        <v>330.83333333333337</v>
      </c>
      <c r="J44" s="232">
        <v>338.16666666666663</v>
      </c>
      <c r="K44" s="231">
        <v>323.5</v>
      </c>
      <c r="L44" s="231">
        <v>304.89999999999998</v>
      </c>
      <c r="M44" s="231">
        <v>36.505200000000002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280.75</v>
      </c>
      <c r="D45" s="232">
        <v>279.95</v>
      </c>
      <c r="E45" s="232">
        <v>274.29999999999995</v>
      </c>
      <c r="F45" s="232">
        <v>267.84999999999997</v>
      </c>
      <c r="G45" s="232">
        <v>262.19999999999993</v>
      </c>
      <c r="H45" s="232">
        <v>286.39999999999998</v>
      </c>
      <c r="I45" s="232">
        <v>292.04999999999995</v>
      </c>
      <c r="J45" s="232">
        <v>298.5</v>
      </c>
      <c r="K45" s="231">
        <v>285.60000000000002</v>
      </c>
      <c r="L45" s="231">
        <v>273.5</v>
      </c>
      <c r="M45" s="231">
        <v>1.0615000000000001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490.45</v>
      </c>
      <c r="D46" s="232">
        <v>485.96666666666664</v>
      </c>
      <c r="E46" s="232">
        <v>476.7833333333333</v>
      </c>
      <c r="F46" s="232">
        <v>463.11666666666667</v>
      </c>
      <c r="G46" s="232">
        <v>453.93333333333334</v>
      </c>
      <c r="H46" s="232">
        <v>499.63333333333327</v>
      </c>
      <c r="I46" s="232">
        <v>508.81666666666655</v>
      </c>
      <c r="J46" s="232">
        <v>522.48333333333323</v>
      </c>
      <c r="K46" s="231">
        <v>495.15</v>
      </c>
      <c r="L46" s="231">
        <v>472.3</v>
      </c>
      <c r="M46" s="231">
        <v>1.36896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149.35</v>
      </c>
      <c r="D47" s="232">
        <v>149.03333333333333</v>
      </c>
      <c r="E47" s="232">
        <v>145.86666666666667</v>
      </c>
      <c r="F47" s="232">
        <v>142.38333333333335</v>
      </c>
      <c r="G47" s="232">
        <v>139.2166666666667</v>
      </c>
      <c r="H47" s="232">
        <v>152.51666666666665</v>
      </c>
      <c r="I47" s="232">
        <v>155.68333333333334</v>
      </c>
      <c r="J47" s="232">
        <v>159.16666666666663</v>
      </c>
      <c r="K47" s="231">
        <v>152.19999999999999</v>
      </c>
      <c r="L47" s="231">
        <v>145.55000000000001</v>
      </c>
      <c r="M47" s="231">
        <v>208.98737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2722.65</v>
      </c>
      <c r="D48" s="232">
        <v>2727.1166666666668</v>
      </c>
      <c r="E48" s="232">
        <v>2681.3833333333337</v>
      </c>
      <c r="F48" s="232">
        <v>2640.1166666666668</v>
      </c>
      <c r="G48" s="232">
        <v>2594.3833333333337</v>
      </c>
      <c r="H48" s="232">
        <v>2768.3833333333337</v>
      </c>
      <c r="I48" s="232">
        <v>2814.1166666666672</v>
      </c>
      <c r="J48" s="232">
        <v>2855.3833333333337</v>
      </c>
      <c r="K48" s="231">
        <v>2772.85</v>
      </c>
      <c r="L48" s="231">
        <v>2685.85</v>
      </c>
      <c r="M48" s="231">
        <v>18.014980000000001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212.4</v>
      </c>
      <c r="D49" s="232">
        <v>212.58333333333334</v>
      </c>
      <c r="E49" s="232">
        <v>209.16666666666669</v>
      </c>
      <c r="F49" s="232">
        <v>205.93333333333334</v>
      </c>
      <c r="G49" s="232">
        <v>202.51666666666668</v>
      </c>
      <c r="H49" s="232">
        <v>215.81666666666669</v>
      </c>
      <c r="I49" s="232">
        <v>219.23333333333338</v>
      </c>
      <c r="J49" s="232">
        <v>222.4666666666667</v>
      </c>
      <c r="K49" s="231">
        <v>216</v>
      </c>
      <c r="L49" s="231">
        <v>209.35</v>
      </c>
      <c r="M49" s="231">
        <v>1.59581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3369.55</v>
      </c>
      <c r="D50" s="232">
        <v>3375.7999999999997</v>
      </c>
      <c r="E50" s="232">
        <v>3340.8999999999996</v>
      </c>
      <c r="F50" s="232">
        <v>3312.25</v>
      </c>
      <c r="G50" s="232">
        <v>3277.35</v>
      </c>
      <c r="H50" s="232">
        <v>3404.4499999999994</v>
      </c>
      <c r="I50" s="232">
        <v>3439.35</v>
      </c>
      <c r="J50" s="232">
        <v>3467.9999999999991</v>
      </c>
      <c r="K50" s="231">
        <v>3410.7</v>
      </c>
      <c r="L50" s="231">
        <v>3347.15</v>
      </c>
      <c r="M50" s="231">
        <v>4.8059999999999999E-2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1963.3</v>
      </c>
      <c r="D51" s="232">
        <v>1961.0666666666668</v>
      </c>
      <c r="E51" s="232">
        <v>1942.1333333333337</v>
      </c>
      <c r="F51" s="232">
        <v>1920.9666666666669</v>
      </c>
      <c r="G51" s="232">
        <v>1902.0333333333338</v>
      </c>
      <c r="H51" s="232">
        <v>1982.2333333333336</v>
      </c>
      <c r="I51" s="232">
        <v>2001.1666666666665</v>
      </c>
      <c r="J51" s="232">
        <v>2022.3333333333335</v>
      </c>
      <c r="K51" s="231">
        <v>1980</v>
      </c>
      <c r="L51" s="231">
        <v>1939.9</v>
      </c>
      <c r="M51" s="231">
        <v>4.8750299999999998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6997.7</v>
      </c>
      <c r="D52" s="232">
        <v>6959.25</v>
      </c>
      <c r="E52" s="232">
        <v>6912.2</v>
      </c>
      <c r="F52" s="232">
        <v>6826.7</v>
      </c>
      <c r="G52" s="232">
        <v>6779.65</v>
      </c>
      <c r="H52" s="232">
        <v>7044.75</v>
      </c>
      <c r="I52" s="232">
        <v>7091.7999999999993</v>
      </c>
      <c r="J52" s="232">
        <v>7177.3</v>
      </c>
      <c r="K52" s="231">
        <v>7006.3</v>
      </c>
      <c r="L52" s="231">
        <v>6873.75</v>
      </c>
      <c r="M52" s="231">
        <v>0.26600000000000001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416.35</v>
      </c>
      <c r="D53" s="232">
        <v>416.31666666666666</v>
      </c>
      <c r="E53" s="232">
        <v>409.0333333333333</v>
      </c>
      <c r="F53" s="232">
        <v>401.71666666666664</v>
      </c>
      <c r="G53" s="232">
        <v>394.43333333333328</v>
      </c>
      <c r="H53" s="232">
        <v>423.63333333333333</v>
      </c>
      <c r="I53" s="232">
        <v>430.91666666666674</v>
      </c>
      <c r="J53" s="232">
        <v>438.23333333333335</v>
      </c>
      <c r="K53" s="231">
        <v>423.6</v>
      </c>
      <c r="L53" s="231">
        <v>409</v>
      </c>
      <c r="M53" s="231">
        <v>14.07633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377.3</v>
      </c>
      <c r="D54" s="232">
        <v>380.45</v>
      </c>
      <c r="E54" s="232">
        <v>370.75</v>
      </c>
      <c r="F54" s="232">
        <v>364.2</v>
      </c>
      <c r="G54" s="232">
        <v>354.5</v>
      </c>
      <c r="H54" s="232">
        <v>387</v>
      </c>
      <c r="I54" s="232">
        <v>396.69999999999993</v>
      </c>
      <c r="J54" s="232">
        <v>403.25</v>
      </c>
      <c r="K54" s="231">
        <v>390.15</v>
      </c>
      <c r="L54" s="231">
        <v>373.9</v>
      </c>
      <c r="M54" s="231">
        <v>0.97269000000000005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3562.35</v>
      </c>
      <c r="D55" s="232">
        <v>3554.9500000000003</v>
      </c>
      <c r="E55" s="232">
        <v>3525.9000000000005</v>
      </c>
      <c r="F55" s="232">
        <v>3489.4500000000003</v>
      </c>
      <c r="G55" s="232">
        <v>3460.4000000000005</v>
      </c>
      <c r="H55" s="232">
        <v>3591.4000000000005</v>
      </c>
      <c r="I55" s="232">
        <v>3620.4500000000007</v>
      </c>
      <c r="J55" s="232">
        <v>3656.9000000000005</v>
      </c>
      <c r="K55" s="231">
        <v>3584</v>
      </c>
      <c r="L55" s="231">
        <v>3518.5</v>
      </c>
      <c r="M55" s="231">
        <v>3.0809000000000002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873.75</v>
      </c>
      <c r="D56" s="232">
        <v>872.41666666666663</v>
      </c>
      <c r="E56" s="232">
        <v>852.33333333333326</v>
      </c>
      <c r="F56" s="232">
        <v>830.91666666666663</v>
      </c>
      <c r="G56" s="232">
        <v>810.83333333333326</v>
      </c>
      <c r="H56" s="232">
        <v>893.83333333333326</v>
      </c>
      <c r="I56" s="232">
        <v>913.91666666666652</v>
      </c>
      <c r="J56" s="232">
        <v>935.33333333333326</v>
      </c>
      <c r="K56" s="231">
        <v>892.5</v>
      </c>
      <c r="L56" s="231">
        <v>851</v>
      </c>
      <c r="M56" s="231">
        <v>173.00736000000001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2584.8000000000002</v>
      </c>
      <c r="D57" s="232">
        <v>2592.25</v>
      </c>
      <c r="E57" s="232">
        <v>2562.5500000000002</v>
      </c>
      <c r="F57" s="232">
        <v>2540.3000000000002</v>
      </c>
      <c r="G57" s="232">
        <v>2510.6000000000004</v>
      </c>
      <c r="H57" s="232">
        <v>2614.5</v>
      </c>
      <c r="I57" s="232">
        <v>2644.2</v>
      </c>
      <c r="J57" s="232">
        <v>2666.45</v>
      </c>
      <c r="K57" s="231">
        <v>2621.95</v>
      </c>
      <c r="L57" s="231">
        <v>2570</v>
      </c>
      <c r="M57" s="231">
        <v>8.0549999999999997E-2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512.85</v>
      </c>
      <c r="D58" s="232">
        <v>518.38333333333333</v>
      </c>
      <c r="E58" s="232">
        <v>504.4666666666667</v>
      </c>
      <c r="F58" s="232">
        <v>496.08333333333337</v>
      </c>
      <c r="G58" s="232">
        <v>482.16666666666674</v>
      </c>
      <c r="H58" s="232">
        <v>526.76666666666665</v>
      </c>
      <c r="I58" s="232">
        <v>540.68333333333339</v>
      </c>
      <c r="J58" s="232">
        <v>549.06666666666661</v>
      </c>
      <c r="K58" s="231">
        <v>532.29999999999995</v>
      </c>
      <c r="L58" s="231">
        <v>510</v>
      </c>
      <c r="M58" s="231">
        <v>4.6997099999999996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3936.75</v>
      </c>
      <c r="D59" s="232">
        <v>3920.5833333333335</v>
      </c>
      <c r="E59" s="232">
        <v>3846.166666666667</v>
      </c>
      <c r="F59" s="232">
        <v>3755.5833333333335</v>
      </c>
      <c r="G59" s="232">
        <v>3681.166666666667</v>
      </c>
      <c r="H59" s="232">
        <v>4011.166666666667</v>
      </c>
      <c r="I59" s="232">
        <v>4085.5833333333339</v>
      </c>
      <c r="J59" s="232">
        <v>4176.166666666667</v>
      </c>
      <c r="K59" s="231">
        <v>3995</v>
      </c>
      <c r="L59" s="231">
        <v>3830</v>
      </c>
      <c r="M59" s="231">
        <v>23.758990000000001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1101.6500000000001</v>
      </c>
      <c r="D60" s="232">
        <v>1117.6166666666668</v>
      </c>
      <c r="E60" s="232">
        <v>1069.2333333333336</v>
      </c>
      <c r="F60" s="232">
        <v>1036.8166666666668</v>
      </c>
      <c r="G60" s="232">
        <v>988.43333333333362</v>
      </c>
      <c r="H60" s="232">
        <v>1150.0333333333335</v>
      </c>
      <c r="I60" s="232">
        <v>1198.4166666666667</v>
      </c>
      <c r="J60" s="232">
        <v>1230.8333333333335</v>
      </c>
      <c r="K60" s="231">
        <v>1166</v>
      </c>
      <c r="L60" s="231">
        <v>1085.2</v>
      </c>
      <c r="M60" s="231">
        <v>0.71172000000000002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5760.7</v>
      </c>
      <c r="D61" s="232">
        <v>5767.416666666667</v>
      </c>
      <c r="E61" s="232">
        <v>5673.2833333333338</v>
      </c>
      <c r="F61" s="232">
        <v>5585.8666666666668</v>
      </c>
      <c r="G61" s="232">
        <v>5491.7333333333336</v>
      </c>
      <c r="H61" s="232">
        <v>5854.8333333333339</v>
      </c>
      <c r="I61" s="232">
        <v>5948.9666666666672</v>
      </c>
      <c r="J61" s="232">
        <v>6036.3833333333341</v>
      </c>
      <c r="K61" s="231">
        <v>5861.55</v>
      </c>
      <c r="L61" s="231">
        <v>5680</v>
      </c>
      <c r="M61" s="231">
        <v>16.213519999999999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1314.2</v>
      </c>
      <c r="D62" s="232">
        <v>1317.4666666666669</v>
      </c>
      <c r="E62" s="232">
        <v>1298.7833333333338</v>
      </c>
      <c r="F62" s="232">
        <v>1283.3666666666668</v>
      </c>
      <c r="G62" s="232">
        <v>1264.6833333333336</v>
      </c>
      <c r="H62" s="232">
        <v>1332.8833333333339</v>
      </c>
      <c r="I62" s="232">
        <v>1351.5666666666668</v>
      </c>
      <c r="J62" s="232">
        <v>1366.983333333334</v>
      </c>
      <c r="K62" s="231">
        <v>1336.15</v>
      </c>
      <c r="L62" s="231">
        <v>1302.05</v>
      </c>
      <c r="M62" s="231">
        <v>18.295559999999998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5905</v>
      </c>
      <c r="D63" s="232">
        <v>5858.333333333333</v>
      </c>
      <c r="E63" s="232">
        <v>5771.6666666666661</v>
      </c>
      <c r="F63" s="232">
        <v>5638.333333333333</v>
      </c>
      <c r="G63" s="232">
        <v>5551.6666666666661</v>
      </c>
      <c r="H63" s="232">
        <v>5991.6666666666661</v>
      </c>
      <c r="I63" s="232">
        <v>6078.3333333333321</v>
      </c>
      <c r="J63" s="232">
        <v>6211.6666666666661</v>
      </c>
      <c r="K63" s="231">
        <v>5945</v>
      </c>
      <c r="L63" s="231">
        <v>5725</v>
      </c>
      <c r="M63" s="231">
        <v>0.30246000000000001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2280.8000000000002</v>
      </c>
      <c r="D64" s="232">
        <v>2283.5</v>
      </c>
      <c r="E64" s="232">
        <v>2247.3000000000002</v>
      </c>
      <c r="F64" s="232">
        <v>2213.8000000000002</v>
      </c>
      <c r="G64" s="232">
        <v>2177.6000000000004</v>
      </c>
      <c r="H64" s="232">
        <v>2317</v>
      </c>
      <c r="I64" s="232">
        <v>2353.1999999999998</v>
      </c>
      <c r="J64" s="232">
        <v>2386.6999999999998</v>
      </c>
      <c r="K64" s="231">
        <v>2319.6999999999998</v>
      </c>
      <c r="L64" s="231">
        <v>2250</v>
      </c>
      <c r="M64" s="231">
        <v>0.56681000000000004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2128.75</v>
      </c>
      <c r="D65" s="232">
        <v>2157.3166666666666</v>
      </c>
      <c r="E65" s="232">
        <v>2075.4333333333334</v>
      </c>
      <c r="F65" s="232">
        <v>2022.1166666666668</v>
      </c>
      <c r="G65" s="232">
        <v>1940.2333333333336</v>
      </c>
      <c r="H65" s="232">
        <v>2210.6333333333332</v>
      </c>
      <c r="I65" s="232">
        <v>2292.5166666666664</v>
      </c>
      <c r="J65" s="232">
        <v>2345.833333333333</v>
      </c>
      <c r="K65" s="231">
        <v>2239.1999999999998</v>
      </c>
      <c r="L65" s="231">
        <v>2104</v>
      </c>
      <c r="M65" s="231">
        <v>4.5256999999999996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364.05</v>
      </c>
      <c r="D66" s="232">
        <v>363.59999999999997</v>
      </c>
      <c r="E66" s="232">
        <v>359.19999999999993</v>
      </c>
      <c r="F66" s="232">
        <v>354.34999999999997</v>
      </c>
      <c r="G66" s="232">
        <v>349.94999999999993</v>
      </c>
      <c r="H66" s="232">
        <v>368.44999999999993</v>
      </c>
      <c r="I66" s="232">
        <v>372.84999999999991</v>
      </c>
      <c r="J66" s="232">
        <v>377.69999999999993</v>
      </c>
      <c r="K66" s="231">
        <v>368</v>
      </c>
      <c r="L66" s="231">
        <v>358.75</v>
      </c>
      <c r="M66" s="231">
        <v>13.442360000000001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240.2</v>
      </c>
      <c r="D67" s="232">
        <v>241.06666666666669</v>
      </c>
      <c r="E67" s="232">
        <v>234.93333333333339</v>
      </c>
      <c r="F67" s="232">
        <v>229.66666666666671</v>
      </c>
      <c r="G67" s="232">
        <v>223.53333333333342</v>
      </c>
      <c r="H67" s="232">
        <v>246.33333333333337</v>
      </c>
      <c r="I67" s="232">
        <v>252.46666666666664</v>
      </c>
      <c r="J67" s="232">
        <v>257.73333333333335</v>
      </c>
      <c r="K67" s="231">
        <v>247.2</v>
      </c>
      <c r="L67" s="231">
        <v>235.8</v>
      </c>
      <c r="M67" s="231">
        <v>100.5975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157.25</v>
      </c>
      <c r="D68" s="232">
        <v>161.31666666666669</v>
      </c>
      <c r="E68" s="232">
        <v>152.03333333333339</v>
      </c>
      <c r="F68" s="232">
        <v>146.81666666666669</v>
      </c>
      <c r="G68" s="232">
        <v>137.53333333333339</v>
      </c>
      <c r="H68" s="232">
        <v>166.53333333333339</v>
      </c>
      <c r="I68" s="232">
        <v>175.81666666666669</v>
      </c>
      <c r="J68" s="232">
        <v>181.03333333333339</v>
      </c>
      <c r="K68" s="231">
        <v>170.6</v>
      </c>
      <c r="L68" s="231">
        <v>156.1</v>
      </c>
      <c r="M68" s="231">
        <v>464.82837000000001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77.900000000000006</v>
      </c>
      <c r="D69" s="232">
        <v>79.066666666666677</v>
      </c>
      <c r="E69" s="232">
        <v>74.733333333333348</v>
      </c>
      <c r="F69" s="232">
        <v>71.566666666666677</v>
      </c>
      <c r="G69" s="232">
        <v>67.233333333333348</v>
      </c>
      <c r="H69" s="232">
        <v>82.233333333333348</v>
      </c>
      <c r="I69" s="232">
        <v>86.566666666666691</v>
      </c>
      <c r="J69" s="232">
        <v>89.733333333333348</v>
      </c>
      <c r="K69" s="231">
        <v>83.4</v>
      </c>
      <c r="L69" s="231">
        <v>75.900000000000006</v>
      </c>
      <c r="M69" s="231">
        <v>222.72182000000001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27.75</v>
      </c>
      <c r="D70" s="232">
        <v>28.150000000000002</v>
      </c>
      <c r="E70" s="232">
        <v>26.600000000000005</v>
      </c>
      <c r="F70" s="232">
        <v>25.450000000000003</v>
      </c>
      <c r="G70" s="232">
        <v>23.900000000000006</v>
      </c>
      <c r="H70" s="232">
        <v>29.300000000000004</v>
      </c>
      <c r="I70" s="232">
        <v>30.85</v>
      </c>
      <c r="J70" s="232">
        <v>32</v>
      </c>
      <c r="K70" s="231">
        <v>29.7</v>
      </c>
      <c r="L70" s="231">
        <v>27</v>
      </c>
      <c r="M70" s="231">
        <v>350.75461000000001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1496.2</v>
      </c>
      <c r="D71" s="232">
        <v>1504.7666666666664</v>
      </c>
      <c r="E71" s="232">
        <v>1469.5333333333328</v>
      </c>
      <c r="F71" s="232">
        <v>1442.8666666666663</v>
      </c>
      <c r="G71" s="232">
        <v>1407.6333333333328</v>
      </c>
      <c r="H71" s="232">
        <v>1531.4333333333329</v>
      </c>
      <c r="I71" s="232">
        <v>1566.6666666666665</v>
      </c>
      <c r="J71" s="232">
        <v>1593.333333333333</v>
      </c>
      <c r="K71" s="231">
        <v>1540</v>
      </c>
      <c r="L71" s="231">
        <v>1478.1</v>
      </c>
      <c r="M71" s="231">
        <v>4.1079100000000004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4497.3999999999996</v>
      </c>
      <c r="D72" s="232">
        <v>4480.7833333333328</v>
      </c>
      <c r="E72" s="232">
        <v>4441.6166666666659</v>
      </c>
      <c r="F72" s="232">
        <v>4385.833333333333</v>
      </c>
      <c r="G72" s="232">
        <v>4346.6666666666661</v>
      </c>
      <c r="H72" s="232">
        <v>4536.5666666666657</v>
      </c>
      <c r="I72" s="232">
        <v>4575.7333333333336</v>
      </c>
      <c r="J72" s="232">
        <v>4631.5166666666655</v>
      </c>
      <c r="K72" s="231">
        <v>4519.95</v>
      </c>
      <c r="L72" s="231">
        <v>4425</v>
      </c>
      <c r="M72" s="231">
        <v>4.9270000000000001E-2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539.5</v>
      </c>
      <c r="D73" s="232">
        <v>541.9</v>
      </c>
      <c r="E73" s="232">
        <v>531.65</v>
      </c>
      <c r="F73" s="232">
        <v>523.79999999999995</v>
      </c>
      <c r="G73" s="232">
        <v>513.54999999999995</v>
      </c>
      <c r="H73" s="232">
        <v>549.75</v>
      </c>
      <c r="I73" s="232">
        <v>560</v>
      </c>
      <c r="J73" s="232">
        <v>567.85</v>
      </c>
      <c r="K73" s="231">
        <v>552.15</v>
      </c>
      <c r="L73" s="231">
        <v>534.04999999999995</v>
      </c>
      <c r="M73" s="231">
        <v>6.1655699999999998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925.55</v>
      </c>
      <c r="D74" s="232">
        <v>912.61666666666667</v>
      </c>
      <c r="E74" s="232">
        <v>875.58333333333337</v>
      </c>
      <c r="F74" s="232">
        <v>825.61666666666667</v>
      </c>
      <c r="G74" s="232">
        <v>788.58333333333337</v>
      </c>
      <c r="H74" s="232">
        <v>962.58333333333337</v>
      </c>
      <c r="I74" s="232">
        <v>999.61666666666667</v>
      </c>
      <c r="J74" s="232">
        <v>1049.5833333333335</v>
      </c>
      <c r="K74" s="231">
        <v>949.65</v>
      </c>
      <c r="L74" s="231">
        <v>862.65</v>
      </c>
      <c r="M74" s="231">
        <v>5.93947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94.3</v>
      </c>
      <c r="D75" s="232">
        <v>95.566666666666663</v>
      </c>
      <c r="E75" s="232">
        <v>91.183333333333323</v>
      </c>
      <c r="F75" s="232">
        <v>88.066666666666663</v>
      </c>
      <c r="G75" s="232">
        <v>83.683333333333323</v>
      </c>
      <c r="H75" s="232">
        <v>98.683333333333323</v>
      </c>
      <c r="I75" s="232">
        <v>103.06666666666665</v>
      </c>
      <c r="J75" s="232">
        <v>106.18333333333332</v>
      </c>
      <c r="K75" s="231">
        <v>99.95</v>
      </c>
      <c r="L75" s="231">
        <v>92.45</v>
      </c>
      <c r="M75" s="231">
        <v>246.24254999999999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855.15</v>
      </c>
      <c r="D76" s="232">
        <v>855.91666666666663</v>
      </c>
      <c r="E76" s="232">
        <v>838.83333333333326</v>
      </c>
      <c r="F76" s="232">
        <v>822.51666666666665</v>
      </c>
      <c r="G76" s="232">
        <v>805.43333333333328</v>
      </c>
      <c r="H76" s="232">
        <v>872.23333333333323</v>
      </c>
      <c r="I76" s="232">
        <v>889.31666666666649</v>
      </c>
      <c r="J76" s="232">
        <v>905.63333333333321</v>
      </c>
      <c r="K76" s="231">
        <v>873</v>
      </c>
      <c r="L76" s="231">
        <v>839.6</v>
      </c>
      <c r="M76" s="231">
        <v>13.91478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73.25</v>
      </c>
      <c r="D77" s="232">
        <v>74.033333333333331</v>
      </c>
      <c r="E77" s="232">
        <v>70.86666666666666</v>
      </c>
      <c r="F77" s="232">
        <v>68.483333333333334</v>
      </c>
      <c r="G77" s="232">
        <v>65.316666666666663</v>
      </c>
      <c r="H77" s="232">
        <v>76.416666666666657</v>
      </c>
      <c r="I77" s="232">
        <v>79.583333333333343</v>
      </c>
      <c r="J77" s="232">
        <v>81.966666666666654</v>
      </c>
      <c r="K77" s="231">
        <v>77.2</v>
      </c>
      <c r="L77" s="231">
        <v>71.650000000000006</v>
      </c>
      <c r="M77" s="231">
        <v>242.86328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336.55</v>
      </c>
      <c r="D78" s="232">
        <v>339.2</v>
      </c>
      <c r="E78" s="232">
        <v>328.84999999999997</v>
      </c>
      <c r="F78" s="232">
        <v>321.14999999999998</v>
      </c>
      <c r="G78" s="232">
        <v>310.79999999999995</v>
      </c>
      <c r="H78" s="232">
        <v>346.9</v>
      </c>
      <c r="I78" s="232">
        <v>357.25</v>
      </c>
      <c r="J78" s="232">
        <v>364.95</v>
      </c>
      <c r="K78" s="231">
        <v>349.55</v>
      </c>
      <c r="L78" s="231">
        <v>331.5</v>
      </c>
      <c r="M78" s="231">
        <v>26.259509999999999</v>
      </c>
      <c r="N78" s="1"/>
      <c r="O78" s="1"/>
    </row>
    <row r="79" spans="1:15" ht="12.75" customHeight="1">
      <c r="A79" s="30">
        <v>69</v>
      </c>
      <c r="B79" s="217" t="s">
        <v>852</v>
      </c>
      <c r="C79" s="231">
        <v>9159.0499999999993</v>
      </c>
      <c r="D79" s="232">
        <v>9277.0500000000011</v>
      </c>
      <c r="E79" s="232">
        <v>9012.0000000000018</v>
      </c>
      <c r="F79" s="232">
        <v>8864.9500000000007</v>
      </c>
      <c r="G79" s="232">
        <v>8599.9000000000015</v>
      </c>
      <c r="H79" s="232">
        <v>9424.1000000000022</v>
      </c>
      <c r="I79" s="232">
        <v>9689.1500000000015</v>
      </c>
      <c r="J79" s="232">
        <v>9836.2000000000025</v>
      </c>
      <c r="K79" s="231">
        <v>9542.1</v>
      </c>
      <c r="L79" s="231">
        <v>9130</v>
      </c>
      <c r="M79" s="231">
        <v>1.3639999999999999E-2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774.5</v>
      </c>
      <c r="D80" s="232">
        <v>773.06666666666661</v>
      </c>
      <c r="E80" s="232">
        <v>767.23333333333323</v>
      </c>
      <c r="F80" s="232">
        <v>759.96666666666658</v>
      </c>
      <c r="G80" s="232">
        <v>754.13333333333321</v>
      </c>
      <c r="H80" s="232">
        <v>780.33333333333326</v>
      </c>
      <c r="I80" s="232">
        <v>786.16666666666674</v>
      </c>
      <c r="J80" s="232">
        <v>793.43333333333328</v>
      </c>
      <c r="K80" s="231">
        <v>778.9</v>
      </c>
      <c r="L80" s="231">
        <v>765.8</v>
      </c>
      <c r="M80" s="231">
        <v>67.45926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235.5</v>
      </c>
      <c r="D81" s="232">
        <v>236.04999999999998</v>
      </c>
      <c r="E81" s="232">
        <v>232.09999999999997</v>
      </c>
      <c r="F81" s="232">
        <v>228.7</v>
      </c>
      <c r="G81" s="232">
        <v>224.74999999999997</v>
      </c>
      <c r="H81" s="232">
        <v>239.44999999999996</v>
      </c>
      <c r="I81" s="232">
        <v>243.39999999999995</v>
      </c>
      <c r="J81" s="232">
        <v>246.79999999999995</v>
      </c>
      <c r="K81" s="231">
        <v>240</v>
      </c>
      <c r="L81" s="231">
        <v>232.65</v>
      </c>
      <c r="M81" s="231">
        <v>67.34102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902.5</v>
      </c>
      <c r="D82" s="232">
        <v>907.51666666666677</v>
      </c>
      <c r="E82" s="232">
        <v>879.93333333333351</v>
      </c>
      <c r="F82" s="232">
        <v>857.36666666666679</v>
      </c>
      <c r="G82" s="232">
        <v>829.78333333333353</v>
      </c>
      <c r="H82" s="232">
        <v>930.08333333333348</v>
      </c>
      <c r="I82" s="232">
        <v>957.66666666666674</v>
      </c>
      <c r="J82" s="232">
        <v>980.23333333333346</v>
      </c>
      <c r="K82" s="231">
        <v>935.1</v>
      </c>
      <c r="L82" s="231">
        <v>884.95</v>
      </c>
      <c r="M82" s="231">
        <v>1.02193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290.89999999999998</v>
      </c>
      <c r="D83" s="232">
        <v>293.5333333333333</v>
      </c>
      <c r="E83" s="232">
        <v>284.91666666666663</v>
      </c>
      <c r="F83" s="232">
        <v>278.93333333333334</v>
      </c>
      <c r="G83" s="232">
        <v>270.31666666666666</v>
      </c>
      <c r="H83" s="232">
        <v>299.51666666666659</v>
      </c>
      <c r="I83" s="232">
        <v>308.13333333333327</v>
      </c>
      <c r="J83" s="232">
        <v>314.11666666666656</v>
      </c>
      <c r="K83" s="231">
        <v>302.14999999999998</v>
      </c>
      <c r="L83" s="231">
        <v>287.55</v>
      </c>
      <c r="M83" s="231">
        <v>15.68159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6557.8</v>
      </c>
      <c r="D84" s="232">
        <v>6588.9333333333334</v>
      </c>
      <c r="E84" s="232">
        <v>6467.8666666666668</v>
      </c>
      <c r="F84" s="232">
        <v>6377.9333333333334</v>
      </c>
      <c r="G84" s="232">
        <v>6256.8666666666668</v>
      </c>
      <c r="H84" s="232">
        <v>6678.8666666666668</v>
      </c>
      <c r="I84" s="232">
        <v>6799.9333333333343</v>
      </c>
      <c r="J84" s="232">
        <v>6889.8666666666668</v>
      </c>
      <c r="K84" s="231">
        <v>6710</v>
      </c>
      <c r="L84" s="231">
        <v>6499</v>
      </c>
      <c r="M84" s="231">
        <v>0.67252000000000001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1235.05</v>
      </c>
      <c r="D85" s="232">
        <v>1233.3333333333333</v>
      </c>
      <c r="E85" s="232">
        <v>1217.7166666666665</v>
      </c>
      <c r="F85" s="232">
        <v>1200.3833333333332</v>
      </c>
      <c r="G85" s="232">
        <v>1184.7666666666664</v>
      </c>
      <c r="H85" s="232">
        <v>1250.6666666666665</v>
      </c>
      <c r="I85" s="232">
        <v>1266.2833333333333</v>
      </c>
      <c r="J85" s="232">
        <v>1283.6166666666666</v>
      </c>
      <c r="K85" s="231">
        <v>1248.95</v>
      </c>
      <c r="L85" s="231">
        <v>1216</v>
      </c>
      <c r="M85" s="231">
        <v>0.32324999999999998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885.35</v>
      </c>
      <c r="D86" s="232">
        <v>890.7833333333333</v>
      </c>
      <c r="E86" s="232">
        <v>873.56666666666661</v>
      </c>
      <c r="F86" s="232">
        <v>861.7833333333333</v>
      </c>
      <c r="G86" s="232">
        <v>844.56666666666661</v>
      </c>
      <c r="H86" s="232">
        <v>902.56666666666661</v>
      </c>
      <c r="I86" s="232">
        <v>919.7833333333333</v>
      </c>
      <c r="J86" s="232">
        <v>931.56666666666661</v>
      </c>
      <c r="K86" s="231">
        <v>908</v>
      </c>
      <c r="L86" s="231">
        <v>879</v>
      </c>
      <c r="M86" s="231">
        <v>0.25051000000000001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464.7</v>
      </c>
      <c r="D87" s="232">
        <v>466.93333333333334</v>
      </c>
      <c r="E87" s="232">
        <v>457.76666666666665</v>
      </c>
      <c r="F87" s="232">
        <v>450.83333333333331</v>
      </c>
      <c r="G87" s="232">
        <v>441.66666666666663</v>
      </c>
      <c r="H87" s="232">
        <v>473.86666666666667</v>
      </c>
      <c r="I87" s="232">
        <v>483.0333333333333</v>
      </c>
      <c r="J87" s="232">
        <v>489.9666666666667</v>
      </c>
      <c r="K87" s="231">
        <v>476.1</v>
      </c>
      <c r="L87" s="231">
        <v>460</v>
      </c>
      <c r="M87" s="231">
        <v>1.7717700000000001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16696.099999999999</v>
      </c>
      <c r="D88" s="232">
        <v>16654.016666666666</v>
      </c>
      <c r="E88" s="232">
        <v>16408.133333333331</v>
      </c>
      <c r="F88" s="232">
        <v>16120.166666666664</v>
      </c>
      <c r="G88" s="232">
        <v>15874.283333333329</v>
      </c>
      <c r="H88" s="232">
        <v>16941.983333333334</v>
      </c>
      <c r="I88" s="232">
        <v>17187.866666666672</v>
      </c>
      <c r="J88" s="232">
        <v>17475.833333333336</v>
      </c>
      <c r="K88" s="231">
        <v>16899.900000000001</v>
      </c>
      <c r="L88" s="231">
        <v>16366.05</v>
      </c>
      <c r="M88" s="231">
        <v>0.14921999999999999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451</v>
      </c>
      <c r="D89" s="232">
        <v>449.40000000000003</v>
      </c>
      <c r="E89" s="232">
        <v>443.80000000000007</v>
      </c>
      <c r="F89" s="232">
        <v>436.6</v>
      </c>
      <c r="G89" s="232">
        <v>431.00000000000006</v>
      </c>
      <c r="H89" s="232">
        <v>456.60000000000008</v>
      </c>
      <c r="I89" s="232">
        <v>462.2000000000001</v>
      </c>
      <c r="J89" s="232">
        <v>469.40000000000009</v>
      </c>
      <c r="K89" s="231">
        <v>455</v>
      </c>
      <c r="L89" s="231">
        <v>442.2</v>
      </c>
      <c r="M89" s="231">
        <v>1.9781200000000001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26.1</v>
      </c>
      <c r="D90" s="232">
        <v>26.216666666666669</v>
      </c>
      <c r="E90" s="232">
        <v>25.483333333333338</v>
      </c>
      <c r="F90" s="232">
        <v>24.866666666666671</v>
      </c>
      <c r="G90" s="232">
        <v>24.13333333333334</v>
      </c>
      <c r="H90" s="232">
        <v>26.833333333333336</v>
      </c>
      <c r="I90" s="232">
        <v>27.56666666666667</v>
      </c>
      <c r="J90" s="232">
        <v>28.183333333333334</v>
      </c>
      <c r="K90" s="231">
        <v>26.95</v>
      </c>
      <c r="L90" s="231">
        <v>25.6</v>
      </c>
      <c r="M90" s="231">
        <v>88.389539999999997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4380.3999999999996</v>
      </c>
      <c r="D91" s="232">
        <v>4391.0666666666666</v>
      </c>
      <c r="E91" s="232">
        <v>4343.1333333333332</v>
      </c>
      <c r="F91" s="232">
        <v>4305.8666666666668</v>
      </c>
      <c r="G91" s="232">
        <v>4257.9333333333334</v>
      </c>
      <c r="H91" s="232">
        <v>4428.333333333333</v>
      </c>
      <c r="I91" s="232">
        <v>4476.2666666666655</v>
      </c>
      <c r="J91" s="232">
        <v>4513.5333333333328</v>
      </c>
      <c r="K91" s="231">
        <v>4439</v>
      </c>
      <c r="L91" s="231">
        <v>4353.8</v>
      </c>
      <c r="M91" s="231">
        <v>3.4048400000000001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1121</v>
      </c>
      <c r="D92" s="232">
        <v>1115.8999999999999</v>
      </c>
      <c r="E92" s="232">
        <v>1084.1999999999998</v>
      </c>
      <c r="F92" s="232">
        <v>1047.3999999999999</v>
      </c>
      <c r="G92" s="232">
        <v>1015.6999999999998</v>
      </c>
      <c r="H92" s="232">
        <v>1152.6999999999998</v>
      </c>
      <c r="I92" s="232">
        <v>1184.4000000000001</v>
      </c>
      <c r="J92" s="232">
        <v>1221.1999999999998</v>
      </c>
      <c r="K92" s="231">
        <v>1147.5999999999999</v>
      </c>
      <c r="L92" s="231">
        <v>1079.0999999999999</v>
      </c>
      <c r="M92" s="231">
        <v>0.60482999999999998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516.4</v>
      </c>
      <c r="D93" s="232">
        <v>522.75</v>
      </c>
      <c r="E93" s="232">
        <v>505.29999999999995</v>
      </c>
      <c r="F93" s="232">
        <v>494.19999999999993</v>
      </c>
      <c r="G93" s="232">
        <v>476.74999999999989</v>
      </c>
      <c r="H93" s="232">
        <v>533.85</v>
      </c>
      <c r="I93" s="232">
        <v>551.30000000000007</v>
      </c>
      <c r="J93" s="232">
        <v>562.40000000000009</v>
      </c>
      <c r="K93" s="231">
        <v>540.20000000000005</v>
      </c>
      <c r="L93" s="231">
        <v>511.65</v>
      </c>
      <c r="M93" s="231">
        <v>1.20244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72.5</v>
      </c>
      <c r="D94" s="232">
        <v>72.883333333333326</v>
      </c>
      <c r="E94" s="232">
        <v>71.666666666666657</v>
      </c>
      <c r="F94" s="232">
        <v>70.833333333333329</v>
      </c>
      <c r="G94" s="232">
        <v>69.61666666666666</v>
      </c>
      <c r="H94" s="232">
        <v>73.716666666666654</v>
      </c>
      <c r="I94" s="232">
        <v>74.933333333333323</v>
      </c>
      <c r="J94" s="232">
        <v>75.766666666666652</v>
      </c>
      <c r="K94" s="231">
        <v>74.099999999999994</v>
      </c>
      <c r="L94" s="231">
        <v>72.05</v>
      </c>
      <c r="M94" s="231">
        <v>12.223890000000001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298.39999999999998</v>
      </c>
      <c r="D95" s="232">
        <v>297.05</v>
      </c>
      <c r="E95" s="232">
        <v>287.85000000000002</v>
      </c>
      <c r="F95" s="232">
        <v>277.3</v>
      </c>
      <c r="G95" s="232">
        <v>268.10000000000002</v>
      </c>
      <c r="H95" s="232">
        <v>307.60000000000002</v>
      </c>
      <c r="I95" s="232">
        <v>316.79999999999995</v>
      </c>
      <c r="J95" s="232">
        <v>327.35000000000002</v>
      </c>
      <c r="K95" s="231">
        <v>306.25</v>
      </c>
      <c r="L95" s="231">
        <v>286.5</v>
      </c>
      <c r="M95" s="231">
        <v>33.395890000000001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3035.35</v>
      </c>
      <c r="D96" s="232">
        <v>3033.4</v>
      </c>
      <c r="E96" s="232">
        <v>2975.4</v>
      </c>
      <c r="F96" s="232">
        <v>2915.45</v>
      </c>
      <c r="G96" s="232">
        <v>2857.45</v>
      </c>
      <c r="H96" s="232">
        <v>3093.3500000000004</v>
      </c>
      <c r="I96" s="232">
        <v>3151.3500000000004</v>
      </c>
      <c r="J96" s="232">
        <v>3211.3000000000006</v>
      </c>
      <c r="K96" s="231">
        <v>3091.4</v>
      </c>
      <c r="L96" s="231">
        <v>2973.45</v>
      </c>
      <c r="M96" s="231">
        <v>0.64946999999999999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244.6</v>
      </c>
      <c r="D97" s="232">
        <v>244.15</v>
      </c>
      <c r="E97" s="232">
        <v>236.55</v>
      </c>
      <c r="F97" s="232">
        <v>228.5</v>
      </c>
      <c r="G97" s="232">
        <v>220.9</v>
      </c>
      <c r="H97" s="232">
        <v>252.20000000000002</v>
      </c>
      <c r="I97" s="232">
        <v>259.79999999999995</v>
      </c>
      <c r="J97" s="232">
        <v>267.85000000000002</v>
      </c>
      <c r="K97" s="231">
        <v>251.75</v>
      </c>
      <c r="L97" s="231">
        <v>236.1</v>
      </c>
      <c r="M97" s="231">
        <v>3.5394000000000001</v>
      </c>
      <c r="N97" s="1"/>
      <c r="O97" s="1"/>
    </row>
    <row r="98" spans="1:15" ht="12.75" customHeight="1">
      <c r="A98" s="30">
        <v>88</v>
      </c>
      <c r="B98" s="217" t="s">
        <v>853</v>
      </c>
      <c r="C98" s="231">
        <v>395.45</v>
      </c>
      <c r="D98" s="232">
        <v>396.61666666666662</v>
      </c>
      <c r="E98" s="232">
        <v>388.88333333333321</v>
      </c>
      <c r="F98" s="232">
        <v>382.31666666666661</v>
      </c>
      <c r="G98" s="232">
        <v>374.5833333333332</v>
      </c>
      <c r="H98" s="232">
        <v>403.18333333333322</v>
      </c>
      <c r="I98" s="232">
        <v>410.91666666666669</v>
      </c>
      <c r="J98" s="232">
        <v>417.48333333333323</v>
      </c>
      <c r="K98" s="231">
        <v>404.35</v>
      </c>
      <c r="L98" s="231">
        <v>390.05</v>
      </c>
      <c r="M98" s="231">
        <v>5.9742699999999997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539.70000000000005</v>
      </c>
      <c r="D99" s="232">
        <v>544.7833333333333</v>
      </c>
      <c r="E99" s="232">
        <v>527.56666666666661</v>
      </c>
      <c r="F99" s="232">
        <v>515.43333333333328</v>
      </c>
      <c r="G99" s="232">
        <v>498.21666666666658</v>
      </c>
      <c r="H99" s="232">
        <v>556.91666666666663</v>
      </c>
      <c r="I99" s="232">
        <v>574.13333333333333</v>
      </c>
      <c r="J99" s="232">
        <v>586.26666666666665</v>
      </c>
      <c r="K99" s="231">
        <v>562</v>
      </c>
      <c r="L99" s="231">
        <v>532.65</v>
      </c>
      <c r="M99" s="231">
        <v>5.9797200000000004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291</v>
      </c>
      <c r="D100" s="232">
        <v>294.96666666666664</v>
      </c>
      <c r="E100" s="232">
        <v>282.13333333333327</v>
      </c>
      <c r="F100" s="232">
        <v>273.26666666666665</v>
      </c>
      <c r="G100" s="232">
        <v>260.43333333333328</v>
      </c>
      <c r="H100" s="232">
        <v>303.83333333333326</v>
      </c>
      <c r="I100" s="232">
        <v>316.66666666666663</v>
      </c>
      <c r="J100" s="232">
        <v>325.53333333333325</v>
      </c>
      <c r="K100" s="231">
        <v>307.8</v>
      </c>
      <c r="L100" s="231">
        <v>286.10000000000002</v>
      </c>
      <c r="M100" s="231">
        <v>155.18075999999999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685.5</v>
      </c>
      <c r="D101" s="232">
        <v>684.25</v>
      </c>
      <c r="E101" s="232">
        <v>672.25</v>
      </c>
      <c r="F101" s="232">
        <v>659</v>
      </c>
      <c r="G101" s="232">
        <v>647</v>
      </c>
      <c r="H101" s="232">
        <v>697.5</v>
      </c>
      <c r="I101" s="232">
        <v>709.5</v>
      </c>
      <c r="J101" s="232">
        <v>722.75</v>
      </c>
      <c r="K101" s="231">
        <v>696.25</v>
      </c>
      <c r="L101" s="231">
        <v>671</v>
      </c>
      <c r="M101" s="231">
        <v>0.37656000000000001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758.25</v>
      </c>
      <c r="D102" s="232">
        <v>757.43333333333339</v>
      </c>
      <c r="E102" s="232">
        <v>752.06666666666683</v>
      </c>
      <c r="F102" s="232">
        <v>745.88333333333344</v>
      </c>
      <c r="G102" s="232">
        <v>740.51666666666688</v>
      </c>
      <c r="H102" s="232">
        <v>763.61666666666679</v>
      </c>
      <c r="I102" s="232">
        <v>768.98333333333335</v>
      </c>
      <c r="J102" s="232">
        <v>775.16666666666674</v>
      </c>
      <c r="K102" s="231">
        <v>762.8</v>
      </c>
      <c r="L102" s="231">
        <v>751.25</v>
      </c>
      <c r="M102" s="231">
        <v>1.18825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938.2</v>
      </c>
      <c r="D103" s="232">
        <v>934.58333333333337</v>
      </c>
      <c r="E103" s="232">
        <v>919.16666666666674</v>
      </c>
      <c r="F103" s="232">
        <v>900.13333333333333</v>
      </c>
      <c r="G103" s="232">
        <v>884.7166666666667</v>
      </c>
      <c r="H103" s="232">
        <v>953.61666666666679</v>
      </c>
      <c r="I103" s="232">
        <v>969.03333333333353</v>
      </c>
      <c r="J103" s="232">
        <v>988.06666666666683</v>
      </c>
      <c r="K103" s="231">
        <v>950</v>
      </c>
      <c r="L103" s="231">
        <v>915.55</v>
      </c>
      <c r="M103" s="231">
        <v>1.5214700000000001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119.45</v>
      </c>
      <c r="D104" s="232">
        <v>120.38333333333333</v>
      </c>
      <c r="E104" s="232">
        <v>118.26666666666665</v>
      </c>
      <c r="F104" s="232">
        <v>117.08333333333333</v>
      </c>
      <c r="G104" s="232">
        <v>114.96666666666665</v>
      </c>
      <c r="H104" s="232">
        <v>121.56666666666665</v>
      </c>
      <c r="I104" s="232">
        <v>123.68333333333332</v>
      </c>
      <c r="J104" s="232">
        <v>124.86666666666665</v>
      </c>
      <c r="K104" s="231">
        <v>122.5</v>
      </c>
      <c r="L104" s="231">
        <v>119.2</v>
      </c>
      <c r="M104" s="231">
        <v>5.4061399999999997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1543.45</v>
      </c>
      <c r="D105" s="232">
        <v>1551.4333333333334</v>
      </c>
      <c r="E105" s="232">
        <v>1492.0666666666668</v>
      </c>
      <c r="F105" s="232">
        <v>1440.6833333333334</v>
      </c>
      <c r="G105" s="232">
        <v>1381.3166666666668</v>
      </c>
      <c r="H105" s="232">
        <v>1602.8166666666668</v>
      </c>
      <c r="I105" s="232">
        <v>1662.1833333333336</v>
      </c>
      <c r="J105" s="232">
        <v>1713.5666666666668</v>
      </c>
      <c r="K105" s="231">
        <v>1610.8</v>
      </c>
      <c r="L105" s="231">
        <v>1500.05</v>
      </c>
      <c r="M105" s="231">
        <v>1.55467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28.55</v>
      </c>
      <c r="D106" s="232">
        <v>28.983333333333334</v>
      </c>
      <c r="E106" s="232">
        <v>27.866666666666667</v>
      </c>
      <c r="F106" s="232">
        <v>27.183333333333334</v>
      </c>
      <c r="G106" s="232">
        <v>26.066666666666666</v>
      </c>
      <c r="H106" s="232">
        <v>29.666666666666668</v>
      </c>
      <c r="I106" s="232">
        <v>30.783333333333335</v>
      </c>
      <c r="J106" s="232">
        <v>31.466666666666669</v>
      </c>
      <c r="K106" s="231">
        <v>30.1</v>
      </c>
      <c r="L106" s="231">
        <v>28.3</v>
      </c>
      <c r="M106" s="231">
        <v>70.062700000000007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1014.9</v>
      </c>
      <c r="D107" s="232">
        <v>1018.5833333333334</v>
      </c>
      <c r="E107" s="232">
        <v>1001.4166666666667</v>
      </c>
      <c r="F107" s="232">
        <v>987.93333333333339</v>
      </c>
      <c r="G107" s="232">
        <v>970.76666666666677</v>
      </c>
      <c r="H107" s="232">
        <v>1032.0666666666666</v>
      </c>
      <c r="I107" s="232">
        <v>1049.2333333333336</v>
      </c>
      <c r="J107" s="232">
        <v>1062.7166666666667</v>
      </c>
      <c r="K107" s="231">
        <v>1035.75</v>
      </c>
      <c r="L107" s="231">
        <v>1005.1</v>
      </c>
      <c r="M107" s="231">
        <v>4.1767500000000002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492.75</v>
      </c>
      <c r="D108" s="232">
        <v>490.90000000000003</v>
      </c>
      <c r="E108" s="232">
        <v>483.85000000000008</v>
      </c>
      <c r="F108" s="232">
        <v>474.95000000000005</v>
      </c>
      <c r="G108" s="232">
        <v>467.90000000000009</v>
      </c>
      <c r="H108" s="232">
        <v>499.80000000000007</v>
      </c>
      <c r="I108" s="232">
        <v>506.85</v>
      </c>
      <c r="J108" s="232">
        <v>515.75</v>
      </c>
      <c r="K108" s="231">
        <v>497.95</v>
      </c>
      <c r="L108" s="231">
        <v>482</v>
      </c>
      <c r="M108" s="231">
        <v>0.96396000000000004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662.8</v>
      </c>
      <c r="D109" s="232">
        <v>669.6</v>
      </c>
      <c r="E109" s="232">
        <v>644.20000000000005</v>
      </c>
      <c r="F109" s="232">
        <v>625.6</v>
      </c>
      <c r="G109" s="232">
        <v>600.20000000000005</v>
      </c>
      <c r="H109" s="232">
        <v>688.2</v>
      </c>
      <c r="I109" s="232">
        <v>713.59999999999991</v>
      </c>
      <c r="J109" s="232">
        <v>732.2</v>
      </c>
      <c r="K109" s="231">
        <v>695</v>
      </c>
      <c r="L109" s="231">
        <v>651</v>
      </c>
      <c r="M109" s="231">
        <v>1.13557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5426.95</v>
      </c>
      <c r="D110" s="232">
        <v>5431.5166666666673</v>
      </c>
      <c r="E110" s="232">
        <v>5363.0333333333347</v>
      </c>
      <c r="F110" s="232">
        <v>5299.1166666666677</v>
      </c>
      <c r="G110" s="232">
        <v>5230.633333333335</v>
      </c>
      <c r="H110" s="232">
        <v>5495.4333333333343</v>
      </c>
      <c r="I110" s="232">
        <v>5563.9166666666661</v>
      </c>
      <c r="J110" s="232">
        <v>5627.8333333333339</v>
      </c>
      <c r="K110" s="231">
        <v>5500</v>
      </c>
      <c r="L110" s="231">
        <v>5367.6</v>
      </c>
      <c r="M110" s="231">
        <v>9.5269999999999994E-2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350.7</v>
      </c>
      <c r="D111" s="232">
        <v>354.06666666666666</v>
      </c>
      <c r="E111" s="232">
        <v>345.13333333333333</v>
      </c>
      <c r="F111" s="232">
        <v>339.56666666666666</v>
      </c>
      <c r="G111" s="232">
        <v>330.63333333333333</v>
      </c>
      <c r="H111" s="232">
        <v>359.63333333333333</v>
      </c>
      <c r="I111" s="232">
        <v>368.56666666666661</v>
      </c>
      <c r="J111" s="232">
        <v>374.13333333333333</v>
      </c>
      <c r="K111" s="231">
        <v>363</v>
      </c>
      <c r="L111" s="231">
        <v>348.5</v>
      </c>
      <c r="M111" s="231">
        <v>2.5848800000000001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291.8</v>
      </c>
      <c r="D112" s="232">
        <v>291.93333333333334</v>
      </c>
      <c r="E112" s="232">
        <v>286.11666666666667</v>
      </c>
      <c r="F112" s="232">
        <v>280.43333333333334</v>
      </c>
      <c r="G112" s="232">
        <v>274.61666666666667</v>
      </c>
      <c r="H112" s="232">
        <v>297.61666666666667</v>
      </c>
      <c r="I112" s="232">
        <v>303.43333333333339</v>
      </c>
      <c r="J112" s="232">
        <v>309.11666666666667</v>
      </c>
      <c r="K112" s="231">
        <v>297.75</v>
      </c>
      <c r="L112" s="231">
        <v>286.25</v>
      </c>
      <c r="M112" s="231">
        <v>11.291410000000001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432</v>
      </c>
      <c r="D113" s="232">
        <v>437.41666666666669</v>
      </c>
      <c r="E113" s="232">
        <v>421.98333333333335</v>
      </c>
      <c r="F113" s="232">
        <v>411.96666666666664</v>
      </c>
      <c r="G113" s="232">
        <v>396.5333333333333</v>
      </c>
      <c r="H113" s="232">
        <v>447.43333333333339</v>
      </c>
      <c r="I113" s="232">
        <v>462.86666666666667</v>
      </c>
      <c r="J113" s="232">
        <v>472.88333333333344</v>
      </c>
      <c r="K113" s="231">
        <v>452.85</v>
      </c>
      <c r="L113" s="231">
        <v>427.4</v>
      </c>
      <c r="M113" s="231">
        <v>1.1324099999999999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590.9</v>
      </c>
      <c r="D114" s="232">
        <v>585.9666666666667</v>
      </c>
      <c r="E114" s="232">
        <v>577.93333333333339</v>
      </c>
      <c r="F114" s="232">
        <v>564.9666666666667</v>
      </c>
      <c r="G114" s="232">
        <v>556.93333333333339</v>
      </c>
      <c r="H114" s="232">
        <v>598.93333333333339</v>
      </c>
      <c r="I114" s="232">
        <v>606.9666666666667</v>
      </c>
      <c r="J114" s="232">
        <v>619.93333333333339</v>
      </c>
      <c r="K114" s="231">
        <v>594</v>
      </c>
      <c r="L114" s="231">
        <v>573</v>
      </c>
      <c r="M114" s="231">
        <v>0.25217000000000001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709.9</v>
      </c>
      <c r="D115" s="232">
        <v>708.96666666666658</v>
      </c>
      <c r="E115" s="232">
        <v>696.98333333333312</v>
      </c>
      <c r="F115" s="232">
        <v>684.06666666666649</v>
      </c>
      <c r="G115" s="232">
        <v>672.08333333333303</v>
      </c>
      <c r="H115" s="232">
        <v>721.88333333333321</v>
      </c>
      <c r="I115" s="232">
        <v>733.86666666666656</v>
      </c>
      <c r="J115" s="232">
        <v>746.7833333333333</v>
      </c>
      <c r="K115" s="231">
        <v>720.95</v>
      </c>
      <c r="L115" s="231">
        <v>696.05</v>
      </c>
      <c r="M115" s="231">
        <v>18.072710000000001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1047.25</v>
      </c>
      <c r="D116" s="232">
        <v>1047.8166666666666</v>
      </c>
      <c r="E116" s="232">
        <v>1022.6833333333332</v>
      </c>
      <c r="F116" s="232">
        <v>998.11666666666656</v>
      </c>
      <c r="G116" s="232">
        <v>972.98333333333312</v>
      </c>
      <c r="H116" s="232">
        <v>1072.3833333333332</v>
      </c>
      <c r="I116" s="232">
        <v>1097.5166666666664</v>
      </c>
      <c r="J116" s="232">
        <v>1122.0833333333333</v>
      </c>
      <c r="K116" s="231">
        <v>1072.95</v>
      </c>
      <c r="L116" s="231">
        <v>1023.25</v>
      </c>
      <c r="M116" s="231">
        <v>29.479199999999999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151.55000000000001</v>
      </c>
      <c r="D117" s="232">
        <v>151.5</v>
      </c>
      <c r="E117" s="232">
        <v>149.15</v>
      </c>
      <c r="F117" s="232">
        <v>146.75</v>
      </c>
      <c r="G117" s="232">
        <v>144.4</v>
      </c>
      <c r="H117" s="232">
        <v>153.9</v>
      </c>
      <c r="I117" s="232">
        <v>156.25000000000003</v>
      </c>
      <c r="J117" s="232">
        <v>158.65</v>
      </c>
      <c r="K117" s="231">
        <v>153.85</v>
      </c>
      <c r="L117" s="231">
        <v>149.1</v>
      </c>
      <c r="M117" s="231">
        <v>24.25844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1367.7</v>
      </c>
      <c r="D118" s="232">
        <v>1366.4666666666665</v>
      </c>
      <c r="E118" s="232">
        <v>1351.2333333333329</v>
      </c>
      <c r="F118" s="232">
        <v>1334.7666666666664</v>
      </c>
      <c r="G118" s="232">
        <v>1319.5333333333328</v>
      </c>
      <c r="H118" s="232">
        <v>1382.9333333333329</v>
      </c>
      <c r="I118" s="232">
        <v>1398.1666666666665</v>
      </c>
      <c r="J118" s="232">
        <v>1414.633333333333</v>
      </c>
      <c r="K118" s="231">
        <v>1381.7</v>
      </c>
      <c r="L118" s="231">
        <v>1350</v>
      </c>
      <c r="M118" s="231">
        <v>0.37525999999999998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222.4</v>
      </c>
      <c r="D119" s="232">
        <v>223.11666666666667</v>
      </c>
      <c r="E119" s="232">
        <v>218.58333333333334</v>
      </c>
      <c r="F119" s="232">
        <v>214.76666666666668</v>
      </c>
      <c r="G119" s="232">
        <v>210.23333333333335</v>
      </c>
      <c r="H119" s="232">
        <v>226.93333333333334</v>
      </c>
      <c r="I119" s="232">
        <v>231.46666666666664</v>
      </c>
      <c r="J119" s="232">
        <v>235.28333333333333</v>
      </c>
      <c r="K119" s="231">
        <v>227.65</v>
      </c>
      <c r="L119" s="231">
        <v>219.3</v>
      </c>
      <c r="M119" s="231">
        <v>61.716670000000001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474.95</v>
      </c>
      <c r="D120" s="232">
        <v>479.63333333333338</v>
      </c>
      <c r="E120" s="232">
        <v>463.71666666666675</v>
      </c>
      <c r="F120" s="232">
        <v>452.48333333333335</v>
      </c>
      <c r="G120" s="232">
        <v>436.56666666666672</v>
      </c>
      <c r="H120" s="232">
        <v>490.86666666666679</v>
      </c>
      <c r="I120" s="232">
        <v>506.78333333333342</v>
      </c>
      <c r="J120" s="232">
        <v>518.01666666666688</v>
      </c>
      <c r="K120" s="231">
        <v>495.55</v>
      </c>
      <c r="L120" s="231">
        <v>468.4</v>
      </c>
      <c r="M120" s="231">
        <v>5.9518300000000002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4294.1000000000004</v>
      </c>
      <c r="D121" s="232">
        <v>4305.0999999999995</v>
      </c>
      <c r="E121" s="232">
        <v>4238.9999999999991</v>
      </c>
      <c r="F121" s="232">
        <v>4183.8999999999996</v>
      </c>
      <c r="G121" s="232">
        <v>4117.7999999999993</v>
      </c>
      <c r="H121" s="232">
        <v>4360.1999999999989</v>
      </c>
      <c r="I121" s="232">
        <v>4426.2999999999993</v>
      </c>
      <c r="J121" s="232">
        <v>4481.3999999999987</v>
      </c>
      <c r="K121" s="231">
        <v>4371.2</v>
      </c>
      <c r="L121" s="231">
        <v>4250</v>
      </c>
      <c r="M121" s="231">
        <v>7.4481299999999999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1446.9</v>
      </c>
      <c r="D122" s="232">
        <v>1452.0833333333333</v>
      </c>
      <c r="E122" s="232">
        <v>1433.3166666666666</v>
      </c>
      <c r="F122" s="232">
        <v>1419.7333333333333</v>
      </c>
      <c r="G122" s="232">
        <v>1400.9666666666667</v>
      </c>
      <c r="H122" s="232">
        <v>1465.6666666666665</v>
      </c>
      <c r="I122" s="232">
        <v>1484.4333333333334</v>
      </c>
      <c r="J122" s="232">
        <v>1498.0166666666664</v>
      </c>
      <c r="K122" s="231">
        <v>1470.85</v>
      </c>
      <c r="L122" s="231">
        <v>1438.5</v>
      </c>
      <c r="M122" s="231">
        <v>6.7889299999999997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2293.65</v>
      </c>
      <c r="D123" s="232">
        <v>2304.1833333333329</v>
      </c>
      <c r="E123" s="232">
        <v>2268.3666666666659</v>
      </c>
      <c r="F123" s="232">
        <v>2243.083333333333</v>
      </c>
      <c r="G123" s="232">
        <v>2207.266666666666</v>
      </c>
      <c r="H123" s="232">
        <v>2329.4666666666658</v>
      </c>
      <c r="I123" s="232">
        <v>2365.2833333333324</v>
      </c>
      <c r="J123" s="232">
        <v>2390.5666666666657</v>
      </c>
      <c r="K123" s="231">
        <v>2340</v>
      </c>
      <c r="L123" s="231">
        <v>2278.9</v>
      </c>
      <c r="M123" s="231">
        <v>2.7989700000000002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640.1</v>
      </c>
      <c r="D124" s="232">
        <v>639.76666666666665</v>
      </c>
      <c r="E124" s="232">
        <v>627.5333333333333</v>
      </c>
      <c r="F124" s="232">
        <v>614.9666666666667</v>
      </c>
      <c r="G124" s="232">
        <v>602.73333333333335</v>
      </c>
      <c r="H124" s="232">
        <v>652.33333333333326</v>
      </c>
      <c r="I124" s="232">
        <v>664.56666666666661</v>
      </c>
      <c r="J124" s="232">
        <v>677.13333333333321</v>
      </c>
      <c r="K124" s="231">
        <v>652</v>
      </c>
      <c r="L124" s="231">
        <v>627.20000000000005</v>
      </c>
      <c r="M124" s="231">
        <v>31.130859999999998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854.1</v>
      </c>
      <c r="D125" s="232">
        <v>850.66666666666663</v>
      </c>
      <c r="E125" s="232">
        <v>841.43333333333328</v>
      </c>
      <c r="F125" s="232">
        <v>828.76666666666665</v>
      </c>
      <c r="G125" s="232">
        <v>819.5333333333333</v>
      </c>
      <c r="H125" s="232">
        <v>863.33333333333326</v>
      </c>
      <c r="I125" s="232">
        <v>872.56666666666661</v>
      </c>
      <c r="J125" s="232">
        <v>885.23333333333323</v>
      </c>
      <c r="K125" s="231">
        <v>859.9</v>
      </c>
      <c r="L125" s="231">
        <v>838</v>
      </c>
      <c r="M125" s="231">
        <v>2.6373899999999999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869.35</v>
      </c>
      <c r="D126" s="232">
        <v>879.80000000000007</v>
      </c>
      <c r="E126" s="232">
        <v>852.55000000000018</v>
      </c>
      <c r="F126" s="232">
        <v>835.75000000000011</v>
      </c>
      <c r="G126" s="232">
        <v>808.50000000000023</v>
      </c>
      <c r="H126" s="232">
        <v>896.60000000000014</v>
      </c>
      <c r="I126" s="232">
        <v>923.84999999999991</v>
      </c>
      <c r="J126" s="232">
        <v>940.65000000000009</v>
      </c>
      <c r="K126" s="231">
        <v>907.05</v>
      </c>
      <c r="L126" s="231">
        <v>863</v>
      </c>
      <c r="M126" s="231">
        <v>0.34275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320.10000000000002</v>
      </c>
      <c r="D127" s="232">
        <v>322.28333333333336</v>
      </c>
      <c r="E127" s="232">
        <v>313.91666666666674</v>
      </c>
      <c r="F127" s="232">
        <v>307.73333333333341</v>
      </c>
      <c r="G127" s="232">
        <v>299.36666666666679</v>
      </c>
      <c r="H127" s="232">
        <v>328.4666666666667</v>
      </c>
      <c r="I127" s="232">
        <v>336.83333333333337</v>
      </c>
      <c r="J127" s="232">
        <v>343.01666666666665</v>
      </c>
      <c r="K127" s="231">
        <v>330.65</v>
      </c>
      <c r="L127" s="231">
        <v>316.10000000000002</v>
      </c>
      <c r="M127" s="231">
        <v>18.556539999999998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1382.15</v>
      </c>
      <c r="D128" s="232">
        <v>1377.5333333333335</v>
      </c>
      <c r="E128" s="232">
        <v>1363.0166666666671</v>
      </c>
      <c r="F128" s="232">
        <v>1343.8833333333337</v>
      </c>
      <c r="G128" s="232">
        <v>1329.3666666666672</v>
      </c>
      <c r="H128" s="232">
        <v>1396.666666666667</v>
      </c>
      <c r="I128" s="232">
        <v>1411.1833333333334</v>
      </c>
      <c r="J128" s="232">
        <v>1430.3166666666668</v>
      </c>
      <c r="K128" s="231">
        <v>1392.05</v>
      </c>
      <c r="L128" s="231">
        <v>1358.4</v>
      </c>
      <c r="M128" s="231">
        <v>3.44156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856.2</v>
      </c>
      <c r="D129" s="232">
        <v>856.06666666666672</v>
      </c>
      <c r="E129" s="232">
        <v>841.53333333333342</v>
      </c>
      <c r="F129" s="232">
        <v>826.86666666666667</v>
      </c>
      <c r="G129" s="232">
        <v>812.33333333333337</v>
      </c>
      <c r="H129" s="232">
        <v>870.73333333333346</v>
      </c>
      <c r="I129" s="232">
        <v>885.26666666666677</v>
      </c>
      <c r="J129" s="232">
        <v>899.93333333333351</v>
      </c>
      <c r="K129" s="231">
        <v>870.6</v>
      </c>
      <c r="L129" s="231">
        <v>841.4</v>
      </c>
      <c r="M129" s="231">
        <v>2.62283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872</v>
      </c>
      <c r="D130" s="232">
        <v>871.25</v>
      </c>
      <c r="E130" s="232">
        <v>857.65</v>
      </c>
      <c r="F130" s="232">
        <v>843.3</v>
      </c>
      <c r="G130" s="232">
        <v>829.69999999999993</v>
      </c>
      <c r="H130" s="232">
        <v>885.6</v>
      </c>
      <c r="I130" s="232">
        <v>899.19999999999993</v>
      </c>
      <c r="J130" s="232">
        <v>913.55000000000007</v>
      </c>
      <c r="K130" s="231">
        <v>884.85</v>
      </c>
      <c r="L130" s="231">
        <v>856.9</v>
      </c>
      <c r="M130" s="231">
        <v>0.21640000000000001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355.95</v>
      </c>
      <c r="D131" s="232">
        <v>354.38333333333338</v>
      </c>
      <c r="E131" s="232">
        <v>348.81666666666678</v>
      </c>
      <c r="F131" s="232">
        <v>341.68333333333339</v>
      </c>
      <c r="G131" s="232">
        <v>336.11666666666679</v>
      </c>
      <c r="H131" s="232">
        <v>361.51666666666677</v>
      </c>
      <c r="I131" s="232">
        <v>367.08333333333337</v>
      </c>
      <c r="J131" s="232">
        <v>374.21666666666675</v>
      </c>
      <c r="K131" s="231">
        <v>359.95</v>
      </c>
      <c r="L131" s="231">
        <v>347.25</v>
      </c>
      <c r="M131" s="231">
        <v>54.221409999999999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562.04999999999995</v>
      </c>
      <c r="D132" s="232">
        <v>561.93333333333328</v>
      </c>
      <c r="E132" s="232">
        <v>556.36666666666656</v>
      </c>
      <c r="F132" s="232">
        <v>550.68333333333328</v>
      </c>
      <c r="G132" s="232">
        <v>545.11666666666656</v>
      </c>
      <c r="H132" s="232">
        <v>567.61666666666656</v>
      </c>
      <c r="I132" s="232">
        <v>573.18333333333339</v>
      </c>
      <c r="J132" s="232">
        <v>578.86666666666656</v>
      </c>
      <c r="K132" s="231">
        <v>567.5</v>
      </c>
      <c r="L132" s="231">
        <v>556.25</v>
      </c>
      <c r="M132" s="231">
        <v>13.7395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1693.7</v>
      </c>
      <c r="D133" s="232">
        <v>1702.0333333333335</v>
      </c>
      <c r="E133" s="232">
        <v>1666.666666666667</v>
      </c>
      <c r="F133" s="232">
        <v>1639.6333333333334</v>
      </c>
      <c r="G133" s="232">
        <v>1604.2666666666669</v>
      </c>
      <c r="H133" s="232">
        <v>1729.0666666666671</v>
      </c>
      <c r="I133" s="232">
        <v>1764.4333333333334</v>
      </c>
      <c r="J133" s="232">
        <v>1791.4666666666672</v>
      </c>
      <c r="K133" s="231">
        <v>1737.4</v>
      </c>
      <c r="L133" s="231">
        <v>1675</v>
      </c>
      <c r="M133" s="231">
        <v>2.6779000000000002</v>
      </c>
      <c r="N133" s="1"/>
      <c r="O133" s="1"/>
    </row>
    <row r="134" spans="1:15" ht="12.75" customHeight="1">
      <c r="A134" s="30">
        <v>124</v>
      </c>
      <c r="B134" s="217" t="s">
        <v>854</v>
      </c>
      <c r="C134" s="231">
        <v>630.1</v>
      </c>
      <c r="D134" s="232">
        <v>635.83333333333337</v>
      </c>
      <c r="E134" s="232">
        <v>613.36666666666679</v>
      </c>
      <c r="F134" s="232">
        <v>596.63333333333344</v>
      </c>
      <c r="G134" s="232">
        <v>574.16666666666686</v>
      </c>
      <c r="H134" s="232">
        <v>652.56666666666672</v>
      </c>
      <c r="I134" s="232">
        <v>675.03333333333319</v>
      </c>
      <c r="J134" s="232">
        <v>691.76666666666665</v>
      </c>
      <c r="K134" s="231">
        <v>658.3</v>
      </c>
      <c r="L134" s="231">
        <v>619.1</v>
      </c>
      <c r="M134" s="231">
        <v>3.2179700000000002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1823.85</v>
      </c>
      <c r="D135" s="232">
        <v>1827.45</v>
      </c>
      <c r="E135" s="232">
        <v>1796.4</v>
      </c>
      <c r="F135" s="232">
        <v>1768.95</v>
      </c>
      <c r="G135" s="232">
        <v>1737.9</v>
      </c>
      <c r="H135" s="232">
        <v>1854.9</v>
      </c>
      <c r="I135" s="232">
        <v>1885.9499999999998</v>
      </c>
      <c r="J135" s="232">
        <v>1913.4</v>
      </c>
      <c r="K135" s="231">
        <v>1858.5</v>
      </c>
      <c r="L135" s="231">
        <v>1800</v>
      </c>
      <c r="M135" s="231">
        <v>2.6194899999999999</v>
      </c>
      <c r="N135" s="1"/>
      <c r="O135" s="1"/>
    </row>
    <row r="136" spans="1:15" ht="12.75" customHeight="1">
      <c r="A136" s="30">
        <v>126</v>
      </c>
      <c r="B136" s="217" t="s">
        <v>847</v>
      </c>
      <c r="C136" s="231">
        <v>306.05</v>
      </c>
      <c r="D136" s="232">
        <v>302.3</v>
      </c>
      <c r="E136" s="232">
        <v>294.75</v>
      </c>
      <c r="F136" s="232">
        <v>283.45</v>
      </c>
      <c r="G136" s="232">
        <v>275.89999999999998</v>
      </c>
      <c r="H136" s="232">
        <v>313.60000000000002</v>
      </c>
      <c r="I136" s="232">
        <v>321.15000000000009</v>
      </c>
      <c r="J136" s="232">
        <v>332.45000000000005</v>
      </c>
      <c r="K136" s="231">
        <v>309.85000000000002</v>
      </c>
      <c r="L136" s="231">
        <v>291</v>
      </c>
      <c r="M136" s="231">
        <v>30.775749999999999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190.1</v>
      </c>
      <c r="D137" s="232">
        <v>193.0333333333333</v>
      </c>
      <c r="E137" s="232">
        <v>183.76666666666659</v>
      </c>
      <c r="F137" s="232">
        <v>177.43333333333328</v>
      </c>
      <c r="G137" s="232">
        <v>168.16666666666657</v>
      </c>
      <c r="H137" s="232">
        <v>199.36666666666662</v>
      </c>
      <c r="I137" s="232">
        <v>208.63333333333333</v>
      </c>
      <c r="J137" s="232">
        <v>214.96666666666664</v>
      </c>
      <c r="K137" s="231">
        <v>202.3</v>
      </c>
      <c r="L137" s="231">
        <v>186.7</v>
      </c>
      <c r="M137" s="231">
        <v>41.06109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152.85</v>
      </c>
      <c r="D138" s="232">
        <v>154.93333333333334</v>
      </c>
      <c r="E138" s="232">
        <v>150.21666666666667</v>
      </c>
      <c r="F138" s="232">
        <v>147.58333333333334</v>
      </c>
      <c r="G138" s="232">
        <v>142.86666666666667</v>
      </c>
      <c r="H138" s="232">
        <v>157.56666666666666</v>
      </c>
      <c r="I138" s="232">
        <v>162.28333333333336</v>
      </c>
      <c r="J138" s="232">
        <v>164.91666666666666</v>
      </c>
      <c r="K138" s="231">
        <v>159.65</v>
      </c>
      <c r="L138" s="231">
        <v>152.30000000000001</v>
      </c>
      <c r="M138" s="231">
        <v>12.370200000000001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34.299999999999997</v>
      </c>
      <c r="D139" s="232">
        <v>34.383333333333333</v>
      </c>
      <c r="E139" s="232">
        <v>33.066666666666663</v>
      </c>
      <c r="F139" s="232">
        <v>31.833333333333329</v>
      </c>
      <c r="G139" s="232">
        <v>30.516666666666659</v>
      </c>
      <c r="H139" s="232">
        <v>35.616666666666667</v>
      </c>
      <c r="I139" s="232">
        <v>36.933333333333344</v>
      </c>
      <c r="J139" s="232">
        <v>38.166666666666671</v>
      </c>
      <c r="K139" s="231">
        <v>35.700000000000003</v>
      </c>
      <c r="L139" s="231">
        <v>33.15</v>
      </c>
      <c r="M139" s="231">
        <v>23.043099999999999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213.65</v>
      </c>
      <c r="D140" s="232">
        <v>213.31666666666669</v>
      </c>
      <c r="E140" s="232">
        <v>207.48333333333338</v>
      </c>
      <c r="F140" s="232">
        <v>201.31666666666669</v>
      </c>
      <c r="G140" s="232">
        <v>195.48333333333338</v>
      </c>
      <c r="H140" s="232">
        <v>219.48333333333338</v>
      </c>
      <c r="I140" s="232">
        <v>225.31666666666669</v>
      </c>
      <c r="J140" s="232">
        <v>231.48333333333338</v>
      </c>
      <c r="K140" s="231">
        <v>219.15</v>
      </c>
      <c r="L140" s="231">
        <v>207.15</v>
      </c>
      <c r="M140" s="231">
        <v>3.4394900000000002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3387.45</v>
      </c>
      <c r="D141" s="232">
        <v>3369.1666666666665</v>
      </c>
      <c r="E141" s="232">
        <v>3333.333333333333</v>
      </c>
      <c r="F141" s="232">
        <v>3279.2166666666667</v>
      </c>
      <c r="G141" s="232">
        <v>3243.3833333333332</v>
      </c>
      <c r="H141" s="232">
        <v>3423.2833333333328</v>
      </c>
      <c r="I141" s="232">
        <v>3459.1166666666659</v>
      </c>
      <c r="J141" s="232">
        <v>3513.2333333333327</v>
      </c>
      <c r="K141" s="231">
        <v>3405</v>
      </c>
      <c r="L141" s="231">
        <v>3315.05</v>
      </c>
      <c r="M141" s="231">
        <v>3.2661199999999999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2721.8</v>
      </c>
      <c r="D142" s="232">
        <v>2847.5833333333335</v>
      </c>
      <c r="E142" s="232">
        <v>2505.2166666666672</v>
      </c>
      <c r="F142" s="232">
        <v>2288.6333333333337</v>
      </c>
      <c r="G142" s="232">
        <v>1946.2666666666673</v>
      </c>
      <c r="H142" s="232">
        <v>3064.166666666667</v>
      </c>
      <c r="I142" s="232">
        <v>3406.5333333333328</v>
      </c>
      <c r="J142" s="232">
        <v>3623.1166666666668</v>
      </c>
      <c r="K142" s="231">
        <v>3189.95</v>
      </c>
      <c r="L142" s="231">
        <v>2631</v>
      </c>
      <c r="M142" s="231">
        <v>49.60069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2050.4499999999998</v>
      </c>
      <c r="D143" s="232">
        <v>2059.7000000000003</v>
      </c>
      <c r="E143" s="232">
        <v>2014.4000000000005</v>
      </c>
      <c r="F143" s="232">
        <v>1978.3500000000004</v>
      </c>
      <c r="G143" s="232">
        <v>1933.0500000000006</v>
      </c>
      <c r="H143" s="232">
        <v>2095.7500000000005</v>
      </c>
      <c r="I143" s="232">
        <v>2141.0500000000006</v>
      </c>
      <c r="J143" s="232">
        <v>2177.1000000000004</v>
      </c>
      <c r="K143" s="231">
        <v>2105</v>
      </c>
      <c r="L143" s="231">
        <v>2023.65</v>
      </c>
      <c r="M143" s="231">
        <v>1.1968300000000001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4314</v>
      </c>
      <c r="D144" s="232">
        <v>4316.083333333333</v>
      </c>
      <c r="E144" s="232">
        <v>4251.2666666666664</v>
      </c>
      <c r="F144" s="232">
        <v>4188.5333333333338</v>
      </c>
      <c r="G144" s="232">
        <v>4123.7166666666672</v>
      </c>
      <c r="H144" s="232">
        <v>4378.8166666666657</v>
      </c>
      <c r="I144" s="232">
        <v>4443.6333333333332</v>
      </c>
      <c r="J144" s="232">
        <v>4506.366666666665</v>
      </c>
      <c r="K144" s="231">
        <v>4380.8999999999996</v>
      </c>
      <c r="L144" s="231">
        <v>4253.3500000000004</v>
      </c>
      <c r="M144" s="231">
        <v>9.5628799999999998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530.4</v>
      </c>
      <c r="D145" s="232">
        <v>532.44999999999993</v>
      </c>
      <c r="E145" s="232">
        <v>517.94999999999982</v>
      </c>
      <c r="F145" s="232">
        <v>505.49999999999989</v>
      </c>
      <c r="G145" s="232">
        <v>490.99999999999977</v>
      </c>
      <c r="H145" s="232">
        <v>544.89999999999986</v>
      </c>
      <c r="I145" s="232">
        <v>559.40000000000009</v>
      </c>
      <c r="J145" s="232">
        <v>571.84999999999991</v>
      </c>
      <c r="K145" s="231">
        <v>546.95000000000005</v>
      </c>
      <c r="L145" s="231">
        <v>520</v>
      </c>
      <c r="M145" s="231">
        <v>1.8452900000000001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160.65</v>
      </c>
      <c r="D146" s="232">
        <v>161.88333333333333</v>
      </c>
      <c r="E146" s="232">
        <v>158.11666666666665</v>
      </c>
      <c r="F146" s="232">
        <v>155.58333333333331</v>
      </c>
      <c r="G146" s="232">
        <v>151.81666666666663</v>
      </c>
      <c r="H146" s="232">
        <v>164.41666666666666</v>
      </c>
      <c r="I146" s="232">
        <v>168.18333333333331</v>
      </c>
      <c r="J146" s="232">
        <v>170.71666666666667</v>
      </c>
      <c r="K146" s="231">
        <v>165.65</v>
      </c>
      <c r="L146" s="231">
        <v>159.35</v>
      </c>
      <c r="M146" s="231">
        <v>2.0146999999999999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151.25</v>
      </c>
      <c r="D147" s="232">
        <v>153.20000000000002</v>
      </c>
      <c r="E147" s="232">
        <v>147.65000000000003</v>
      </c>
      <c r="F147" s="232">
        <v>144.05000000000001</v>
      </c>
      <c r="G147" s="232">
        <v>138.50000000000003</v>
      </c>
      <c r="H147" s="232">
        <v>156.80000000000004</v>
      </c>
      <c r="I147" s="232">
        <v>162.35000000000005</v>
      </c>
      <c r="J147" s="232">
        <v>165.95000000000005</v>
      </c>
      <c r="K147" s="231">
        <v>158.75</v>
      </c>
      <c r="L147" s="231">
        <v>149.6</v>
      </c>
      <c r="M147" s="231">
        <v>5.7777500000000002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49.15</v>
      </c>
      <c r="D148" s="232">
        <v>49.783333333333331</v>
      </c>
      <c r="E148" s="232">
        <v>47.766666666666666</v>
      </c>
      <c r="F148" s="232">
        <v>46.383333333333333</v>
      </c>
      <c r="G148" s="232">
        <v>44.366666666666667</v>
      </c>
      <c r="H148" s="232">
        <v>51.166666666666664</v>
      </c>
      <c r="I148" s="232">
        <v>53.18333333333333</v>
      </c>
      <c r="J148" s="232">
        <v>54.566666666666663</v>
      </c>
      <c r="K148" s="231">
        <v>51.8</v>
      </c>
      <c r="L148" s="231">
        <v>48.4</v>
      </c>
      <c r="M148" s="231">
        <v>108.03695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67.349999999999994</v>
      </c>
      <c r="D149" s="232">
        <v>67.583333333333329</v>
      </c>
      <c r="E149" s="232">
        <v>65.566666666666663</v>
      </c>
      <c r="F149" s="232">
        <v>63.783333333333331</v>
      </c>
      <c r="G149" s="232">
        <v>61.766666666666666</v>
      </c>
      <c r="H149" s="232">
        <v>69.36666666666666</v>
      </c>
      <c r="I149" s="232">
        <v>71.38333333333334</v>
      </c>
      <c r="J149" s="232">
        <v>73.166666666666657</v>
      </c>
      <c r="K149" s="231">
        <v>69.599999999999994</v>
      </c>
      <c r="L149" s="231">
        <v>65.8</v>
      </c>
      <c r="M149" s="231">
        <v>22.280059999999999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3169.75</v>
      </c>
      <c r="D150" s="232">
        <v>3187.5666666666671</v>
      </c>
      <c r="E150" s="232">
        <v>3110.1833333333343</v>
      </c>
      <c r="F150" s="232">
        <v>3050.6166666666672</v>
      </c>
      <c r="G150" s="232">
        <v>2973.2333333333345</v>
      </c>
      <c r="H150" s="232">
        <v>3247.1333333333341</v>
      </c>
      <c r="I150" s="232">
        <v>3324.5166666666664</v>
      </c>
      <c r="J150" s="232">
        <v>3384.0833333333339</v>
      </c>
      <c r="K150" s="231">
        <v>3264.95</v>
      </c>
      <c r="L150" s="231">
        <v>3128</v>
      </c>
      <c r="M150" s="231">
        <v>6.2791300000000003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365.8</v>
      </c>
      <c r="D151" s="232">
        <v>369.93333333333334</v>
      </c>
      <c r="E151" s="232">
        <v>359.86666666666667</v>
      </c>
      <c r="F151" s="232">
        <v>353.93333333333334</v>
      </c>
      <c r="G151" s="232">
        <v>343.86666666666667</v>
      </c>
      <c r="H151" s="232">
        <v>375.86666666666667</v>
      </c>
      <c r="I151" s="232">
        <v>385.93333333333339</v>
      </c>
      <c r="J151" s="232">
        <v>391.86666666666667</v>
      </c>
      <c r="K151" s="231">
        <v>380</v>
      </c>
      <c r="L151" s="231">
        <v>364</v>
      </c>
      <c r="M151" s="231">
        <v>2.3898199999999998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439.4</v>
      </c>
      <c r="D152" s="232">
        <v>433.5</v>
      </c>
      <c r="E152" s="232">
        <v>424</v>
      </c>
      <c r="F152" s="232">
        <v>408.6</v>
      </c>
      <c r="G152" s="232">
        <v>399.1</v>
      </c>
      <c r="H152" s="232">
        <v>448.9</v>
      </c>
      <c r="I152" s="232">
        <v>458.4</v>
      </c>
      <c r="J152" s="232">
        <v>473.79999999999995</v>
      </c>
      <c r="K152" s="231">
        <v>443</v>
      </c>
      <c r="L152" s="231">
        <v>418.1</v>
      </c>
      <c r="M152" s="231">
        <v>4.1480199999999998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1476.5</v>
      </c>
      <c r="D153" s="232">
        <v>1463.6666666666667</v>
      </c>
      <c r="E153" s="232">
        <v>1432.3833333333334</v>
      </c>
      <c r="F153" s="232">
        <v>1388.2666666666667</v>
      </c>
      <c r="G153" s="232">
        <v>1356.9833333333333</v>
      </c>
      <c r="H153" s="232">
        <v>1507.7833333333335</v>
      </c>
      <c r="I153" s="232">
        <v>1539.0666666666668</v>
      </c>
      <c r="J153" s="232">
        <v>1583.1833333333336</v>
      </c>
      <c r="K153" s="231">
        <v>1494.95</v>
      </c>
      <c r="L153" s="231">
        <v>1419.55</v>
      </c>
      <c r="M153" s="231">
        <v>0.33282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83.1</v>
      </c>
      <c r="D154" s="232">
        <v>83.583333333333329</v>
      </c>
      <c r="E154" s="232">
        <v>80.86666666666666</v>
      </c>
      <c r="F154" s="232">
        <v>78.633333333333326</v>
      </c>
      <c r="G154" s="232">
        <v>75.916666666666657</v>
      </c>
      <c r="H154" s="232">
        <v>85.816666666666663</v>
      </c>
      <c r="I154" s="232">
        <v>88.533333333333331</v>
      </c>
      <c r="J154" s="232">
        <v>90.766666666666666</v>
      </c>
      <c r="K154" s="231">
        <v>86.3</v>
      </c>
      <c r="L154" s="231">
        <v>81.349999999999994</v>
      </c>
      <c r="M154" s="231">
        <v>79.493830000000003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54.65</v>
      </c>
      <c r="D155" s="232">
        <v>54.300000000000004</v>
      </c>
      <c r="E155" s="232">
        <v>53.250000000000007</v>
      </c>
      <c r="F155" s="232">
        <v>51.85</v>
      </c>
      <c r="G155" s="232">
        <v>50.800000000000004</v>
      </c>
      <c r="H155" s="232">
        <v>55.70000000000001</v>
      </c>
      <c r="I155" s="232">
        <v>56.750000000000007</v>
      </c>
      <c r="J155" s="232">
        <v>58.150000000000013</v>
      </c>
      <c r="K155" s="231">
        <v>55.35</v>
      </c>
      <c r="L155" s="231">
        <v>52.9</v>
      </c>
      <c r="M155" s="231">
        <v>21.91058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2010.2</v>
      </c>
      <c r="D156" s="232">
        <v>2035.3999999999999</v>
      </c>
      <c r="E156" s="232">
        <v>1971.7999999999997</v>
      </c>
      <c r="F156" s="232">
        <v>1933.3999999999999</v>
      </c>
      <c r="G156" s="232">
        <v>1869.7999999999997</v>
      </c>
      <c r="H156" s="232">
        <v>2073.7999999999997</v>
      </c>
      <c r="I156" s="232">
        <v>2137.3999999999996</v>
      </c>
      <c r="J156" s="232">
        <v>2175.7999999999997</v>
      </c>
      <c r="K156" s="231">
        <v>2099</v>
      </c>
      <c r="L156" s="231">
        <v>1997</v>
      </c>
      <c r="M156" s="231">
        <v>1.8971199999999999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183.2</v>
      </c>
      <c r="D157" s="232">
        <v>183.81666666666669</v>
      </c>
      <c r="E157" s="232">
        <v>180.23333333333338</v>
      </c>
      <c r="F157" s="232">
        <v>177.26666666666668</v>
      </c>
      <c r="G157" s="232">
        <v>173.68333333333337</v>
      </c>
      <c r="H157" s="232">
        <v>186.78333333333339</v>
      </c>
      <c r="I157" s="232">
        <v>190.3666666666667</v>
      </c>
      <c r="J157" s="232">
        <v>193.3333333333334</v>
      </c>
      <c r="K157" s="231">
        <v>187.4</v>
      </c>
      <c r="L157" s="231">
        <v>180.85</v>
      </c>
      <c r="M157" s="231">
        <v>28.671209999999999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254.9</v>
      </c>
      <c r="D158" s="232">
        <v>256.78333333333336</v>
      </c>
      <c r="E158" s="232">
        <v>249.11666666666673</v>
      </c>
      <c r="F158" s="232">
        <v>243.33333333333337</v>
      </c>
      <c r="G158" s="232">
        <v>235.66666666666674</v>
      </c>
      <c r="H158" s="232">
        <v>262.56666666666672</v>
      </c>
      <c r="I158" s="232">
        <v>270.23333333333335</v>
      </c>
      <c r="J158" s="232">
        <v>276.01666666666671</v>
      </c>
      <c r="K158" s="231">
        <v>264.45</v>
      </c>
      <c r="L158" s="231">
        <v>251</v>
      </c>
      <c r="M158" s="231">
        <v>1.8547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125.9</v>
      </c>
      <c r="D159" s="232">
        <v>127.5</v>
      </c>
      <c r="E159" s="232">
        <v>122.5</v>
      </c>
      <c r="F159" s="232">
        <v>119.1</v>
      </c>
      <c r="G159" s="232">
        <v>114.1</v>
      </c>
      <c r="H159" s="232">
        <v>130.9</v>
      </c>
      <c r="I159" s="232">
        <v>135.9</v>
      </c>
      <c r="J159" s="232">
        <v>139.30000000000001</v>
      </c>
      <c r="K159" s="231">
        <v>132.5</v>
      </c>
      <c r="L159" s="231">
        <v>124.1</v>
      </c>
      <c r="M159" s="231">
        <v>174.40517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132</v>
      </c>
      <c r="D160" s="232">
        <v>131.56666666666669</v>
      </c>
      <c r="E160" s="232">
        <v>129.83333333333337</v>
      </c>
      <c r="F160" s="232">
        <v>127.66666666666669</v>
      </c>
      <c r="G160" s="232">
        <v>125.93333333333337</v>
      </c>
      <c r="H160" s="232">
        <v>133.73333333333338</v>
      </c>
      <c r="I160" s="232">
        <v>135.46666666666667</v>
      </c>
      <c r="J160" s="232">
        <v>137.63333333333338</v>
      </c>
      <c r="K160" s="231">
        <v>133.30000000000001</v>
      </c>
      <c r="L160" s="231">
        <v>129.4</v>
      </c>
      <c r="M160" s="231">
        <v>134.46594999999999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296.55</v>
      </c>
      <c r="D161" s="232">
        <v>305</v>
      </c>
      <c r="E161" s="232">
        <v>288</v>
      </c>
      <c r="F161" s="232">
        <v>279.45</v>
      </c>
      <c r="G161" s="232">
        <v>262.45</v>
      </c>
      <c r="H161" s="232">
        <v>313.55</v>
      </c>
      <c r="I161" s="232">
        <v>330.55</v>
      </c>
      <c r="J161" s="232">
        <v>339.1</v>
      </c>
      <c r="K161" s="231">
        <v>322</v>
      </c>
      <c r="L161" s="231">
        <v>296.45</v>
      </c>
      <c r="M161" s="231">
        <v>5.2479500000000003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5191.1499999999996</v>
      </c>
      <c r="D162" s="232">
        <v>5225.083333333333</v>
      </c>
      <c r="E162" s="232">
        <v>5146.0666666666657</v>
      </c>
      <c r="F162" s="232">
        <v>5100.9833333333327</v>
      </c>
      <c r="G162" s="232">
        <v>5021.9666666666653</v>
      </c>
      <c r="H162" s="232">
        <v>5270.1666666666661</v>
      </c>
      <c r="I162" s="232">
        <v>5349.1833333333343</v>
      </c>
      <c r="J162" s="232">
        <v>5394.2666666666664</v>
      </c>
      <c r="K162" s="231">
        <v>5304.1</v>
      </c>
      <c r="L162" s="231">
        <v>5180</v>
      </c>
      <c r="M162" s="231">
        <v>0.24185000000000001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541.79999999999995</v>
      </c>
      <c r="D163" s="232">
        <v>539.81666666666661</v>
      </c>
      <c r="E163" s="232">
        <v>528.38333333333321</v>
      </c>
      <c r="F163" s="232">
        <v>514.96666666666658</v>
      </c>
      <c r="G163" s="232">
        <v>503.53333333333319</v>
      </c>
      <c r="H163" s="232">
        <v>553.23333333333323</v>
      </c>
      <c r="I163" s="232">
        <v>564.66666666666663</v>
      </c>
      <c r="J163" s="232">
        <v>578.08333333333326</v>
      </c>
      <c r="K163" s="231">
        <v>551.25</v>
      </c>
      <c r="L163" s="231">
        <v>526.4</v>
      </c>
      <c r="M163" s="231">
        <v>1.1812199999999999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165.05</v>
      </c>
      <c r="D164" s="232">
        <v>165.93333333333337</v>
      </c>
      <c r="E164" s="232">
        <v>163.21666666666673</v>
      </c>
      <c r="F164" s="232">
        <v>161.38333333333335</v>
      </c>
      <c r="G164" s="232">
        <v>158.66666666666671</v>
      </c>
      <c r="H164" s="232">
        <v>167.76666666666674</v>
      </c>
      <c r="I164" s="232">
        <v>170.48333333333338</v>
      </c>
      <c r="J164" s="232">
        <v>172.31666666666675</v>
      </c>
      <c r="K164" s="231">
        <v>168.65</v>
      </c>
      <c r="L164" s="231">
        <v>164.1</v>
      </c>
      <c r="M164" s="231">
        <v>4.3138800000000002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103.45</v>
      </c>
      <c r="D165" s="232">
        <v>103.61666666666667</v>
      </c>
      <c r="E165" s="232">
        <v>101.83333333333334</v>
      </c>
      <c r="F165" s="232">
        <v>100.21666666666667</v>
      </c>
      <c r="G165" s="232">
        <v>98.433333333333337</v>
      </c>
      <c r="H165" s="232">
        <v>105.23333333333335</v>
      </c>
      <c r="I165" s="232">
        <v>107.01666666666668</v>
      </c>
      <c r="J165" s="232">
        <v>108.63333333333335</v>
      </c>
      <c r="K165" s="231">
        <v>105.4</v>
      </c>
      <c r="L165" s="231">
        <v>102</v>
      </c>
      <c r="M165" s="231">
        <v>17.79091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280.64999999999998</v>
      </c>
      <c r="D166" s="232">
        <v>279.56666666666666</v>
      </c>
      <c r="E166" s="232">
        <v>276.43333333333334</v>
      </c>
      <c r="F166" s="232">
        <v>272.2166666666667</v>
      </c>
      <c r="G166" s="232">
        <v>269.08333333333337</v>
      </c>
      <c r="H166" s="232">
        <v>283.7833333333333</v>
      </c>
      <c r="I166" s="232">
        <v>286.91666666666663</v>
      </c>
      <c r="J166" s="232">
        <v>291.13333333333327</v>
      </c>
      <c r="K166" s="231">
        <v>282.7</v>
      </c>
      <c r="L166" s="231">
        <v>275.35000000000002</v>
      </c>
      <c r="M166" s="231">
        <v>5.6789100000000001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1234.05</v>
      </c>
      <c r="D167" s="232">
        <v>1231.05</v>
      </c>
      <c r="E167" s="232">
        <v>1223.05</v>
      </c>
      <c r="F167" s="232">
        <v>1212.05</v>
      </c>
      <c r="G167" s="232">
        <v>1204.05</v>
      </c>
      <c r="H167" s="232">
        <v>1242.05</v>
      </c>
      <c r="I167" s="232">
        <v>1250.05</v>
      </c>
      <c r="J167" s="232">
        <v>1261.05</v>
      </c>
      <c r="K167" s="231">
        <v>1239.05</v>
      </c>
      <c r="L167" s="231">
        <v>1220.05</v>
      </c>
      <c r="M167" s="231">
        <v>0.30116999999999999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99.15</v>
      </c>
      <c r="D168" s="232">
        <v>99.90000000000002</v>
      </c>
      <c r="E168" s="232">
        <v>97.150000000000034</v>
      </c>
      <c r="F168" s="232">
        <v>95.15000000000002</v>
      </c>
      <c r="G168" s="232">
        <v>92.400000000000034</v>
      </c>
      <c r="H168" s="232">
        <v>101.90000000000003</v>
      </c>
      <c r="I168" s="232">
        <v>104.65</v>
      </c>
      <c r="J168" s="232">
        <v>106.65000000000003</v>
      </c>
      <c r="K168" s="231">
        <v>102.65</v>
      </c>
      <c r="L168" s="231">
        <v>97.9</v>
      </c>
      <c r="M168" s="231">
        <v>130.64055999999999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1541.9</v>
      </c>
      <c r="D169" s="232">
        <v>1546.5999999999997</v>
      </c>
      <c r="E169" s="232">
        <v>1515.8999999999994</v>
      </c>
      <c r="F169" s="232">
        <v>1489.8999999999996</v>
      </c>
      <c r="G169" s="232">
        <v>1459.1999999999994</v>
      </c>
      <c r="H169" s="232">
        <v>1572.5999999999995</v>
      </c>
      <c r="I169" s="232">
        <v>1603.2999999999997</v>
      </c>
      <c r="J169" s="232">
        <v>1629.2999999999995</v>
      </c>
      <c r="K169" s="231">
        <v>1577.3</v>
      </c>
      <c r="L169" s="231">
        <v>1520.6</v>
      </c>
      <c r="M169" s="231">
        <v>1.2916700000000001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36.950000000000003</v>
      </c>
      <c r="D170" s="232">
        <v>37.333333333333336</v>
      </c>
      <c r="E170" s="232">
        <v>35.616666666666674</v>
      </c>
      <c r="F170" s="232">
        <v>34.283333333333339</v>
      </c>
      <c r="G170" s="232">
        <v>32.566666666666677</v>
      </c>
      <c r="H170" s="232">
        <v>38.666666666666671</v>
      </c>
      <c r="I170" s="232">
        <v>40.383333333333326</v>
      </c>
      <c r="J170" s="232">
        <v>41.716666666666669</v>
      </c>
      <c r="K170" s="231">
        <v>39.049999999999997</v>
      </c>
      <c r="L170" s="231">
        <v>36</v>
      </c>
      <c r="M170" s="231">
        <v>218.90672000000001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2319.1999999999998</v>
      </c>
      <c r="D171" s="232">
        <v>2330.1166666666663</v>
      </c>
      <c r="E171" s="232">
        <v>2299.1333333333328</v>
      </c>
      <c r="F171" s="232">
        <v>2279.0666666666666</v>
      </c>
      <c r="G171" s="232">
        <v>2248.083333333333</v>
      </c>
      <c r="H171" s="232">
        <v>2350.1833333333325</v>
      </c>
      <c r="I171" s="232">
        <v>2381.1666666666661</v>
      </c>
      <c r="J171" s="232">
        <v>2401.2333333333322</v>
      </c>
      <c r="K171" s="231">
        <v>2361.1</v>
      </c>
      <c r="L171" s="231">
        <v>2310.0500000000002</v>
      </c>
      <c r="M171" s="231">
        <v>9.1509999999999994E-2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2864</v>
      </c>
      <c r="D172" s="232">
        <v>2871.5833333333335</v>
      </c>
      <c r="E172" s="232">
        <v>2831.5166666666669</v>
      </c>
      <c r="F172" s="232">
        <v>2799.0333333333333</v>
      </c>
      <c r="G172" s="232">
        <v>2758.9666666666667</v>
      </c>
      <c r="H172" s="232">
        <v>2904.0666666666671</v>
      </c>
      <c r="I172" s="232">
        <v>2944.1333333333337</v>
      </c>
      <c r="J172" s="232">
        <v>2976.6166666666672</v>
      </c>
      <c r="K172" s="231">
        <v>2911.65</v>
      </c>
      <c r="L172" s="231">
        <v>2839.1</v>
      </c>
      <c r="M172" s="231">
        <v>6.9430000000000006E-2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173.15</v>
      </c>
      <c r="D173" s="232">
        <v>174.71666666666667</v>
      </c>
      <c r="E173" s="232">
        <v>168.78333333333333</v>
      </c>
      <c r="F173" s="232">
        <v>164.41666666666666</v>
      </c>
      <c r="G173" s="232">
        <v>158.48333333333332</v>
      </c>
      <c r="H173" s="232">
        <v>179.08333333333334</v>
      </c>
      <c r="I173" s="232">
        <v>185.01666666666668</v>
      </c>
      <c r="J173" s="232">
        <v>189.38333333333335</v>
      </c>
      <c r="K173" s="231">
        <v>180.65</v>
      </c>
      <c r="L173" s="231">
        <v>170.35</v>
      </c>
      <c r="M173" s="231">
        <v>18.977599999999999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1356.5</v>
      </c>
      <c r="D174" s="232">
        <v>1355.1333333333334</v>
      </c>
      <c r="E174" s="232">
        <v>1334.2666666666669</v>
      </c>
      <c r="F174" s="232">
        <v>1312.0333333333335</v>
      </c>
      <c r="G174" s="232">
        <v>1291.166666666667</v>
      </c>
      <c r="H174" s="232">
        <v>1377.3666666666668</v>
      </c>
      <c r="I174" s="232">
        <v>1398.2333333333331</v>
      </c>
      <c r="J174" s="232">
        <v>1420.4666666666667</v>
      </c>
      <c r="K174" s="231">
        <v>1376</v>
      </c>
      <c r="L174" s="231">
        <v>1332.9</v>
      </c>
      <c r="M174" s="231">
        <v>12.32427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1263</v>
      </c>
      <c r="D175" s="232">
        <v>1264.6499999999999</v>
      </c>
      <c r="E175" s="232">
        <v>1255.3499999999997</v>
      </c>
      <c r="F175" s="232">
        <v>1247.6999999999998</v>
      </c>
      <c r="G175" s="232">
        <v>1238.3999999999996</v>
      </c>
      <c r="H175" s="232">
        <v>1272.2999999999997</v>
      </c>
      <c r="I175" s="232">
        <v>1281.5999999999999</v>
      </c>
      <c r="J175" s="232">
        <v>1289.2499999999998</v>
      </c>
      <c r="K175" s="231">
        <v>1273.95</v>
      </c>
      <c r="L175" s="231">
        <v>1257</v>
      </c>
      <c r="M175" s="231">
        <v>1.70225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381.25</v>
      </c>
      <c r="D176" s="232">
        <v>388.91666666666669</v>
      </c>
      <c r="E176" s="232">
        <v>372.08333333333337</v>
      </c>
      <c r="F176" s="232">
        <v>362.91666666666669</v>
      </c>
      <c r="G176" s="232">
        <v>346.08333333333337</v>
      </c>
      <c r="H176" s="232">
        <v>398.08333333333337</v>
      </c>
      <c r="I176" s="232">
        <v>414.91666666666674</v>
      </c>
      <c r="J176" s="232">
        <v>424.08333333333337</v>
      </c>
      <c r="K176" s="231">
        <v>405.75</v>
      </c>
      <c r="L176" s="231">
        <v>379.75</v>
      </c>
      <c r="M176" s="231">
        <v>12.03872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1095.8</v>
      </c>
      <c r="D177" s="232">
        <v>1085.25</v>
      </c>
      <c r="E177" s="232">
        <v>1047.0999999999999</v>
      </c>
      <c r="F177" s="232">
        <v>998.39999999999986</v>
      </c>
      <c r="G177" s="232">
        <v>960.24999999999977</v>
      </c>
      <c r="H177" s="232">
        <v>1133.95</v>
      </c>
      <c r="I177" s="232">
        <v>1172.1000000000001</v>
      </c>
      <c r="J177" s="232">
        <v>1220.8000000000002</v>
      </c>
      <c r="K177" s="231">
        <v>1123.4000000000001</v>
      </c>
      <c r="L177" s="231">
        <v>1036.55</v>
      </c>
      <c r="M177" s="231">
        <v>0.68311999999999995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1890.75</v>
      </c>
      <c r="D178" s="232">
        <v>1914.7333333333333</v>
      </c>
      <c r="E178" s="232">
        <v>1846.5166666666667</v>
      </c>
      <c r="F178" s="232">
        <v>1802.2833333333333</v>
      </c>
      <c r="G178" s="232">
        <v>1734.0666666666666</v>
      </c>
      <c r="H178" s="232">
        <v>1958.9666666666667</v>
      </c>
      <c r="I178" s="232">
        <v>2027.1833333333334</v>
      </c>
      <c r="J178" s="232">
        <v>2071.416666666667</v>
      </c>
      <c r="K178" s="231">
        <v>1982.95</v>
      </c>
      <c r="L178" s="231">
        <v>1870.5</v>
      </c>
      <c r="M178" s="231">
        <v>1.0177799999999999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453.4</v>
      </c>
      <c r="D179" s="232">
        <v>452.31666666666661</v>
      </c>
      <c r="E179" s="232">
        <v>448.68333333333322</v>
      </c>
      <c r="F179" s="232">
        <v>443.96666666666664</v>
      </c>
      <c r="G179" s="232">
        <v>440.33333333333326</v>
      </c>
      <c r="H179" s="232">
        <v>457.03333333333319</v>
      </c>
      <c r="I179" s="232">
        <v>460.66666666666663</v>
      </c>
      <c r="J179" s="232">
        <v>465.38333333333316</v>
      </c>
      <c r="K179" s="231">
        <v>455.95</v>
      </c>
      <c r="L179" s="231">
        <v>447.6</v>
      </c>
      <c r="M179" s="231">
        <v>0.62012999999999996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907.1</v>
      </c>
      <c r="D180" s="232">
        <v>909.6</v>
      </c>
      <c r="E180" s="232">
        <v>894.05000000000007</v>
      </c>
      <c r="F180" s="232">
        <v>881</v>
      </c>
      <c r="G180" s="232">
        <v>865.45</v>
      </c>
      <c r="H180" s="232">
        <v>922.65000000000009</v>
      </c>
      <c r="I180" s="232">
        <v>938.2</v>
      </c>
      <c r="J180" s="232">
        <v>951.25000000000011</v>
      </c>
      <c r="K180" s="231">
        <v>925.15</v>
      </c>
      <c r="L180" s="231">
        <v>896.55</v>
      </c>
      <c r="M180" s="231">
        <v>10.47819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422.2</v>
      </c>
      <c r="D181" s="232">
        <v>423.76666666666665</v>
      </c>
      <c r="E181" s="232">
        <v>415.33333333333331</v>
      </c>
      <c r="F181" s="232">
        <v>408.46666666666664</v>
      </c>
      <c r="G181" s="232">
        <v>400.0333333333333</v>
      </c>
      <c r="H181" s="232">
        <v>430.63333333333333</v>
      </c>
      <c r="I181" s="232">
        <v>439.06666666666672</v>
      </c>
      <c r="J181" s="232">
        <v>445.93333333333334</v>
      </c>
      <c r="K181" s="231">
        <v>432.2</v>
      </c>
      <c r="L181" s="231">
        <v>416.9</v>
      </c>
      <c r="M181" s="231">
        <v>0.91132999999999997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1186.45</v>
      </c>
      <c r="D182" s="232">
        <v>1182.1333333333334</v>
      </c>
      <c r="E182" s="232">
        <v>1162.3166666666668</v>
      </c>
      <c r="F182" s="232">
        <v>1138.1833333333334</v>
      </c>
      <c r="G182" s="232">
        <v>1118.3666666666668</v>
      </c>
      <c r="H182" s="232">
        <v>1206.2666666666669</v>
      </c>
      <c r="I182" s="232">
        <v>1226.0833333333335</v>
      </c>
      <c r="J182" s="232">
        <v>1250.2166666666669</v>
      </c>
      <c r="K182" s="231">
        <v>1201.95</v>
      </c>
      <c r="L182" s="231">
        <v>1158</v>
      </c>
      <c r="M182" s="231">
        <v>6.2579799999999999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283.8</v>
      </c>
      <c r="D183" s="232">
        <v>284.93333333333334</v>
      </c>
      <c r="E183" s="232">
        <v>277.4666666666667</v>
      </c>
      <c r="F183" s="232">
        <v>271.13333333333338</v>
      </c>
      <c r="G183" s="232">
        <v>263.66666666666674</v>
      </c>
      <c r="H183" s="232">
        <v>291.26666666666665</v>
      </c>
      <c r="I183" s="232">
        <v>298.73333333333323</v>
      </c>
      <c r="J183" s="232">
        <v>305.06666666666661</v>
      </c>
      <c r="K183" s="231">
        <v>292.39999999999998</v>
      </c>
      <c r="L183" s="231">
        <v>278.60000000000002</v>
      </c>
      <c r="M183" s="231">
        <v>13.767110000000001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348.7</v>
      </c>
      <c r="D184" s="232">
        <v>350.96666666666664</v>
      </c>
      <c r="E184" s="232">
        <v>342.7833333333333</v>
      </c>
      <c r="F184" s="232">
        <v>336.86666666666667</v>
      </c>
      <c r="G184" s="232">
        <v>328.68333333333334</v>
      </c>
      <c r="H184" s="232">
        <v>356.88333333333327</v>
      </c>
      <c r="I184" s="232">
        <v>365.06666666666655</v>
      </c>
      <c r="J184" s="232">
        <v>370.98333333333323</v>
      </c>
      <c r="K184" s="231">
        <v>359.15</v>
      </c>
      <c r="L184" s="231">
        <v>345.05</v>
      </c>
      <c r="M184" s="231">
        <v>3.2560699999999998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1578.45</v>
      </c>
      <c r="D185" s="232">
        <v>1576.8166666666666</v>
      </c>
      <c r="E185" s="232">
        <v>1551.1333333333332</v>
      </c>
      <c r="F185" s="232">
        <v>1523.8166666666666</v>
      </c>
      <c r="G185" s="232">
        <v>1498.1333333333332</v>
      </c>
      <c r="H185" s="232">
        <v>1604.1333333333332</v>
      </c>
      <c r="I185" s="232">
        <v>1629.8166666666666</v>
      </c>
      <c r="J185" s="232">
        <v>1657.1333333333332</v>
      </c>
      <c r="K185" s="231">
        <v>1602.5</v>
      </c>
      <c r="L185" s="231">
        <v>1549.5</v>
      </c>
      <c r="M185" s="231">
        <v>9.1188000000000002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626.95000000000005</v>
      </c>
      <c r="D186" s="232">
        <v>632.25</v>
      </c>
      <c r="E186" s="232">
        <v>615</v>
      </c>
      <c r="F186" s="232">
        <v>603.04999999999995</v>
      </c>
      <c r="G186" s="232">
        <v>585.79999999999995</v>
      </c>
      <c r="H186" s="232">
        <v>644.20000000000005</v>
      </c>
      <c r="I186" s="232">
        <v>661.45</v>
      </c>
      <c r="J186" s="232">
        <v>673.40000000000009</v>
      </c>
      <c r="K186" s="231">
        <v>649.5</v>
      </c>
      <c r="L186" s="231">
        <v>620.29999999999995</v>
      </c>
      <c r="M186" s="231">
        <v>1.20384</v>
      </c>
      <c r="N186" s="1"/>
      <c r="O186" s="1"/>
    </row>
    <row r="187" spans="1:15" ht="12.75" customHeight="1">
      <c r="A187" s="30">
        <v>177</v>
      </c>
      <c r="B187" s="217" t="s">
        <v>855</v>
      </c>
      <c r="C187" s="231">
        <v>312.8</v>
      </c>
      <c r="D187" s="232">
        <v>316.55</v>
      </c>
      <c r="E187" s="232">
        <v>308.25</v>
      </c>
      <c r="F187" s="232">
        <v>303.7</v>
      </c>
      <c r="G187" s="232">
        <v>295.39999999999998</v>
      </c>
      <c r="H187" s="232">
        <v>321.10000000000002</v>
      </c>
      <c r="I187" s="232">
        <v>329.40000000000009</v>
      </c>
      <c r="J187" s="232">
        <v>333.95000000000005</v>
      </c>
      <c r="K187" s="231">
        <v>324.85000000000002</v>
      </c>
      <c r="L187" s="231">
        <v>312</v>
      </c>
      <c r="M187" s="231">
        <v>1.32009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1953.95</v>
      </c>
      <c r="D188" s="232">
        <v>1959.3166666666666</v>
      </c>
      <c r="E188" s="232">
        <v>1918.6333333333332</v>
      </c>
      <c r="F188" s="232">
        <v>1883.3166666666666</v>
      </c>
      <c r="G188" s="232">
        <v>1842.6333333333332</v>
      </c>
      <c r="H188" s="232">
        <v>1994.6333333333332</v>
      </c>
      <c r="I188" s="232">
        <v>2035.3166666666666</v>
      </c>
      <c r="J188" s="232">
        <v>2070.6333333333332</v>
      </c>
      <c r="K188" s="231">
        <v>2000</v>
      </c>
      <c r="L188" s="231">
        <v>1924</v>
      </c>
      <c r="M188" s="231">
        <v>0.27823999999999999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683.85</v>
      </c>
      <c r="D189" s="232">
        <v>690.11666666666667</v>
      </c>
      <c r="E189" s="232">
        <v>673.88333333333333</v>
      </c>
      <c r="F189" s="232">
        <v>663.91666666666663</v>
      </c>
      <c r="G189" s="232">
        <v>647.68333333333328</v>
      </c>
      <c r="H189" s="232">
        <v>700.08333333333337</v>
      </c>
      <c r="I189" s="232">
        <v>716.31666666666672</v>
      </c>
      <c r="J189" s="232">
        <v>726.28333333333342</v>
      </c>
      <c r="K189" s="231">
        <v>706.35</v>
      </c>
      <c r="L189" s="231">
        <v>680.15</v>
      </c>
      <c r="M189" s="231">
        <v>0.74978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232.4</v>
      </c>
      <c r="D190" s="232">
        <v>234.35</v>
      </c>
      <c r="E190" s="232">
        <v>229.04999999999998</v>
      </c>
      <c r="F190" s="232">
        <v>225.7</v>
      </c>
      <c r="G190" s="232">
        <v>220.39999999999998</v>
      </c>
      <c r="H190" s="232">
        <v>237.7</v>
      </c>
      <c r="I190" s="232">
        <v>243</v>
      </c>
      <c r="J190" s="232">
        <v>246.35</v>
      </c>
      <c r="K190" s="231">
        <v>239.65</v>
      </c>
      <c r="L190" s="231">
        <v>231</v>
      </c>
      <c r="M190" s="231">
        <v>1.6659999999999999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2624.2</v>
      </c>
      <c r="D191" s="232">
        <v>2600.4166666666665</v>
      </c>
      <c r="E191" s="232">
        <v>2557.833333333333</v>
      </c>
      <c r="F191" s="232">
        <v>2491.4666666666667</v>
      </c>
      <c r="G191" s="232">
        <v>2448.8833333333332</v>
      </c>
      <c r="H191" s="232">
        <v>2666.7833333333328</v>
      </c>
      <c r="I191" s="232">
        <v>2709.3666666666659</v>
      </c>
      <c r="J191" s="232">
        <v>2775.7333333333327</v>
      </c>
      <c r="K191" s="231">
        <v>2643</v>
      </c>
      <c r="L191" s="231">
        <v>2534.0500000000002</v>
      </c>
      <c r="M191" s="231">
        <v>1.09484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454.7</v>
      </c>
      <c r="D192" s="232">
        <v>458.5</v>
      </c>
      <c r="E192" s="232">
        <v>447.05</v>
      </c>
      <c r="F192" s="232">
        <v>439.40000000000003</v>
      </c>
      <c r="G192" s="232">
        <v>427.95000000000005</v>
      </c>
      <c r="H192" s="232">
        <v>466.15</v>
      </c>
      <c r="I192" s="232">
        <v>477.6</v>
      </c>
      <c r="J192" s="232">
        <v>485.24999999999994</v>
      </c>
      <c r="K192" s="231">
        <v>469.95</v>
      </c>
      <c r="L192" s="231">
        <v>450.85</v>
      </c>
      <c r="M192" s="231">
        <v>4.8280399999999997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527.6</v>
      </c>
      <c r="D193" s="232">
        <v>532.78333333333342</v>
      </c>
      <c r="E193" s="232">
        <v>511.61666666666679</v>
      </c>
      <c r="F193" s="232">
        <v>495.63333333333333</v>
      </c>
      <c r="G193" s="232">
        <v>474.4666666666667</v>
      </c>
      <c r="H193" s="232">
        <v>548.76666666666688</v>
      </c>
      <c r="I193" s="232">
        <v>569.93333333333362</v>
      </c>
      <c r="J193" s="232">
        <v>585.91666666666697</v>
      </c>
      <c r="K193" s="231">
        <v>553.95000000000005</v>
      </c>
      <c r="L193" s="231">
        <v>516.79999999999995</v>
      </c>
      <c r="M193" s="231">
        <v>10.738849999999999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90.5</v>
      </c>
      <c r="D194" s="232">
        <v>90.716666666666654</v>
      </c>
      <c r="E194" s="232">
        <v>88.783333333333303</v>
      </c>
      <c r="F194" s="232">
        <v>87.066666666666649</v>
      </c>
      <c r="G194" s="232">
        <v>85.133333333333297</v>
      </c>
      <c r="H194" s="232">
        <v>92.433333333333309</v>
      </c>
      <c r="I194" s="232">
        <v>94.366666666666674</v>
      </c>
      <c r="J194" s="232">
        <v>96.083333333333314</v>
      </c>
      <c r="K194" s="231">
        <v>92.65</v>
      </c>
      <c r="L194" s="231">
        <v>89</v>
      </c>
      <c r="M194" s="231">
        <v>11.30044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125.3</v>
      </c>
      <c r="D195" s="232">
        <v>125.96666666666665</v>
      </c>
      <c r="E195" s="232">
        <v>122.23333333333332</v>
      </c>
      <c r="F195" s="232">
        <v>119.16666666666667</v>
      </c>
      <c r="G195" s="232">
        <v>115.43333333333334</v>
      </c>
      <c r="H195" s="232">
        <v>129.0333333333333</v>
      </c>
      <c r="I195" s="232">
        <v>132.76666666666662</v>
      </c>
      <c r="J195" s="232">
        <v>135.83333333333329</v>
      </c>
      <c r="K195" s="231">
        <v>129.69999999999999</v>
      </c>
      <c r="L195" s="231">
        <v>122.9</v>
      </c>
      <c r="M195" s="231">
        <v>22.81063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265.39999999999998</v>
      </c>
      <c r="D196" s="232">
        <v>266.38333333333338</v>
      </c>
      <c r="E196" s="232">
        <v>261.96666666666675</v>
      </c>
      <c r="F196" s="232">
        <v>258.53333333333336</v>
      </c>
      <c r="G196" s="232">
        <v>254.11666666666673</v>
      </c>
      <c r="H196" s="232">
        <v>269.81666666666678</v>
      </c>
      <c r="I196" s="232">
        <v>274.23333333333341</v>
      </c>
      <c r="J196" s="232">
        <v>277.6666666666668</v>
      </c>
      <c r="K196" s="231">
        <v>270.8</v>
      </c>
      <c r="L196" s="231">
        <v>262.95</v>
      </c>
      <c r="M196" s="231">
        <v>4.8676000000000004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1019</v>
      </c>
      <c r="D197" s="232">
        <v>1020.7999999999998</v>
      </c>
      <c r="E197" s="232">
        <v>989.74999999999977</v>
      </c>
      <c r="F197" s="232">
        <v>960.49999999999989</v>
      </c>
      <c r="G197" s="232">
        <v>929.44999999999982</v>
      </c>
      <c r="H197" s="232">
        <v>1050.0499999999997</v>
      </c>
      <c r="I197" s="232">
        <v>1081.0999999999997</v>
      </c>
      <c r="J197" s="232">
        <v>1110.3499999999997</v>
      </c>
      <c r="K197" s="231">
        <v>1051.8499999999999</v>
      </c>
      <c r="L197" s="231">
        <v>991.55</v>
      </c>
      <c r="M197" s="231">
        <v>1.37409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1115.5999999999999</v>
      </c>
      <c r="D198" s="232">
        <v>1118.3</v>
      </c>
      <c r="E198" s="232">
        <v>1102.3</v>
      </c>
      <c r="F198" s="232">
        <v>1089</v>
      </c>
      <c r="G198" s="232">
        <v>1073</v>
      </c>
      <c r="H198" s="232">
        <v>1131.5999999999999</v>
      </c>
      <c r="I198" s="232">
        <v>1147.5999999999999</v>
      </c>
      <c r="J198" s="232">
        <v>1160.8999999999999</v>
      </c>
      <c r="K198" s="231">
        <v>1134.3</v>
      </c>
      <c r="L198" s="231">
        <v>1105</v>
      </c>
      <c r="M198" s="231">
        <v>38.645249999999997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1915.5</v>
      </c>
      <c r="D199" s="232">
        <v>1925.3833333333332</v>
      </c>
      <c r="E199" s="232">
        <v>1893.1666666666665</v>
      </c>
      <c r="F199" s="232">
        <v>1870.8333333333333</v>
      </c>
      <c r="G199" s="232">
        <v>1838.6166666666666</v>
      </c>
      <c r="H199" s="232">
        <v>1947.7166666666665</v>
      </c>
      <c r="I199" s="232">
        <v>1979.9333333333332</v>
      </c>
      <c r="J199" s="232">
        <v>2002.2666666666664</v>
      </c>
      <c r="K199" s="231">
        <v>1957.6</v>
      </c>
      <c r="L199" s="231">
        <v>1903.05</v>
      </c>
      <c r="M199" s="231">
        <v>1.8099000000000001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1615.8</v>
      </c>
      <c r="D200" s="232">
        <v>1614.25</v>
      </c>
      <c r="E200" s="232">
        <v>1591.5</v>
      </c>
      <c r="F200" s="232">
        <v>1567.2</v>
      </c>
      <c r="G200" s="232">
        <v>1544.45</v>
      </c>
      <c r="H200" s="232">
        <v>1638.55</v>
      </c>
      <c r="I200" s="232">
        <v>1661.3</v>
      </c>
      <c r="J200" s="232">
        <v>1685.6</v>
      </c>
      <c r="K200" s="231">
        <v>1637</v>
      </c>
      <c r="L200" s="231">
        <v>1589.95</v>
      </c>
      <c r="M200" s="231">
        <v>175.89974000000001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587.70000000000005</v>
      </c>
      <c r="D201" s="232">
        <v>586.54999999999995</v>
      </c>
      <c r="E201" s="232">
        <v>579.19999999999993</v>
      </c>
      <c r="F201" s="232">
        <v>570.69999999999993</v>
      </c>
      <c r="G201" s="232">
        <v>563.34999999999991</v>
      </c>
      <c r="H201" s="232">
        <v>595.04999999999995</v>
      </c>
      <c r="I201" s="232">
        <v>602.39999999999986</v>
      </c>
      <c r="J201" s="232">
        <v>610.9</v>
      </c>
      <c r="K201" s="231">
        <v>593.9</v>
      </c>
      <c r="L201" s="231">
        <v>578.04999999999995</v>
      </c>
      <c r="M201" s="231">
        <v>36.322890000000001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67.95</v>
      </c>
      <c r="D202" s="232">
        <v>68.716666666666654</v>
      </c>
      <c r="E202" s="232">
        <v>66.433333333333309</v>
      </c>
      <c r="F202" s="232">
        <v>64.916666666666657</v>
      </c>
      <c r="G202" s="232">
        <v>62.633333333333312</v>
      </c>
      <c r="H202" s="232">
        <v>70.233333333333306</v>
      </c>
      <c r="I202" s="232">
        <v>72.516666666666637</v>
      </c>
      <c r="J202" s="232">
        <v>74.033333333333303</v>
      </c>
      <c r="K202" s="231">
        <v>71</v>
      </c>
      <c r="L202" s="231">
        <v>67.2</v>
      </c>
      <c r="M202" s="231">
        <v>52.240679999999998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603.45000000000005</v>
      </c>
      <c r="D203" s="232">
        <v>605.48333333333335</v>
      </c>
      <c r="E203" s="232">
        <v>594.9666666666667</v>
      </c>
      <c r="F203" s="232">
        <v>586.48333333333335</v>
      </c>
      <c r="G203" s="232">
        <v>575.9666666666667</v>
      </c>
      <c r="H203" s="232">
        <v>613.9666666666667</v>
      </c>
      <c r="I203" s="232">
        <v>624.48333333333335</v>
      </c>
      <c r="J203" s="232">
        <v>632.9666666666667</v>
      </c>
      <c r="K203" s="231">
        <v>616</v>
      </c>
      <c r="L203" s="231">
        <v>597</v>
      </c>
      <c r="M203" s="231">
        <v>0.25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846.65</v>
      </c>
      <c r="D204" s="232">
        <v>853.81666666666661</v>
      </c>
      <c r="E204" s="232">
        <v>833.18333333333317</v>
      </c>
      <c r="F204" s="232">
        <v>819.71666666666658</v>
      </c>
      <c r="G204" s="232">
        <v>799.08333333333314</v>
      </c>
      <c r="H204" s="232">
        <v>867.28333333333319</v>
      </c>
      <c r="I204" s="232">
        <v>887.91666666666663</v>
      </c>
      <c r="J204" s="232">
        <v>901.38333333333321</v>
      </c>
      <c r="K204" s="231">
        <v>874.45</v>
      </c>
      <c r="L204" s="231">
        <v>840.35</v>
      </c>
      <c r="M204" s="231">
        <v>2.0733299999999999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887.5</v>
      </c>
      <c r="D205" s="232">
        <v>885.35</v>
      </c>
      <c r="E205" s="232">
        <v>877.7</v>
      </c>
      <c r="F205" s="232">
        <v>867.9</v>
      </c>
      <c r="G205" s="232">
        <v>860.25</v>
      </c>
      <c r="H205" s="232">
        <v>895.15000000000009</v>
      </c>
      <c r="I205" s="232">
        <v>902.8</v>
      </c>
      <c r="J205" s="232">
        <v>912.60000000000014</v>
      </c>
      <c r="K205" s="231">
        <v>893</v>
      </c>
      <c r="L205" s="231">
        <v>875.55</v>
      </c>
      <c r="M205" s="231">
        <v>0.25841999999999998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1171.2</v>
      </c>
      <c r="D206" s="232">
        <v>1168.9666666666669</v>
      </c>
      <c r="E206" s="232">
        <v>1153.5333333333338</v>
      </c>
      <c r="F206" s="232">
        <v>1135.8666666666668</v>
      </c>
      <c r="G206" s="232">
        <v>1120.4333333333336</v>
      </c>
      <c r="H206" s="232">
        <v>1186.6333333333339</v>
      </c>
      <c r="I206" s="232">
        <v>1202.0666666666668</v>
      </c>
      <c r="J206" s="232">
        <v>1219.733333333334</v>
      </c>
      <c r="K206" s="231">
        <v>1184.4000000000001</v>
      </c>
      <c r="L206" s="231">
        <v>1151.3</v>
      </c>
      <c r="M206" s="231">
        <v>5.0530299999999997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2736.15</v>
      </c>
      <c r="D207" s="232">
        <v>2753.6166666666668</v>
      </c>
      <c r="E207" s="232">
        <v>2697.1333333333337</v>
      </c>
      <c r="F207" s="232">
        <v>2658.1166666666668</v>
      </c>
      <c r="G207" s="232">
        <v>2601.6333333333337</v>
      </c>
      <c r="H207" s="232">
        <v>2792.6333333333337</v>
      </c>
      <c r="I207" s="232">
        <v>2849.1166666666672</v>
      </c>
      <c r="J207" s="232">
        <v>2888.1333333333337</v>
      </c>
      <c r="K207" s="231">
        <v>2810.1</v>
      </c>
      <c r="L207" s="231">
        <v>2714.6</v>
      </c>
      <c r="M207" s="231">
        <v>4.6409200000000004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360.2</v>
      </c>
      <c r="D208" s="232">
        <v>359.33333333333331</v>
      </c>
      <c r="E208" s="232">
        <v>346.41666666666663</v>
      </c>
      <c r="F208" s="232">
        <v>332.63333333333333</v>
      </c>
      <c r="G208" s="232">
        <v>319.71666666666664</v>
      </c>
      <c r="H208" s="232">
        <v>373.11666666666662</v>
      </c>
      <c r="I208" s="232">
        <v>386.03333333333325</v>
      </c>
      <c r="J208" s="232">
        <v>399.81666666666661</v>
      </c>
      <c r="K208" s="231">
        <v>372.25</v>
      </c>
      <c r="L208" s="231">
        <v>345.55</v>
      </c>
      <c r="M208" s="231">
        <v>6.5468200000000003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479</v>
      </c>
      <c r="D209" s="232">
        <v>480.58333333333331</v>
      </c>
      <c r="E209" s="232">
        <v>466.36666666666662</v>
      </c>
      <c r="F209" s="232">
        <v>453.73333333333329</v>
      </c>
      <c r="G209" s="232">
        <v>439.51666666666659</v>
      </c>
      <c r="H209" s="232">
        <v>493.21666666666664</v>
      </c>
      <c r="I209" s="232">
        <v>507.43333333333334</v>
      </c>
      <c r="J209" s="232">
        <v>520.06666666666661</v>
      </c>
      <c r="K209" s="231">
        <v>494.8</v>
      </c>
      <c r="L209" s="231">
        <v>467.95</v>
      </c>
      <c r="M209" s="231">
        <v>45.915900000000001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1296.1500000000001</v>
      </c>
      <c r="D210" s="232">
        <v>1294.1000000000001</v>
      </c>
      <c r="E210" s="232">
        <v>1282.1000000000004</v>
      </c>
      <c r="F210" s="232">
        <v>1268.0500000000002</v>
      </c>
      <c r="G210" s="232">
        <v>1256.0500000000004</v>
      </c>
      <c r="H210" s="232">
        <v>1308.1500000000003</v>
      </c>
      <c r="I210" s="232">
        <v>1320.1499999999999</v>
      </c>
      <c r="J210" s="232">
        <v>1334.2000000000003</v>
      </c>
      <c r="K210" s="231">
        <v>1306.0999999999999</v>
      </c>
      <c r="L210" s="231">
        <v>1280.05</v>
      </c>
      <c r="M210" s="231">
        <v>0.33084999999999998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2465</v>
      </c>
      <c r="D211" s="232">
        <v>2475.0166666666664</v>
      </c>
      <c r="E211" s="232">
        <v>2408.083333333333</v>
      </c>
      <c r="F211" s="232">
        <v>2351.1666666666665</v>
      </c>
      <c r="G211" s="232">
        <v>2284.2333333333331</v>
      </c>
      <c r="H211" s="232">
        <v>2531.9333333333329</v>
      </c>
      <c r="I211" s="232">
        <v>2598.8666666666663</v>
      </c>
      <c r="J211" s="232">
        <v>2655.7833333333328</v>
      </c>
      <c r="K211" s="231">
        <v>2541.9499999999998</v>
      </c>
      <c r="L211" s="231">
        <v>2418.1</v>
      </c>
      <c r="M211" s="231">
        <v>8.0147300000000001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123.45</v>
      </c>
      <c r="D212" s="232">
        <v>124.85000000000001</v>
      </c>
      <c r="E212" s="232">
        <v>120.55000000000001</v>
      </c>
      <c r="F212" s="232">
        <v>117.65</v>
      </c>
      <c r="G212" s="232">
        <v>113.35000000000001</v>
      </c>
      <c r="H212" s="232">
        <v>127.75000000000001</v>
      </c>
      <c r="I212" s="232">
        <v>132.05000000000001</v>
      </c>
      <c r="J212" s="232">
        <v>134.95000000000002</v>
      </c>
      <c r="K212" s="231">
        <v>129.15</v>
      </c>
      <c r="L212" s="231">
        <v>121.95</v>
      </c>
      <c r="M212" s="231">
        <v>44.015000000000001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234.3</v>
      </c>
      <c r="D213" s="232">
        <v>237.48333333333335</v>
      </c>
      <c r="E213" s="232">
        <v>225.06666666666669</v>
      </c>
      <c r="F213" s="232">
        <v>215.83333333333334</v>
      </c>
      <c r="G213" s="232">
        <v>203.41666666666669</v>
      </c>
      <c r="H213" s="232">
        <v>246.7166666666667</v>
      </c>
      <c r="I213" s="232">
        <v>259.13333333333333</v>
      </c>
      <c r="J213" s="232">
        <v>268.36666666666667</v>
      </c>
      <c r="K213" s="231">
        <v>249.9</v>
      </c>
      <c r="L213" s="231">
        <v>228.25</v>
      </c>
      <c r="M213" s="231">
        <v>62.390830000000001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2612.15</v>
      </c>
      <c r="D214" s="232">
        <v>2612.3000000000002</v>
      </c>
      <c r="E214" s="232">
        <v>2578.0500000000002</v>
      </c>
      <c r="F214" s="232">
        <v>2543.9499999999998</v>
      </c>
      <c r="G214" s="232">
        <v>2509.6999999999998</v>
      </c>
      <c r="H214" s="232">
        <v>2646.4000000000005</v>
      </c>
      <c r="I214" s="232">
        <v>2680.6500000000005</v>
      </c>
      <c r="J214" s="232">
        <v>2714.7500000000009</v>
      </c>
      <c r="K214" s="231">
        <v>2646.55</v>
      </c>
      <c r="L214" s="231">
        <v>2578.1999999999998</v>
      </c>
      <c r="M214" s="231">
        <v>15.81382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346.35</v>
      </c>
      <c r="D215" s="232">
        <v>348.2833333333333</v>
      </c>
      <c r="E215" s="232">
        <v>338.56666666666661</v>
      </c>
      <c r="F215" s="232">
        <v>330.7833333333333</v>
      </c>
      <c r="G215" s="232">
        <v>321.06666666666661</v>
      </c>
      <c r="H215" s="232">
        <v>356.06666666666661</v>
      </c>
      <c r="I215" s="232">
        <v>365.7833333333333</v>
      </c>
      <c r="J215" s="232">
        <v>373.56666666666661</v>
      </c>
      <c r="K215" s="231">
        <v>358</v>
      </c>
      <c r="L215" s="231">
        <v>340.5</v>
      </c>
      <c r="M215" s="231">
        <v>13.06217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3018.55</v>
      </c>
      <c r="D216" s="232">
        <v>3041.1833333333329</v>
      </c>
      <c r="E216" s="232">
        <v>2943.4166666666661</v>
      </c>
      <c r="F216" s="232">
        <v>2868.2833333333333</v>
      </c>
      <c r="G216" s="232">
        <v>2770.5166666666664</v>
      </c>
      <c r="H216" s="232">
        <v>3116.3166666666657</v>
      </c>
      <c r="I216" s="232">
        <v>3214.083333333333</v>
      </c>
      <c r="J216" s="232">
        <v>3289.2166666666653</v>
      </c>
      <c r="K216" s="231">
        <v>3138.95</v>
      </c>
      <c r="L216" s="231">
        <v>2966.05</v>
      </c>
      <c r="M216" s="231">
        <v>0.18340999999999999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759</v>
      </c>
      <c r="D217" s="232">
        <v>770.43333333333339</v>
      </c>
      <c r="E217" s="232">
        <v>732.86666666666679</v>
      </c>
      <c r="F217" s="232">
        <v>706.73333333333335</v>
      </c>
      <c r="G217" s="232">
        <v>669.16666666666674</v>
      </c>
      <c r="H217" s="232">
        <v>796.56666666666683</v>
      </c>
      <c r="I217" s="232">
        <v>834.13333333333344</v>
      </c>
      <c r="J217" s="232">
        <v>860.26666666666688</v>
      </c>
      <c r="K217" s="231">
        <v>808</v>
      </c>
      <c r="L217" s="231">
        <v>744.3</v>
      </c>
      <c r="M217" s="231">
        <v>1.64273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38300.35</v>
      </c>
      <c r="D218" s="232">
        <v>38702.116666666669</v>
      </c>
      <c r="E218" s="232">
        <v>37608.233333333337</v>
      </c>
      <c r="F218" s="232">
        <v>36916.116666666669</v>
      </c>
      <c r="G218" s="232">
        <v>35822.233333333337</v>
      </c>
      <c r="H218" s="232">
        <v>39394.233333333337</v>
      </c>
      <c r="I218" s="232">
        <v>40488.116666666669</v>
      </c>
      <c r="J218" s="232">
        <v>41180.233333333337</v>
      </c>
      <c r="K218" s="231">
        <v>39796</v>
      </c>
      <c r="L218" s="231">
        <v>38010</v>
      </c>
      <c r="M218" s="231">
        <v>3.9149999999999997E-2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45.75</v>
      </c>
      <c r="D219" s="232">
        <v>46.166666666666664</v>
      </c>
      <c r="E219" s="232">
        <v>44.283333333333331</v>
      </c>
      <c r="F219" s="232">
        <v>42.81666666666667</v>
      </c>
      <c r="G219" s="232">
        <v>40.933333333333337</v>
      </c>
      <c r="H219" s="232">
        <v>47.633333333333326</v>
      </c>
      <c r="I219" s="232">
        <v>49.516666666666666</v>
      </c>
      <c r="J219" s="232">
        <v>50.98333333333332</v>
      </c>
      <c r="K219" s="231">
        <v>48.05</v>
      </c>
      <c r="L219" s="231">
        <v>44.7</v>
      </c>
      <c r="M219" s="231">
        <v>65.709040000000002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2661.5</v>
      </c>
      <c r="D220" s="232">
        <v>2658.7000000000003</v>
      </c>
      <c r="E220" s="232">
        <v>2618.4000000000005</v>
      </c>
      <c r="F220" s="232">
        <v>2575.3000000000002</v>
      </c>
      <c r="G220" s="232">
        <v>2535.0000000000005</v>
      </c>
      <c r="H220" s="232">
        <v>2701.8000000000006</v>
      </c>
      <c r="I220" s="232">
        <v>2742.1000000000008</v>
      </c>
      <c r="J220" s="232">
        <v>2785.2000000000007</v>
      </c>
      <c r="K220" s="231">
        <v>2699</v>
      </c>
      <c r="L220" s="231">
        <v>2615.6</v>
      </c>
      <c r="M220" s="231">
        <v>41.539479999999998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817.2</v>
      </c>
      <c r="D221" s="232">
        <v>824.43333333333339</v>
      </c>
      <c r="E221" s="232">
        <v>805.86666666666679</v>
      </c>
      <c r="F221" s="232">
        <v>794.53333333333342</v>
      </c>
      <c r="G221" s="232">
        <v>775.96666666666681</v>
      </c>
      <c r="H221" s="232">
        <v>835.76666666666677</v>
      </c>
      <c r="I221" s="232">
        <v>854.33333333333337</v>
      </c>
      <c r="J221" s="232">
        <v>865.66666666666674</v>
      </c>
      <c r="K221" s="231">
        <v>843</v>
      </c>
      <c r="L221" s="231">
        <v>813.1</v>
      </c>
      <c r="M221" s="231">
        <v>397.18682999999999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1131.7</v>
      </c>
      <c r="D222" s="232">
        <v>1131.1833333333334</v>
      </c>
      <c r="E222" s="232">
        <v>1116.5166666666669</v>
      </c>
      <c r="F222" s="232">
        <v>1101.3333333333335</v>
      </c>
      <c r="G222" s="232">
        <v>1086.666666666667</v>
      </c>
      <c r="H222" s="232">
        <v>1146.3666666666668</v>
      </c>
      <c r="I222" s="232">
        <v>1161.0333333333333</v>
      </c>
      <c r="J222" s="232">
        <v>1176.2166666666667</v>
      </c>
      <c r="K222" s="231">
        <v>1145.8499999999999</v>
      </c>
      <c r="L222" s="231">
        <v>1116</v>
      </c>
      <c r="M222" s="231">
        <v>5.0024800000000003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465.25</v>
      </c>
      <c r="D223" s="232">
        <v>463.75</v>
      </c>
      <c r="E223" s="232">
        <v>459.55</v>
      </c>
      <c r="F223" s="232">
        <v>453.85</v>
      </c>
      <c r="G223" s="232">
        <v>449.65000000000003</v>
      </c>
      <c r="H223" s="232">
        <v>469.45</v>
      </c>
      <c r="I223" s="232">
        <v>473.65000000000003</v>
      </c>
      <c r="J223" s="232">
        <v>479.34999999999997</v>
      </c>
      <c r="K223" s="231">
        <v>467.95</v>
      </c>
      <c r="L223" s="231">
        <v>458.05</v>
      </c>
      <c r="M223" s="231">
        <v>30.31223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490.7</v>
      </c>
      <c r="D224" s="232">
        <v>490.39999999999992</v>
      </c>
      <c r="E224" s="232">
        <v>485.14999999999986</v>
      </c>
      <c r="F224" s="232">
        <v>479.59999999999997</v>
      </c>
      <c r="G224" s="232">
        <v>474.34999999999991</v>
      </c>
      <c r="H224" s="232">
        <v>495.94999999999982</v>
      </c>
      <c r="I224" s="232">
        <v>501.19999999999993</v>
      </c>
      <c r="J224" s="232">
        <v>506.74999999999977</v>
      </c>
      <c r="K224" s="231">
        <v>495.65</v>
      </c>
      <c r="L224" s="231">
        <v>484.85</v>
      </c>
      <c r="M224" s="231">
        <v>2.77014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51.05</v>
      </c>
      <c r="D225" s="232">
        <v>51.15</v>
      </c>
      <c r="E225" s="232">
        <v>49.4</v>
      </c>
      <c r="F225" s="232">
        <v>47.75</v>
      </c>
      <c r="G225" s="232">
        <v>46</v>
      </c>
      <c r="H225" s="232">
        <v>52.8</v>
      </c>
      <c r="I225" s="232">
        <v>54.55</v>
      </c>
      <c r="J225" s="232">
        <v>56.199999999999996</v>
      </c>
      <c r="K225" s="231">
        <v>52.9</v>
      </c>
      <c r="L225" s="231">
        <v>49.5</v>
      </c>
      <c r="M225" s="231">
        <v>104.11654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55.7</v>
      </c>
      <c r="D226" s="232">
        <v>55.85</v>
      </c>
      <c r="E226" s="232">
        <v>54.050000000000004</v>
      </c>
      <c r="F226" s="232">
        <v>52.400000000000006</v>
      </c>
      <c r="G226" s="232">
        <v>50.600000000000009</v>
      </c>
      <c r="H226" s="232">
        <v>57.5</v>
      </c>
      <c r="I226" s="232">
        <v>59.3</v>
      </c>
      <c r="J226" s="232">
        <v>60.949999999999996</v>
      </c>
      <c r="K226" s="231">
        <v>57.65</v>
      </c>
      <c r="L226" s="231">
        <v>54.2</v>
      </c>
      <c r="M226" s="231">
        <v>406.92201999999997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81.599999999999994</v>
      </c>
      <c r="D227" s="232">
        <v>81.233333333333334</v>
      </c>
      <c r="E227" s="232">
        <v>78.466666666666669</v>
      </c>
      <c r="F227" s="232">
        <v>75.333333333333329</v>
      </c>
      <c r="G227" s="232">
        <v>72.566666666666663</v>
      </c>
      <c r="H227" s="232">
        <v>84.366666666666674</v>
      </c>
      <c r="I227" s="232">
        <v>87.133333333333354</v>
      </c>
      <c r="J227" s="232">
        <v>90.26666666666668</v>
      </c>
      <c r="K227" s="231">
        <v>84</v>
      </c>
      <c r="L227" s="231">
        <v>78.099999999999994</v>
      </c>
      <c r="M227" s="231">
        <v>126.1127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871</v>
      </c>
      <c r="D228" s="232">
        <v>875.5</v>
      </c>
      <c r="E228" s="232">
        <v>852.5</v>
      </c>
      <c r="F228" s="232">
        <v>834</v>
      </c>
      <c r="G228" s="232">
        <v>811</v>
      </c>
      <c r="H228" s="232">
        <v>894</v>
      </c>
      <c r="I228" s="232">
        <v>917</v>
      </c>
      <c r="J228" s="232">
        <v>935.5</v>
      </c>
      <c r="K228" s="231">
        <v>898.5</v>
      </c>
      <c r="L228" s="231">
        <v>857</v>
      </c>
      <c r="M228" s="231">
        <v>0.14071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460.55</v>
      </c>
      <c r="D229" s="232">
        <v>465.38333333333338</v>
      </c>
      <c r="E229" s="232">
        <v>449.36666666666679</v>
      </c>
      <c r="F229" s="232">
        <v>438.18333333333339</v>
      </c>
      <c r="G229" s="232">
        <v>422.1666666666668</v>
      </c>
      <c r="H229" s="232">
        <v>476.56666666666678</v>
      </c>
      <c r="I229" s="232">
        <v>492.58333333333331</v>
      </c>
      <c r="J229" s="232">
        <v>503.76666666666677</v>
      </c>
      <c r="K229" s="231">
        <v>481.4</v>
      </c>
      <c r="L229" s="231">
        <v>454.2</v>
      </c>
      <c r="M229" s="231">
        <v>5.9490100000000004</v>
      </c>
      <c r="N229" s="1"/>
      <c r="O229" s="1"/>
    </row>
    <row r="230" spans="1:15" ht="12.75" customHeight="1">
      <c r="A230" s="30">
        <v>220</v>
      </c>
      <c r="B230" s="217" t="s">
        <v>1080</v>
      </c>
      <c r="C230" s="231">
        <v>1871.5</v>
      </c>
      <c r="D230" s="232">
        <v>1885</v>
      </c>
      <c r="E230" s="232">
        <v>1823.6</v>
      </c>
      <c r="F230" s="232">
        <v>1775.6999999999998</v>
      </c>
      <c r="G230" s="232">
        <v>1714.2999999999997</v>
      </c>
      <c r="H230" s="232">
        <v>1932.9</v>
      </c>
      <c r="I230" s="232">
        <v>1994.3000000000002</v>
      </c>
      <c r="J230" s="232">
        <v>2042.2000000000003</v>
      </c>
      <c r="K230" s="231">
        <v>1946.4</v>
      </c>
      <c r="L230" s="231">
        <v>1837.1</v>
      </c>
      <c r="M230" s="231">
        <v>0.51371999999999995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266.5</v>
      </c>
      <c r="D231" s="232">
        <v>269.40000000000003</v>
      </c>
      <c r="E231" s="232">
        <v>248.90000000000009</v>
      </c>
      <c r="F231" s="232">
        <v>231.30000000000007</v>
      </c>
      <c r="G231" s="232">
        <v>210.80000000000013</v>
      </c>
      <c r="H231" s="232">
        <v>287.00000000000006</v>
      </c>
      <c r="I231" s="232">
        <v>307.49999999999994</v>
      </c>
      <c r="J231" s="232">
        <v>325.10000000000002</v>
      </c>
      <c r="K231" s="231">
        <v>289.89999999999998</v>
      </c>
      <c r="L231" s="231">
        <v>251.8</v>
      </c>
      <c r="M231" s="231">
        <v>48.452129999999997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346</v>
      </c>
      <c r="D232" s="232">
        <v>345.45</v>
      </c>
      <c r="E232" s="232">
        <v>342.04999999999995</v>
      </c>
      <c r="F232" s="232">
        <v>338.09999999999997</v>
      </c>
      <c r="G232" s="232">
        <v>334.69999999999993</v>
      </c>
      <c r="H232" s="232">
        <v>349.4</v>
      </c>
      <c r="I232" s="232">
        <v>352.79999999999995</v>
      </c>
      <c r="J232" s="232">
        <v>356.75</v>
      </c>
      <c r="K232" s="231">
        <v>348.85</v>
      </c>
      <c r="L232" s="231">
        <v>341.5</v>
      </c>
      <c r="M232" s="231">
        <v>210.40138999999999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100.5</v>
      </c>
      <c r="D233" s="232">
        <v>101.2</v>
      </c>
      <c r="E233" s="232">
        <v>98.850000000000009</v>
      </c>
      <c r="F233" s="232">
        <v>97.2</v>
      </c>
      <c r="G233" s="232">
        <v>94.850000000000009</v>
      </c>
      <c r="H233" s="232">
        <v>102.85000000000001</v>
      </c>
      <c r="I233" s="232">
        <v>105.2</v>
      </c>
      <c r="J233" s="232">
        <v>106.85000000000001</v>
      </c>
      <c r="K233" s="231">
        <v>103.55</v>
      </c>
      <c r="L233" s="231">
        <v>99.55</v>
      </c>
      <c r="M233" s="231">
        <v>1.8612299999999999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189.75</v>
      </c>
      <c r="D234" s="232">
        <v>190.01666666666665</v>
      </c>
      <c r="E234" s="232">
        <v>183.1333333333333</v>
      </c>
      <c r="F234" s="232">
        <v>176.51666666666665</v>
      </c>
      <c r="G234" s="232">
        <v>169.6333333333333</v>
      </c>
      <c r="H234" s="232">
        <v>196.6333333333333</v>
      </c>
      <c r="I234" s="232">
        <v>203.51666666666662</v>
      </c>
      <c r="J234" s="232">
        <v>210.1333333333333</v>
      </c>
      <c r="K234" s="231">
        <v>196.9</v>
      </c>
      <c r="L234" s="231">
        <v>183.4</v>
      </c>
      <c r="M234" s="231">
        <v>43.927120000000002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117.95</v>
      </c>
      <c r="D235" s="232">
        <v>120.26666666666665</v>
      </c>
      <c r="E235" s="232">
        <v>114.7833333333333</v>
      </c>
      <c r="F235" s="232">
        <v>111.61666666666665</v>
      </c>
      <c r="G235" s="232">
        <v>106.1333333333333</v>
      </c>
      <c r="H235" s="232">
        <v>123.43333333333331</v>
      </c>
      <c r="I235" s="232">
        <v>128.91666666666666</v>
      </c>
      <c r="J235" s="232">
        <v>132.08333333333331</v>
      </c>
      <c r="K235" s="231">
        <v>125.75</v>
      </c>
      <c r="L235" s="231">
        <v>117.1</v>
      </c>
      <c r="M235" s="231">
        <v>134.54696999999999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67.900000000000006</v>
      </c>
      <c r="D236" s="232">
        <v>68.850000000000009</v>
      </c>
      <c r="E236" s="232">
        <v>65.850000000000023</v>
      </c>
      <c r="F236" s="232">
        <v>63.800000000000011</v>
      </c>
      <c r="G236" s="232">
        <v>60.800000000000026</v>
      </c>
      <c r="H236" s="232">
        <v>70.90000000000002</v>
      </c>
      <c r="I236" s="232">
        <v>73.899999999999991</v>
      </c>
      <c r="J236" s="232">
        <v>75.950000000000017</v>
      </c>
      <c r="K236" s="231">
        <v>71.849999999999994</v>
      </c>
      <c r="L236" s="231">
        <v>66.8</v>
      </c>
      <c r="M236" s="231">
        <v>51.617350000000002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4434.3500000000004</v>
      </c>
      <c r="D237" s="232">
        <v>4503.083333333333</v>
      </c>
      <c r="E237" s="232">
        <v>4331.2666666666664</v>
      </c>
      <c r="F237" s="232">
        <v>4228.1833333333334</v>
      </c>
      <c r="G237" s="232">
        <v>4056.3666666666668</v>
      </c>
      <c r="H237" s="232">
        <v>4606.1666666666661</v>
      </c>
      <c r="I237" s="232">
        <v>4777.9833333333336</v>
      </c>
      <c r="J237" s="232">
        <v>4881.0666666666657</v>
      </c>
      <c r="K237" s="231">
        <v>4674.8999999999996</v>
      </c>
      <c r="L237" s="231">
        <v>4400</v>
      </c>
      <c r="M237" s="231">
        <v>0.64054999999999995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282.35000000000002</v>
      </c>
      <c r="D238" s="232">
        <v>284.45</v>
      </c>
      <c r="E238" s="232">
        <v>275.39999999999998</v>
      </c>
      <c r="F238" s="232">
        <v>268.45</v>
      </c>
      <c r="G238" s="232">
        <v>259.39999999999998</v>
      </c>
      <c r="H238" s="232">
        <v>291.39999999999998</v>
      </c>
      <c r="I238" s="232">
        <v>300.45000000000005</v>
      </c>
      <c r="J238" s="232">
        <v>307.39999999999998</v>
      </c>
      <c r="K238" s="231">
        <v>293.5</v>
      </c>
      <c r="L238" s="231">
        <v>277.5</v>
      </c>
      <c r="M238" s="231">
        <v>18.020289999999999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134.25</v>
      </c>
      <c r="D239" s="232">
        <v>134.79999999999998</v>
      </c>
      <c r="E239" s="232">
        <v>131.44999999999996</v>
      </c>
      <c r="F239" s="232">
        <v>128.64999999999998</v>
      </c>
      <c r="G239" s="232">
        <v>125.29999999999995</v>
      </c>
      <c r="H239" s="232">
        <v>137.59999999999997</v>
      </c>
      <c r="I239" s="232">
        <v>140.94999999999999</v>
      </c>
      <c r="J239" s="232">
        <v>143.74999999999997</v>
      </c>
      <c r="K239" s="231">
        <v>138.15</v>
      </c>
      <c r="L239" s="231">
        <v>132</v>
      </c>
      <c r="M239" s="231">
        <v>37.22486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286.45</v>
      </c>
      <c r="D240" s="232">
        <v>286.61666666666662</v>
      </c>
      <c r="E240" s="232">
        <v>279.88333333333321</v>
      </c>
      <c r="F240" s="232">
        <v>273.31666666666661</v>
      </c>
      <c r="G240" s="232">
        <v>266.5833333333332</v>
      </c>
      <c r="H240" s="232">
        <v>293.18333333333322</v>
      </c>
      <c r="I240" s="232">
        <v>299.91666666666669</v>
      </c>
      <c r="J240" s="232">
        <v>306.48333333333323</v>
      </c>
      <c r="K240" s="231">
        <v>293.35000000000002</v>
      </c>
      <c r="L240" s="231">
        <v>280.05</v>
      </c>
      <c r="M240" s="231">
        <v>27.071149999999999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81</v>
      </c>
      <c r="D241" s="232">
        <v>81.350000000000009</v>
      </c>
      <c r="E241" s="232">
        <v>79.65000000000002</v>
      </c>
      <c r="F241" s="232">
        <v>78.300000000000011</v>
      </c>
      <c r="G241" s="232">
        <v>76.600000000000023</v>
      </c>
      <c r="H241" s="232">
        <v>82.700000000000017</v>
      </c>
      <c r="I241" s="232">
        <v>84.4</v>
      </c>
      <c r="J241" s="232">
        <v>85.750000000000014</v>
      </c>
      <c r="K241" s="231">
        <v>83.05</v>
      </c>
      <c r="L241" s="231">
        <v>80</v>
      </c>
      <c r="M241" s="231">
        <v>108.38959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27.2</v>
      </c>
      <c r="D242" s="232">
        <v>27.55</v>
      </c>
      <c r="E242" s="232">
        <v>26.3</v>
      </c>
      <c r="F242" s="232">
        <v>25.4</v>
      </c>
      <c r="G242" s="232">
        <v>24.15</v>
      </c>
      <c r="H242" s="232">
        <v>28.450000000000003</v>
      </c>
      <c r="I242" s="232">
        <v>29.700000000000003</v>
      </c>
      <c r="J242" s="232">
        <v>30.600000000000005</v>
      </c>
      <c r="K242" s="231">
        <v>28.8</v>
      </c>
      <c r="L242" s="231">
        <v>26.65</v>
      </c>
      <c r="M242" s="231">
        <v>273.73779000000002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611.85</v>
      </c>
      <c r="D243" s="232">
        <v>615.23333333333335</v>
      </c>
      <c r="E243" s="232">
        <v>597.61666666666667</v>
      </c>
      <c r="F243" s="232">
        <v>583.38333333333333</v>
      </c>
      <c r="G243" s="232">
        <v>565.76666666666665</v>
      </c>
      <c r="H243" s="232">
        <v>629.4666666666667</v>
      </c>
      <c r="I243" s="232">
        <v>647.08333333333348</v>
      </c>
      <c r="J243" s="232">
        <v>661.31666666666672</v>
      </c>
      <c r="K243" s="231">
        <v>632.85</v>
      </c>
      <c r="L243" s="231">
        <v>601</v>
      </c>
      <c r="M243" s="231">
        <v>20.348459999999999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31.3</v>
      </c>
      <c r="D244" s="232">
        <v>31.349999999999998</v>
      </c>
      <c r="E244" s="232">
        <v>30.4</v>
      </c>
      <c r="F244" s="232">
        <v>29.5</v>
      </c>
      <c r="G244" s="232">
        <v>28.55</v>
      </c>
      <c r="H244" s="232">
        <v>32.25</v>
      </c>
      <c r="I244" s="232">
        <v>33.199999999999989</v>
      </c>
      <c r="J244" s="232">
        <v>34.099999999999994</v>
      </c>
      <c r="K244" s="231">
        <v>32.299999999999997</v>
      </c>
      <c r="L244" s="231">
        <v>30.45</v>
      </c>
      <c r="M244" s="231">
        <v>346.19490000000002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1212.95</v>
      </c>
      <c r="D245" s="232">
        <v>1215.3999999999999</v>
      </c>
      <c r="E245" s="232">
        <v>1199.0499999999997</v>
      </c>
      <c r="F245" s="232">
        <v>1185.1499999999999</v>
      </c>
      <c r="G245" s="232">
        <v>1168.7999999999997</v>
      </c>
      <c r="H245" s="232">
        <v>1229.2999999999997</v>
      </c>
      <c r="I245" s="232">
        <v>1245.6499999999996</v>
      </c>
      <c r="J245" s="232">
        <v>1259.5499999999997</v>
      </c>
      <c r="K245" s="231">
        <v>1231.75</v>
      </c>
      <c r="L245" s="231">
        <v>1201.5</v>
      </c>
      <c r="M245" s="231">
        <v>0.26730999999999999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339</v>
      </c>
      <c r="D246" s="232">
        <v>342.66666666666669</v>
      </c>
      <c r="E246" s="232">
        <v>332.63333333333338</v>
      </c>
      <c r="F246" s="232">
        <v>326.26666666666671</v>
      </c>
      <c r="G246" s="232">
        <v>316.23333333333341</v>
      </c>
      <c r="H246" s="232">
        <v>349.03333333333336</v>
      </c>
      <c r="I246" s="232">
        <v>359.06666666666666</v>
      </c>
      <c r="J246" s="232">
        <v>365.43333333333334</v>
      </c>
      <c r="K246" s="231">
        <v>352.7</v>
      </c>
      <c r="L246" s="231">
        <v>336.3</v>
      </c>
      <c r="M246" s="231">
        <v>1.41943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417.9</v>
      </c>
      <c r="D247" s="232">
        <v>417.25</v>
      </c>
      <c r="E247" s="232">
        <v>410</v>
      </c>
      <c r="F247" s="232">
        <v>402.1</v>
      </c>
      <c r="G247" s="232">
        <v>394.85</v>
      </c>
      <c r="H247" s="232">
        <v>425.15</v>
      </c>
      <c r="I247" s="232">
        <v>432.4</v>
      </c>
      <c r="J247" s="232">
        <v>440.29999999999995</v>
      </c>
      <c r="K247" s="231">
        <v>424.5</v>
      </c>
      <c r="L247" s="231">
        <v>409.35</v>
      </c>
      <c r="M247" s="231">
        <v>20.081949999999999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137</v>
      </c>
      <c r="D248" s="232">
        <v>143.54999999999998</v>
      </c>
      <c r="E248" s="232">
        <v>128.59999999999997</v>
      </c>
      <c r="F248" s="232">
        <v>120.19999999999999</v>
      </c>
      <c r="G248" s="232">
        <v>105.24999999999997</v>
      </c>
      <c r="H248" s="232">
        <v>151.94999999999996</v>
      </c>
      <c r="I248" s="232">
        <v>166.89999999999995</v>
      </c>
      <c r="J248" s="232">
        <v>175.29999999999995</v>
      </c>
      <c r="K248" s="231">
        <v>158.5</v>
      </c>
      <c r="L248" s="231">
        <v>135.15</v>
      </c>
      <c r="M248" s="231">
        <v>192.74988999999999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1116.4000000000001</v>
      </c>
      <c r="D249" s="232">
        <v>1130.3500000000001</v>
      </c>
      <c r="E249" s="232">
        <v>1092.0500000000002</v>
      </c>
      <c r="F249" s="232">
        <v>1067.7</v>
      </c>
      <c r="G249" s="232">
        <v>1029.4000000000001</v>
      </c>
      <c r="H249" s="232">
        <v>1154.7000000000003</v>
      </c>
      <c r="I249" s="232">
        <v>1193</v>
      </c>
      <c r="J249" s="232">
        <v>1217.3500000000004</v>
      </c>
      <c r="K249" s="231">
        <v>1168.6500000000001</v>
      </c>
      <c r="L249" s="231">
        <v>1106</v>
      </c>
      <c r="M249" s="231">
        <v>47.810850000000002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15.8</v>
      </c>
      <c r="D250" s="232">
        <v>15.816666666666668</v>
      </c>
      <c r="E250" s="232">
        <v>15.233333333333338</v>
      </c>
      <c r="F250" s="232">
        <v>14.66666666666667</v>
      </c>
      <c r="G250" s="232">
        <v>14.083333333333339</v>
      </c>
      <c r="H250" s="232">
        <v>16.383333333333336</v>
      </c>
      <c r="I250" s="232">
        <v>16.966666666666669</v>
      </c>
      <c r="J250" s="232">
        <v>17.533333333333335</v>
      </c>
      <c r="K250" s="231">
        <v>16.399999999999999</v>
      </c>
      <c r="L250" s="231">
        <v>15.25</v>
      </c>
      <c r="M250" s="231">
        <v>148.8914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3643.85</v>
      </c>
      <c r="D251" s="232">
        <v>3670.2333333333336</v>
      </c>
      <c r="E251" s="232">
        <v>3573.6166666666672</v>
      </c>
      <c r="F251" s="232">
        <v>3503.3833333333337</v>
      </c>
      <c r="G251" s="232">
        <v>3406.7666666666673</v>
      </c>
      <c r="H251" s="232">
        <v>3740.4666666666672</v>
      </c>
      <c r="I251" s="232">
        <v>3837.0833333333339</v>
      </c>
      <c r="J251" s="232">
        <v>3907.3166666666671</v>
      </c>
      <c r="K251" s="231">
        <v>3766.85</v>
      </c>
      <c r="L251" s="231">
        <v>3600</v>
      </c>
      <c r="M251" s="231">
        <v>2.0883600000000002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1519.15</v>
      </c>
      <c r="D252" s="232">
        <v>1525.8333333333333</v>
      </c>
      <c r="E252" s="232">
        <v>1500.7166666666665</v>
      </c>
      <c r="F252" s="232">
        <v>1482.2833333333333</v>
      </c>
      <c r="G252" s="232">
        <v>1457.1666666666665</v>
      </c>
      <c r="H252" s="232">
        <v>1544.2666666666664</v>
      </c>
      <c r="I252" s="232">
        <v>1569.3833333333332</v>
      </c>
      <c r="J252" s="232">
        <v>1587.8166666666664</v>
      </c>
      <c r="K252" s="231">
        <v>1550.95</v>
      </c>
      <c r="L252" s="231">
        <v>1507.4</v>
      </c>
      <c r="M252" s="231">
        <v>62.099550000000001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503.15</v>
      </c>
      <c r="D253" s="232">
        <v>499.58333333333331</v>
      </c>
      <c r="E253" s="232">
        <v>493.66666666666663</v>
      </c>
      <c r="F253" s="232">
        <v>484.18333333333334</v>
      </c>
      <c r="G253" s="232">
        <v>478.26666666666665</v>
      </c>
      <c r="H253" s="232">
        <v>509.06666666666661</v>
      </c>
      <c r="I253" s="232">
        <v>514.98333333333323</v>
      </c>
      <c r="J253" s="232">
        <v>524.46666666666658</v>
      </c>
      <c r="K253" s="231">
        <v>505.5</v>
      </c>
      <c r="L253" s="231">
        <v>490.1</v>
      </c>
      <c r="M253" s="231">
        <v>5.1399499999999998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401.3</v>
      </c>
      <c r="D254" s="232">
        <v>404.81666666666666</v>
      </c>
      <c r="E254" s="232">
        <v>389.93333333333334</v>
      </c>
      <c r="F254" s="232">
        <v>378.56666666666666</v>
      </c>
      <c r="G254" s="232">
        <v>363.68333333333334</v>
      </c>
      <c r="H254" s="232">
        <v>416.18333333333334</v>
      </c>
      <c r="I254" s="232">
        <v>431.06666666666666</v>
      </c>
      <c r="J254" s="232">
        <v>442.43333333333334</v>
      </c>
      <c r="K254" s="231">
        <v>419.7</v>
      </c>
      <c r="L254" s="231">
        <v>393.45</v>
      </c>
      <c r="M254" s="231">
        <v>6.14581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2094.0500000000002</v>
      </c>
      <c r="D255" s="232">
        <v>2091.1333333333332</v>
      </c>
      <c r="E255" s="232">
        <v>2072.9166666666665</v>
      </c>
      <c r="F255" s="232">
        <v>2051.7833333333333</v>
      </c>
      <c r="G255" s="232">
        <v>2033.5666666666666</v>
      </c>
      <c r="H255" s="232">
        <v>2112.2666666666664</v>
      </c>
      <c r="I255" s="232">
        <v>2130.4833333333336</v>
      </c>
      <c r="J255" s="232">
        <v>2151.6166666666663</v>
      </c>
      <c r="K255" s="231">
        <v>2109.35</v>
      </c>
      <c r="L255" s="231">
        <v>2070</v>
      </c>
      <c r="M255" s="231">
        <v>6.3191800000000002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851.5</v>
      </c>
      <c r="D256" s="232">
        <v>853.94999999999993</v>
      </c>
      <c r="E256" s="232">
        <v>841.54999999999984</v>
      </c>
      <c r="F256" s="232">
        <v>831.59999999999991</v>
      </c>
      <c r="G256" s="232">
        <v>819.19999999999982</v>
      </c>
      <c r="H256" s="232">
        <v>863.89999999999986</v>
      </c>
      <c r="I256" s="232">
        <v>876.3</v>
      </c>
      <c r="J256" s="232">
        <v>886.24999999999989</v>
      </c>
      <c r="K256" s="231">
        <v>866.35</v>
      </c>
      <c r="L256" s="231">
        <v>844</v>
      </c>
      <c r="M256" s="231">
        <v>2.52075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2031.45</v>
      </c>
      <c r="D257" s="232">
        <v>2017.8499999999997</v>
      </c>
      <c r="E257" s="232">
        <v>1990.6999999999994</v>
      </c>
      <c r="F257" s="232">
        <v>1949.9499999999996</v>
      </c>
      <c r="G257" s="232">
        <v>1922.7999999999993</v>
      </c>
      <c r="H257" s="232">
        <v>2058.5999999999995</v>
      </c>
      <c r="I257" s="232">
        <v>2085.7499999999995</v>
      </c>
      <c r="J257" s="232">
        <v>2126.4999999999995</v>
      </c>
      <c r="K257" s="231">
        <v>2045</v>
      </c>
      <c r="L257" s="231">
        <v>1977.1</v>
      </c>
      <c r="M257" s="231">
        <v>0.89232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2586.15</v>
      </c>
      <c r="D258" s="232">
        <v>2604.65</v>
      </c>
      <c r="E258" s="232">
        <v>2521.5</v>
      </c>
      <c r="F258" s="232">
        <v>2456.85</v>
      </c>
      <c r="G258" s="232">
        <v>2373.6999999999998</v>
      </c>
      <c r="H258" s="232">
        <v>2669.3</v>
      </c>
      <c r="I258" s="232">
        <v>2752.4500000000007</v>
      </c>
      <c r="J258" s="232">
        <v>2817.1000000000004</v>
      </c>
      <c r="K258" s="231">
        <v>2687.8</v>
      </c>
      <c r="L258" s="231">
        <v>2540</v>
      </c>
      <c r="M258" s="231">
        <v>1.8684499999999999</v>
      </c>
      <c r="N258" s="1"/>
      <c r="O258" s="1"/>
    </row>
    <row r="259" spans="1:15" ht="12.75" customHeight="1">
      <c r="A259" s="30">
        <v>249</v>
      </c>
      <c r="B259" s="217" t="s">
        <v>856</v>
      </c>
      <c r="C259" s="231">
        <v>525.9</v>
      </c>
      <c r="D259" s="232">
        <v>528.7166666666667</v>
      </c>
      <c r="E259" s="232">
        <v>511.18333333333339</v>
      </c>
      <c r="F259" s="232">
        <v>496.4666666666667</v>
      </c>
      <c r="G259" s="232">
        <v>478.93333333333339</v>
      </c>
      <c r="H259" s="232">
        <v>543.43333333333339</v>
      </c>
      <c r="I259" s="232">
        <v>560.9666666666667</v>
      </c>
      <c r="J259" s="232">
        <v>575.68333333333339</v>
      </c>
      <c r="K259" s="231">
        <v>546.25</v>
      </c>
      <c r="L259" s="231">
        <v>514</v>
      </c>
      <c r="M259" s="231">
        <v>2.1916600000000002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712</v>
      </c>
      <c r="D260" s="232">
        <v>718.25</v>
      </c>
      <c r="E260" s="232">
        <v>697.75</v>
      </c>
      <c r="F260" s="232">
        <v>683.5</v>
      </c>
      <c r="G260" s="232">
        <v>663</v>
      </c>
      <c r="H260" s="232">
        <v>732.5</v>
      </c>
      <c r="I260" s="232">
        <v>753</v>
      </c>
      <c r="J260" s="232">
        <v>767.25</v>
      </c>
      <c r="K260" s="231">
        <v>738.75</v>
      </c>
      <c r="L260" s="231">
        <v>704</v>
      </c>
      <c r="M260" s="231">
        <v>3.57917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387.85</v>
      </c>
      <c r="D261" s="232">
        <v>390.26666666666665</v>
      </c>
      <c r="E261" s="232">
        <v>378.13333333333333</v>
      </c>
      <c r="F261" s="232">
        <v>368.41666666666669</v>
      </c>
      <c r="G261" s="232">
        <v>356.28333333333336</v>
      </c>
      <c r="H261" s="232">
        <v>399.98333333333329</v>
      </c>
      <c r="I261" s="232">
        <v>412.11666666666662</v>
      </c>
      <c r="J261" s="232">
        <v>421.83333333333326</v>
      </c>
      <c r="K261" s="231">
        <v>402.4</v>
      </c>
      <c r="L261" s="231">
        <v>380.55</v>
      </c>
      <c r="M261" s="231">
        <v>4.6934100000000001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66.55</v>
      </c>
      <c r="D262" s="232">
        <v>67.166666666666671</v>
      </c>
      <c r="E262" s="232">
        <v>65.833333333333343</v>
      </c>
      <c r="F262" s="232">
        <v>65.116666666666674</v>
      </c>
      <c r="G262" s="232">
        <v>63.783333333333346</v>
      </c>
      <c r="H262" s="232">
        <v>67.88333333333334</v>
      </c>
      <c r="I262" s="232">
        <v>69.216666666666683</v>
      </c>
      <c r="J262" s="232">
        <v>69.933333333333337</v>
      </c>
      <c r="K262" s="231">
        <v>68.5</v>
      </c>
      <c r="L262" s="231">
        <v>66.45</v>
      </c>
      <c r="M262" s="231">
        <v>11.20477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236.5</v>
      </c>
      <c r="D263" s="232">
        <v>236.23333333333335</v>
      </c>
      <c r="E263" s="232">
        <v>230.26666666666671</v>
      </c>
      <c r="F263" s="232">
        <v>224.03333333333336</v>
      </c>
      <c r="G263" s="232">
        <v>218.06666666666672</v>
      </c>
      <c r="H263" s="232">
        <v>242.4666666666667</v>
      </c>
      <c r="I263" s="232">
        <v>248.43333333333334</v>
      </c>
      <c r="J263" s="232">
        <v>254.66666666666669</v>
      </c>
      <c r="K263" s="231">
        <v>242.2</v>
      </c>
      <c r="L263" s="231">
        <v>230</v>
      </c>
      <c r="M263" s="231">
        <v>6.0313800000000004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721.35</v>
      </c>
      <c r="D264" s="232">
        <v>720.4</v>
      </c>
      <c r="E264" s="232">
        <v>712.55</v>
      </c>
      <c r="F264" s="232">
        <v>703.75</v>
      </c>
      <c r="G264" s="232">
        <v>695.9</v>
      </c>
      <c r="H264" s="232">
        <v>729.19999999999993</v>
      </c>
      <c r="I264" s="232">
        <v>737.05000000000007</v>
      </c>
      <c r="J264" s="232">
        <v>745.84999999999991</v>
      </c>
      <c r="K264" s="231">
        <v>728.25</v>
      </c>
      <c r="L264" s="231">
        <v>711.6</v>
      </c>
      <c r="M264" s="231">
        <v>27.06934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103.6</v>
      </c>
      <c r="D265" s="232">
        <v>103.91666666666667</v>
      </c>
      <c r="E265" s="232">
        <v>102.33333333333334</v>
      </c>
      <c r="F265" s="232">
        <v>101.06666666666668</v>
      </c>
      <c r="G265" s="232">
        <v>99.483333333333348</v>
      </c>
      <c r="H265" s="232">
        <v>105.18333333333334</v>
      </c>
      <c r="I265" s="232">
        <v>106.76666666666668</v>
      </c>
      <c r="J265" s="232">
        <v>108.03333333333333</v>
      </c>
      <c r="K265" s="231">
        <v>105.5</v>
      </c>
      <c r="L265" s="231">
        <v>102.65</v>
      </c>
      <c r="M265" s="231">
        <v>5.3128399999999996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257.05</v>
      </c>
      <c r="D266" s="232">
        <v>249.75</v>
      </c>
      <c r="E266" s="232">
        <v>237.5</v>
      </c>
      <c r="F266" s="232">
        <v>217.95</v>
      </c>
      <c r="G266" s="232">
        <v>205.7</v>
      </c>
      <c r="H266" s="232">
        <v>269.3</v>
      </c>
      <c r="I266" s="232">
        <v>281.55</v>
      </c>
      <c r="J266" s="232">
        <v>301.10000000000002</v>
      </c>
      <c r="K266" s="231">
        <v>262</v>
      </c>
      <c r="L266" s="231">
        <v>230.2</v>
      </c>
      <c r="M266" s="231">
        <v>18.937270000000002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588.15</v>
      </c>
      <c r="D267" s="232">
        <v>588.08333333333337</v>
      </c>
      <c r="E267" s="232">
        <v>576.16666666666674</v>
      </c>
      <c r="F267" s="232">
        <v>564.18333333333339</v>
      </c>
      <c r="G267" s="232">
        <v>552.26666666666677</v>
      </c>
      <c r="H267" s="232">
        <v>600.06666666666672</v>
      </c>
      <c r="I267" s="232">
        <v>611.98333333333346</v>
      </c>
      <c r="J267" s="232">
        <v>623.9666666666667</v>
      </c>
      <c r="K267" s="231">
        <v>600</v>
      </c>
      <c r="L267" s="231">
        <v>576.1</v>
      </c>
      <c r="M267" s="231">
        <v>20.956029999999998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484.3</v>
      </c>
      <c r="D268" s="232">
        <v>485.84999999999997</v>
      </c>
      <c r="E268" s="232">
        <v>473.74999999999994</v>
      </c>
      <c r="F268" s="232">
        <v>463.2</v>
      </c>
      <c r="G268" s="232">
        <v>451.09999999999997</v>
      </c>
      <c r="H268" s="232">
        <v>496.39999999999992</v>
      </c>
      <c r="I268" s="232">
        <v>508.49999999999994</v>
      </c>
      <c r="J268" s="232">
        <v>519.04999999999995</v>
      </c>
      <c r="K268" s="231">
        <v>497.95</v>
      </c>
      <c r="L268" s="231">
        <v>475.3</v>
      </c>
      <c r="M268" s="231">
        <v>23.68385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480.5</v>
      </c>
      <c r="D269" s="232">
        <v>485.16666666666669</v>
      </c>
      <c r="E269" s="232">
        <v>472.68333333333339</v>
      </c>
      <c r="F269" s="232">
        <v>464.86666666666673</v>
      </c>
      <c r="G269" s="232">
        <v>452.38333333333344</v>
      </c>
      <c r="H269" s="232">
        <v>492.98333333333335</v>
      </c>
      <c r="I269" s="232">
        <v>505.46666666666658</v>
      </c>
      <c r="J269" s="232">
        <v>513.2833333333333</v>
      </c>
      <c r="K269" s="231">
        <v>497.65</v>
      </c>
      <c r="L269" s="231">
        <v>477.35</v>
      </c>
      <c r="M269" s="231">
        <v>2.6551999999999998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337.65</v>
      </c>
      <c r="D270" s="232">
        <v>339.58333333333331</v>
      </c>
      <c r="E270" s="232">
        <v>329.11666666666662</v>
      </c>
      <c r="F270" s="232">
        <v>320.58333333333331</v>
      </c>
      <c r="G270" s="232">
        <v>310.11666666666662</v>
      </c>
      <c r="H270" s="232">
        <v>348.11666666666662</v>
      </c>
      <c r="I270" s="232">
        <v>358.58333333333331</v>
      </c>
      <c r="J270" s="232">
        <v>367.11666666666662</v>
      </c>
      <c r="K270" s="231">
        <v>350.05</v>
      </c>
      <c r="L270" s="231">
        <v>331.05</v>
      </c>
      <c r="M270" s="231">
        <v>1.05158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617.65</v>
      </c>
      <c r="D271" s="232">
        <v>616.35</v>
      </c>
      <c r="E271" s="232">
        <v>599.30000000000007</v>
      </c>
      <c r="F271" s="232">
        <v>580.95000000000005</v>
      </c>
      <c r="G271" s="232">
        <v>563.90000000000009</v>
      </c>
      <c r="H271" s="232">
        <v>634.70000000000005</v>
      </c>
      <c r="I271" s="232">
        <v>651.75</v>
      </c>
      <c r="J271" s="232">
        <v>670.1</v>
      </c>
      <c r="K271" s="231">
        <v>633.4</v>
      </c>
      <c r="L271" s="231">
        <v>598</v>
      </c>
      <c r="M271" s="231">
        <v>1.6978599999999999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204.8</v>
      </c>
      <c r="D272" s="232">
        <v>204.54999999999998</v>
      </c>
      <c r="E272" s="232">
        <v>202.74999999999997</v>
      </c>
      <c r="F272" s="232">
        <v>200.7</v>
      </c>
      <c r="G272" s="232">
        <v>198.89999999999998</v>
      </c>
      <c r="H272" s="232">
        <v>206.59999999999997</v>
      </c>
      <c r="I272" s="232">
        <v>208.39999999999998</v>
      </c>
      <c r="J272" s="232">
        <v>210.44999999999996</v>
      </c>
      <c r="K272" s="231">
        <v>206.35</v>
      </c>
      <c r="L272" s="231">
        <v>202.5</v>
      </c>
      <c r="M272" s="231">
        <v>3.7596699999999998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516.4</v>
      </c>
      <c r="D273" s="232">
        <v>513.68333333333328</v>
      </c>
      <c r="E273" s="232">
        <v>508.66666666666652</v>
      </c>
      <c r="F273" s="232">
        <v>500.93333333333322</v>
      </c>
      <c r="G273" s="232">
        <v>495.91666666666646</v>
      </c>
      <c r="H273" s="232">
        <v>521.41666666666652</v>
      </c>
      <c r="I273" s="232">
        <v>526.43333333333317</v>
      </c>
      <c r="J273" s="232">
        <v>534.16666666666663</v>
      </c>
      <c r="K273" s="231">
        <v>518.70000000000005</v>
      </c>
      <c r="L273" s="231">
        <v>505.95</v>
      </c>
      <c r="M273" s="231">
        <v>1.54253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1573.2</v>
      </c>
      <c r="D274" s="232">
        <v>1566.7333333333333</v>
      </c>
      <c r="E274" s="232">
        <v>1548.4666666666667</v>
      </c>
      <c r="F274" s="232">
        <v>1523.7333333333333</v>
      </c>
      <c r="G274" s="232">
        <v>1505.4666666666667</v>
      </c>
      <c r="H274" s="232">
        <v>1591.4666666666667</v>
      </c>
      <c r="I274" s="232">
        <v>1609.7333333333336</v>
      </c>
      <c r="J274" s="232">
        <v>1634.4666666666667</v>
      </c>
      <c r="K274" s="231">
        <v>1585</v>
      </c>
      <c r="L274" s="231">
        <v>1542</v>
      </c>
      <c r="M274" s="231">
        <v>3.3204500000000001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244.45</v>
      </c>
      <c r="D275" s="232">
        <v>247.93333333333331</v>
      </c>
      <c r="E275" s="232">
        <v>239.41666666666663</v>
      </c>
      <c r="F275" s="232">
        <v>234.38333333333333</v>
      </c>
      <c r="G275" s="232">
        <v>225.86666666666665</v>
      </c>
      <c r="H275" s="232">
        <v>252.96666666666661</v>
      </c>
      <c r="I275" s="232">
        <v>261.48333333333335</v>
      </c>
      <c r="J275" s="232">
        <v>266.51666666666659</v>
      </c>
      <c r="K275" s="231">
        <v>256.45</v>
      </c>
      <c r="L275" s="231">
        <v>242.9</v>
      </c>
      <c r="M275" s="231">
        <v>2.3084899999999999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697.4</v>
      </c>
      <c r="D276" s="232">
        <v>701.23333333333323</v>
      </c>
      <c r="E276" s="232">
        <v>684.61666666666645</v>
      </c>
      <c r="F276" s="232">
        <v>671.83333333333326</v>
      </c>
      <c r="G276" s="232">
        <v>655.21666666666647</v>
      </c>
      <c r="H276" s="232">
        <v>714.01666666666642</v>
      </c>
      <c r="I276" s="232">
        <v>730.63333333333321</v>
      </c>
      <c r="J276" s="232">
        <v>743.4166666666664</v>
      </c>
      <c r="K276" s="231">
        <v>717.85</v>
      </c>
      <c r="L276" s="231">
        <v>688.45</v>
      </c>
      <c r="M276" s="231">
        <v>9.8691800000000001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388.85</v>
      </c>
      <c r="D277" s="232">
        <v>389.68333333333334</v>
      </c>
      <c r="E277" s="232">
        <v>379.66666666666669</v>
      </c>
      <c r="F277" s="232">
        <v>370.48333333333335</v>
      </c>
      <c r="G277" s="232">
        <v>360.4666666666667</v>
      </c>
      <c r="H277" s="232">
        <v>398.86666666666667</v>
      </c>
      <c r="I277" s="232">
        <v>408.88333333333333</v>
      </c>
      <c r="J277" s="232">
        <v>418.06666666666666</v>
      </c>
      <c r="K277" s="231">
        <v>399.7</v>
      </c>
      <c r="L277" s="231">
        <v>380.5</v>
      </c>
      <c r="M277" s="231">
        <v>2.4565999999999999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1097.55</v>
      </c>
      <c r="D278" s="232">
        <v>1082.8666666666666</v>
      </c>
      <c r="E278" s="232">
        <v>1054.8833333333332</v>
      </c>
      <c r="F278" s="232">
        <v>1012.2166666666667</v>
      </c>
      <c r="G278" s="232">
        <v>984.23333333333335</v>
      </c>
      <c r="H278" s="232">
        <v>1125.5333333333331</v>
      </c>
      <c r="I278" s="232">
        <v>1153.5166666666662</v>
      </c>
      <c r="J278" s="232">
        <v>1196.1833333333329</v>
      </c>
      <c r="K278" s="231">
        <v>1110.8499999999999</v>
      </c>
      <c r="L278" s="231">
        <v>1040.2</v>
      </c>
      <c r="M278" s="231">
        <v>1.3318000000000001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500.2</v>
      </c>
      <c r="D279" s="232">
        <v>510.91666666666669</v>
      </c>
      <c r="E279" s="232">
        <v>486.93333333333339</v>
      </c>
      <c r="F279" s="232">
        <v>473.66666666666669</v>
      </c>
      <c r="G279" s="232">
        <v>449.68333333333339</v>
      </c>
      <c r="H279" s="232">
        <v>524.18333333333339</v>
      </c>
      <c r="I279" s="232">
        <v>548.16666666666663</v>
      </c>
      <c r="J279" s="232">
        <v>561.43333333333339</v>
      </c>
      <c r="K279" s="231">
        <v>534.9</v>
      </c>
      <c r="L279" s="231">
        <v>497.65</v>
      </c>
      <c r="M279" s="231">
        <v>2.8760699999999999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111</v>
      </c>
      <c r="D280" s="232">
        <v>111.25</v>
      </c>
      <c r="E280" s="232">
        <v>105.35</v>
      </c>
      <c r="F280" s="232">
        <v>99.699999999999989</v>
      </c>
      <c r="G280" s="232">
        <v>93.799999999999983</v>
      </c>
      <c r="H280" s="232">
        <v>116.9</v>
      </c>
      <c r="I280" s="232">
        <v>122.80000000000001</v>
      </c>
      <c r="J280" s="232">
        <v>128.45000000000002</v>
      </c>
      <c r="K280" s="231">
        <v>117.15</v>
      </c>
      <c r="L280" s="231">
        <v>105.6</v>
      </c>
      <c r="M280" s="231">
        <v>46.178359999999998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410.35</v>
      </c>
      <c r="D281" s="232">
        <v>410.65000000000003</v>
      </c>
      <c r="E281" s="232">
        <v>401.30000000000007</v>
      </c>
      <c r="F281" s="232">
        <v>392.25000000000006</v>
      </c>
      <c r="G281" s="232">
        <v>382.90000000000009</v>
      </c>
      <c r="H281" s="232">
        <v>419.70000000000005</v>
      </c>
      <c r="I281" s="232">
        <v>429.05000000000007</v>
      </c>
      <c r="J281" s="232">
        <v>438.1</v>
      </c>
      <c r="K281" s="231">
        <v>420</v>
      </c>
      <c r="L281" s="231">
        <v>401.6</v>
      </c>
      <c r="M281" s="231">
        <v>1.9151499999999999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104.4</v>
      </c>
      <c r="D282" s="232">
        <v>106.15000000000002</v>
      </c>
      <c r="E282" s="232">
        <v>100.35000000000004</v>
      </c>
      <c r="F282" s="232">
        <v>96.300000000000011</v>
      </c>
      <c r="G282" s="232">
        <v>90.500000000000028</v>
      </c>
      <c r="H282" s="232">
        <v>110.20000000000005</v>
      </c>
      <c r="I282" s="232">
        <v>116.00000000000003</v>
      </c>
      <c r="J282" s="232">
        <v>120.05000000000005</v>
      </c>
      <c r="K282" s="231">
        <v>111.95</v>
      </c>
      <c r="L282" s="231">
        <v>102.1</v>
      </c>
      <c r="M282" s="231">
        <v>62.538200000000003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464.55</v>
      </c>
      <c r="D283" s="232">
        <v>463.7166666666667</v>
      </c>
      <c r="E283" s="232">
        <v>458.08333333333337</v>
      </c>
      <c r="F283" s="232">
        <v>451.61666666666667</v>
      </c>
      <c r="G283" s="232">
        <v>445.98333333333335</v>
      </c>
      <c r="H283" s="232">
        <v>470.18333333333339</v>
      </c>
      <c r="I283" s="232">
        <v>475.81666666666672</v>
      </c>
      <c r="J283" s="232">
        <v>482.28333333333342</v>
      </c>
      <c r="K283" s="231">
        <v>469.35</v>
      </c>
      <c r="L283" s="231">
        <v>457.25</v>
      </c>
      <c r="M283" s="231">
        <v>2.7664800000000001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1713.1</v>
      </c>
      <c r="D284" s="232">
        <v>1723.0666666666666</v>
      </c>
      <c r="E284" s="232">
        <v>1694.0333333333333</v>
      </c>
      <c r="F284" s="232">
        <v>1674.9666666666667</v>
      </c>
      <c r="G284" s="232">
        <v>1645.9333333333334</v>
      </c>
      <c r="H284" s="232">
        <v>1742.1333333333332</v>
      </c>
      <c r="I284" s="232">
        <v>1771.1666666666665</v>
      </c>
      <c r="J284" s="232">
        <v>1790.2333333333331</v>
      </c>
      <c r="K284" s="231">
        <v>1752.1</v>
      </c>
      <c r="L284" s="231">
        <v>1704</v>
      </c>
      <c r="M284" s="231">
        <v>75.169790000000006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1434.95</v>
      </c>
      <c r="D285" s="232">
        <v>1442.8333333333333</v>
      </c>
      <c r="E285" s="232">
        <v>1416.9166666666665</v>
      </c>
      <c r="F285" s="232">
        <v>1398.8833333333332</v>
      </c>
      <c r="G285" s="232">
        <v>1372.9666666666665</v>
      </c>
      <c r="H285" s="232">
        <v>1460.8666666666666</v>
      </c>
      <c r="I285" s="232">
        <v>1486.7833333333331</v>
      </c>
      <c r="J285" s="232">
        <v>1504.8166666666666</v>
      </c>
      <c r="K285" s="231">
        <v>1468.75</v>
      </c>
      <c r="L285" s="231">
        <v>1424.8</v>
      </c>
      <c r="M285" s="231">
        <v>0.17236000000000001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87.45</v>
      </c>
      <c r="D286" s="232">
        <v>87.916666666666671</v>
      </c>
      <c r="E286" s="232">
        <v>85.63333333333334</v>
      </c>
      <c r="F286" s="232">
        <v>83.816666666666663</v>
      </c>
      <c r="G286" s="232">
        <v>81.533333333333331</v>
      </c>
      <c r="H286" s="232">
        <v>89.733333333333348</v>
      </c>
      <c r="I286" s="232">
        <v>92.01666666666668</v>
      </c>
      <c r="J286" s="232">
        <v>93.833333333333357</v>
      </c>
      <c r="K286" s="231">
        <v>90.2</v>
      </c>
      <c r="L286" s="231">
        <v>86.1</v>
      </c>
      <c r="M286" s="231">
        <v>90.053349999999995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3296.4</v>
      </c>
      <c r="D287" s="232">
        <v>3309.85</v>
      </c>
      <c r="E287" s="232">
        <v>3245.7999999999997</v>
      </c>
      <c r="F287" s="232">
        <v>3195.2</v>
      </c>
      <c r="G287" s="232">
        <v>3131.1499999999996</v>
      </c>
      <c r="H287" s="232">
        <v>3360.45</v>
      </c>
      <c r="I287" s="232">
        <v>3424.5</v>
      </c>
      <c r="J287" s="232">
        <v>3475.1</v>
      </c>
      <c r="K287" s="231">
        <v>3373.9</v>
      </c>
      <c r="L287" s="231">
        <v>3259.25</v>
      </c>
      <c r="M287" s="231">
        <v>2.0315599999999998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386.3</v>
      </c>
      <c r="D288" s="232">
        <v>385.86666666666673</v>
      </c>
      <c r="E288" s="232">
        <v>380.13333333333344</v>
      </c>
      <c r="F288" s="232">
        <v>373.9666666666667</v>
      </c>
      <c r="G288" s="232">
        <v>368.23333333333341</v>
      </c>
      <c r="H288" s="232">
        <v>392.03333333333347</v>
      </c>
      <c r="I288" s="232">
        <v>397.76666666666671</v>
      </c>
      <c r="J288" s="232">
        <v>403.93333333333351</v>
      </c>
      <c r="K288" s="231">
        <v>391.6</v>
      </c>
      <c r="L288" s="231">
        <v>379.7</v>
      </c>
      <c r="M288" s="231">
        <v>17.30143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11103.95</v>
      </c>
      <c r="D289" s="232">
        <v>11032.633333333333</v>
      </c>
      <c r="E289" s="232">
        <v>10921.316666666666</v>
      </c>
      <c r="F289" s="232">
        <v>10738.683333333332</v>
      </c>
      <c r="G289" s="232">
        <v>10627.366666666665</v>
      </c>
      <c r="H289" s="232">
        <v>11215.266666666666</v>
      </c>
      <c r="I289" s="232">
        <v>11326.583333333336</v>
      </c>
      <c r="J289" s="232">
        <v>11509.216666666667</v>
      </c>
      <c r="K289" s="231">
        <v>11143.95</v>
      </c>
      <c r="L289" s="231">
        <v>10850</v>
      </c>
      <c r="M289" s="231">
        <v>4.5069999999999999E-2</v>
      </c>
      <c r="N289" s="1"/>
      <c r="O289" s="1"/>
    </row>
    <row r="290" spans="1:15" ht="12.75" customHeight="1">
      <c r="A290" s="30">
        <v>280</v>
      </c>
      <c r="B290" s="217" t="s">
        <v>877</v>
      </c>
      <c r="C290" s="231">
        <v>4399.05</v>
      </c>
      <c r="D290" s="232">
        <v>4411</v>
      </c>
      <c r="E290" s="232">
        <v>4354.05</v>
      </c>
      <c r="F290" s="232">
        <v>4309.05</v>
      </c>
      <c r="G290" s="232">
        <v>4252.1000000000004</v>
      </c>
      <c r="H290" s="232">
        <v>4456</v>
      </c>
      <c r="I290" s="232">
        <v>4512.9500000000007</v>
      </c>
      <c r="J290" s="232">
        <v>4557.95</v>
      </c>
      <c r="K290" s="231">
        <v>4467.95</v>
      </c>
      <c r="L290" s="231">
        <v>4366</v>
      </c>
      <c r="M290" s="231">
        <v>4.4982199999999999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2159.85</v>
      </c>
      <c r="D291" s="232">
        <v>2160.65</v>
      </c>
      <c r="E291" s="232">
        <v>2126.3000000000002</v>
      </c>
      <c r="F291" s="232">
        <v>2092.75</v>
      </c>
      <c r="G291" s="232">
        <v>2058.4</v>
      </c>
      <c r="H291" s="232">
        <v>2194.2000000000003</v>
      </c>
      <c r="I291" s="232">
        <v>2228.5499999999997</v>
      </c>
      <c r="J291" s="232">
        <v>2262.1000000000004</v>
      </c>
      <c r="K291" s="231">
        <v>2195</v>
      </c>
      <c r="L291" s="231">
        <v>2127.1</v>
      </c>
      <c r="M291" s="231">
        <v>16.478999999999999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369.95</v>
      </c>
      <c r="D292" s="232">
        <v>369.48333333333335</v>
      </c>
      <c r="E292" s="232">
        <v>360.9666666666667</v>
      </c>
      <c r="F292" s="232">
        <v>351.98333333333335</v>
      </c>
      <c r="G292" s="232">
        <v>343.4666666666667</v>
      </c>
      <c r="H292" s="232">
        <v>378.4666666666667</v>
      </c>
      <c r="I292" s="232">
        <v>386.98333333333335</v>
      </c>
      <c r="J292" s="232">
        <v>395.9666666666667</v>
      </c>
      <c r="K292" s="231">
        <v>378</v>
      </c>
      <c r="L292" s="231">
        <v>360.5</v>
      </c>
      <c r="M292" s="231">
        <v>4.6198100000000002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341.85</v>
      </c>
      <c r="D293" s="232">
        <v>342.16666666666669</v>
      </c>
      <c r="E293" s="232">
        <v>336.68333333333339</v>
      </c>
      <c r="F293" s="232">
        <v>331.51666666666671</v>
      </c>
      <c r="G293" s="232">
        <v>326.03333333333342</v>
      </c>
      <c r="H293" s="232">
        <v>347.33333333333337</v>
      </c>
      <c r="I293" s="232">
        <v>352.81666666666661</v>
      </c>
      <c r="J293" s="232">
        <v>357.98333333333335</v>
      </c>
      <c r="K293" s="231">
        <v>347.65</v>
      </c>
      <c r="L293" s="231">
        <v>337</v>
      </c>
      <c r="M293" s="231">
        <v>10.75642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272.8</v>
      </c>
      <c r="D294" s="232">
        <v>273.93333333333334</v>
      </c>
      <c r="E294" s="232">
        <v>266.91666666666669</v>
      </c>
      <c r="F294" s="232">
        <v>261.03333333333336</v>
      </c>
      <c r="G294" s="232">
        <v>254.01666666666671</v>
      </c>
      <c r="H294" s="232">
        <v>279.81666666666666</v>
      </c>
      <c r="I294" s="232">
        <v>286.83333333333331</v>
      </c>
      <c r="J294" s="232">
        <v>292.71666666666664</v>
      </c>
      <c r="K294" s="231">
        <v>280.95</v>
      </c>
      <c r="L294" s="231">
        <v>268.05</v>
      </c>
      <c r="M294" s="231">
        <v>5.3593999999999999</v>
      </c>
      <c r="N294" s="1"/>
      <c r="O294" s="1"/>
    </row>
    <row r="295" spans="1:15" ht="12.75" customHeight="1">
      <c r="A295" s="30">
        <v>285</v>
      </c>
      <c r="B295" s="217" t="s">
        <v>848</v>
      </c>
      <c r="C295" s="231">
        <v>665.95</v>
      </c>
      <c r="D295" s="232">
        <v>672.81666666666672</v>
      </c>
      <c r="E295" s="232">
        <v>653.13333333333344</v>
      </c>
      <c r="F295" s="232">
        <v>640.31666666666672</v>
      </c>
      <c r="G295" s="232">
        <v>620.63333333333344</v>
      </c>
      <c r="H295" s="232">
        <v>685.63333333333344</v>
      </c>
      <c r="I295" s="232">
        <v>705.31666666666661</v>
      </c>
      <c r="J295" s="232">
        <v>718.13333333333344</v>
      </c>
      <c r="K295" s="231">
        <v>692.5</v>
      </c>
      <c r="L295" s="231">
        <v>660</v>
      </c>
      <c r="M295" s="231">
        <v>17.36675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3228.35</v>
      </c>
      <c r="D296" s="232">
        <v>3268.8166666666671</v>
      </c>
      <c r="E296" s="232">
        <v>3159.7833333333342</v>
      </c>
      <c r="F296" s="232">
        <v>3091.2166666666672</v>
      </c>
      <c r="G296" s="232">
        <v>2982.1833333333343</v>
      </c>
      <c r="H296" s="232">
        <v>3337.3833333333341</v>
      </c>
      <c r="I296" s="232">
        <v>3446.416666666667</v>
      </c>
      <c r="J296" s="232">
        <v>3514.983333333334</v>
      </c>
      <c r="K296" s="231">
        <v>3377.85</v>
      </c>
      <c r="L296" s="231">
        <v>3200.25</v>
      </c>
      <c r="M296" s="231">
        <v>0.33539000000000002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742.1</v>
      </c>
      <c r="D297" s="232">
        <v>744.44999999999993</v>
      </c>
      <c r="E297" s="232">
        <v>735.89999999999986</v>
      </c>
      <c r="F297" s="232">
        <v>729.69999999999993</v>
      </c>
      <c r="G297" s="232">
        <v>721.14999999999986</v>
      </c>
      <c r="H297" s="232">
        <v>750.64999999999986</v>
      </c>
      <c r="I297" s="232">
        <v>759.19999999999982</v>
      </c>
      <c r="J297" s="232">
        <v>765.39999999999986</v>
      </c>
      <c r="K297" s="231">
        <v>753</v>
      </c>
      <c r="L297" s="231">
        <v>738.25</v>
      </c>
      <c r="M297" s="231">
        <v>4.3711200000000003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1462.55</v>
      </c>
      <c r="D298" s="232">
        <v>1453.05</v>
      </c>
      <c r="E298" s="232">
        <v>1424.6999999999998</v>
      </c>
      <c r="F298" s="232">
        <v>1386.85</v>
      </c>
      <c r="G298" s="232">
        <v>1358.4999999999998</v>
      </c>
      <c r="H298" s="232">
        <v>1490.8999999999999</v>
      </c>
      <c r="I298" s="232">
        <v>1519.2499999999998</v>
      </c>
      <c r="J298" s="232">
        <v>1557.1</v>
      </c>
      <c r="K298" s="231">
        <v>1481.4</v>
      </c>
      <c r="L298" s="231">
        <v>1415.2</v>
      </c>
      <c r="M298" s="231">
        <v>0.40648000000000001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33.65</v>
      </c>
      <c r="D299" s="232">
        <v>33.533333333333331</v>
      </c>
      <c r="E299" s="232">
        <v>32.86666666666666</v>
      </c>
      <c r="F299" s="232">
        <v>32.083333333333329</v>
      </c>
      <c r="G299" s="232">
        <v>31.416666666666657</v>
      </c>
      <c r="H299" s="232">
        <v>34.316666666666663</v>
      </c>
      <c r="I299" s="232">
        <v>34.983333333333334</v>
      </c>
      <c r="J299" s="232">
        <v>35.766666666666666</v>
      </c>
      <c r="K299" s="231">
        <v>34.200000000000003</v>
      </c>
      <c r="L299" s="231">
        <v>32.75</v>
      </c>
      <c r="M299" s="231">
        <v>11.04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164</v>
      </c>
      <c r="D300" s="232">
        <v>164.65</v>
      </c>
      <c r="E300" s="232">
        <v>161.4</v>
      </c>
      <c r="F300" s="232">
        <v>158.80000000000001</v>
      </c>
      <c r="G300" s="232">
        <v>155.55000000000001</v>
      </c>
      <c r="H300" s="232">
        <v>167.25</v>
      </c>
      <c r="I300" s="232">
        <v>170.5</v>
      </c>
      <c r="J300" s="232">
        <v>173.1</v>
      </c>
      <c r="K300" s="231">
        <v>167.9</v>
      </c>
      <c r="L300" s="231">
        <v>162.05000000000001</v>
      </c>
      <c r="M300" s="231">
        <v>1.27014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88261.1</v>
      </c>
      <c r="D301" s="232">
        <v>88279.400000000009</v>
      </c>
      <c r="E301" s="232">
        <v>86893.050000000017</v>
      </c>
      <c r="F301" s="232">
        <v>85525.000000000015</v>
      </c>
      <c r="G301" s="232">
        <v>84138.650000000023</v>
      </c>
      <c r="H301" s="232">
        <v>89647.450000000012</v>
      </c>
      <c r="I301" s="232">
        <v>91033.800000000017</v>
      </c>
      <c r="J301" s="232">
        <v>92401.85</v>
      </c>
      <c r="K301" s="231">
        <v>89665.75</v>
      </c>
      <c r="L301" s="231">
        <v>86911.35</v>
      </c>
      <c r="M301" s="231">
        <v>9.7309999999999994E-2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1658.05</v>
      </c>
      <c r="D302" s="232">
        <v>1658.4333333333334</v>
      </c>
      <c r="E302" s="232">
        <v>1616.8166666666668</v>
      </c>
      <c r="F302" s="232">
        <v>1575.5833333333335</v>
      </c>
      <c r="G302" s="232">
        <v>1533.9666666666669</v>
      </c>
      <c r="H302" s="232">
        <v>1699.6666666666667</v>
      </c>
      <c r="I302" s="232">
        <v>1741.2833333333335</v>
      </c>
      <c r="J302" s="232">
        <v>1782.5166666666667</v>
      </c>
      <c r="K302" s="231">
        <v>1700.05</v>
      </c>
      <c r="L302" s="231">
        <v>1617.2</v>
      </c>
      <c r="M302" s="231">
        <v>1.2406900000000001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1011.55</v>
      </c>
      <c r="D303" s="232">
        <v>1028.1833333333334</v>
      </c>
      <c r="E303" s="232">
        <v>983.36666666666679</v>
      </c>
      <c r="F303" s="232">
        <v>955.18333333333339</v>
      </c>
      <c r="G303" s="232">
        <v>910.36666666666679</v>
      </c>
      <c r="H303" s="232">
        <v>1056.3666666666668</v>
      </c>
      <c r="I303" s="232">
        <v>1101.1833333333334</v>
      </c>
      <c r="J303" s="232">
        <v>1129.3666666666668</v>
      </c>
      <c r="K303" s="231">
        <v>1073</v>
      </c>
      <c r="L303" s="231">
        <v>1000</v>
      </c>
      <c r="M303" s="231">
        <v>1.35199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850.7</v>
      </c>
      <c r="D304" s="232">
        <v>857.13333333333333</v>
      </c>
      <c r="E304" s="232">
        <v>837.91666666666663</v>
      </c>
      <c r="F304" s="232">
        <v>825.13333333333333</v>
      </c>
      <c r="G304" s="232">
        <v>805.91666666666663</v>
      </c>
      <c r="H304" s="232">
        <v>869.91666666666663</v>
      </c>
      <c r="I304" s="232">
        <v>889.13333333333333</v>
      </c>
      <c r="J304" s="232">
        <v>901.91666666666663</v>
      </c>
      <c r="K304" s="231">
        <v>876.35</v>
      </c>
      <c r="L304" s="231">
        <v>844.35</v>
      </c>
      <c r="M304" s="231">
        <v>2.0810200000000001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225.5</v>
      </c>
      <c r="D305" s="232">
        <v>226.58333333333334</v>
      </c>
      <c r="E305" s="232">
        <v>222.11666666666667</v>
      </c>
      <c r="F305" s="232">
        <v>218.73333333333332</v>
      </c>
      <c r="G305" s="232">
        <v>214.26666666666665</v>
      </c>
      <c r="H305" s="232">
        <v>229.9666666666667</v>
      </c>
      <c r="I305" s="232">
        <v>234.43333333333334</v>
      </c>
      <c r="J305" s="232">
        <v>237.81666666666672</v>
      </c>
      <c r="K305" s="231">
        <v>231.05</v>
      </c>
      <c r="L305" s="231">
        <v>223.2</v>
      </c>
      <c r="M305" s="231">
        <v>17.503309999999999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1320.2</v>
      </c>
      <c r="D306" s="232">
        <v>1315.55</v>
      </c>
      <c r="E306" s="232">
        <v>1291.3</v>
      </c>
      <c r="F306" s="232">
        <v>1262.4000000000001</v>
      </c>
      <c r="G306" s="232">
        <v>1238.1500000000001</v>
      </c>
      <c r="H306" s="232">
        <v>1344.4499999999998</v>
      </c>
      <c r="I306" s="232">
        <v>1368.6999999999998</v>
      </c>
      <c r="J306" s="232">
        <v>1397.5999999999997</v>
      </c>
      <c r="K306" s="231">
        <v>1339.8</v>
      </c>
      <c r="L306" s="231">
        <v>1286.6500000000001</v>
      </c>
      <c r="M306" s="231">
        <v>19.147690000000001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360.65</v>
      </c>
      <c r="D307" s="232">
        <v>367.05</v>
      </c>
      <c r="E307" s="232">
        <v>351.6</v>
      </c>
      <c r="F307" s="232">
        <v>342.55</v>
      </c>
      <c r="G307" s="232">
        <v>327.10000000000002</v>
      </c>
      <c r="H307" s="232">
        <v>376.1</v>
      </c>
      <c r="I307" s="232">
        <v>391.54999999999995</v>
      </c>
      <c r="J307" s="232">
        <v>400.6</v>
      </c>
      <c r="K307" s="231">
        <v>382.5</v>
      </c>
      <c r="L307" s="231">
        <v>358</v>
      </c>
      <c r="M307" s="231">
        <v>14.13266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250.8</v>
      </c>
      <c r="D308" s="232">
        <v>251.16666666666666</v>
      </c>
      <c r="E308" s="232">
        <v>246.63333333333333</v>
      </c>
      <c r="F308" s="232">
        <v>242.46666666666667</v>
      </c>
      <c r="G308" s="232">
        <v>237.93333333333334</v>
      </c>
      <c r="H308" s="232">
        <v>255.33333333333331</v>
      </c>
      <c r="I308" s="232">
        <v>259.86666666666667</v>
      </c>
      <c r="J308" s="232">
        <v>264.0333333333333</v>
      </c>
      <c r="K308" s="231">
        <v>255.7</v>
      </c>
      <c r="L308" s="231">
        <v>247</v>
      </c>
      <c r="M308" s="231">
        <v>1.1689400000000001</v>
      </c>
      <c r="N308" s="1"/>
      <c r="O308" s="1"/>
    </row>
    <row r="309" spans="1:15" ht="12.75" customHeight="1">
      <c r="A309" s="30">
        <v>299</v>
      </c>
      <c r="B309" s="217" t="s">
        <v>857</v>
      </c>
      <c r="C309" s="231">
        <v>345.95</v>
      </c>
      <c r="D309" s="232">
        <v>352.13333333333338</v>
      </c>
      <c r="E309" s="232">
        <v>335.26666666666677</v>
      </c>
      <c r="F309" s="232">
        <v>324.58333333333337</v>
      </c>
      <c r="G309" s="232">
        <v>307.71666666666675</v>
      </c>
      <c r="H309" s="232">
        <v>362.81666666666678</v>
      </c>
      <c r="I309" s="232">
        <v>379.68333333333345</v>
      </c>
      <c r="J309" s="232">
        <v>390.36666666666679</v>
      </c>
      <c r="K309" s="231">
        <v>369</v>
      </c>
      <c r="L309" s="231">
        <v>341.45</v>
      </c>
      <c r="M309" s="231">
        <v>1.2761199999999999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466.05</v>
      </c>
      <c r="D310" s="232">
        <v>468.45</v>
      </c>
      <c r="E310" s="232">
        <v>459.7</v>
      </c>
      <c r="F310" s="232">
        <v>453.35</v>
      </c>
      <c r="G310" s="232">
        <v>444.6</v>
      </c>
      <c r="H310" s="232">
        <v>474.79999999999995</v>
      </c>
      <c r="I310" s="232">
        <v>483.54999999999995</v>
      </c>
      <c r="J310" s="232">
        <v>489.89999999999992</v>
      </c>
      <c r="K310" s="231">
        <v>477.2</v>
      </c>
      <c r="L310" s="231">
        <v>462.1</v>
      </c>
      <c r="M310" s="231">
        <v>0.41909000000000002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112.45</v>
      </c>
      <c r="D311" s="232">
        <v>113.36666666666667</v>
      </c>
      <c r="E311" s="232">
        <v>110.53333333333335</v>
      </c>
      <c r="F311" s="232">
        <v>108.61666666666667</v>
      </c>
      <c r="G311" s="232">
        <v>105.78333333333335</v>
      </c>
      <c r="H311" s="232">
        <v>115.28333333333335</v>
      </c>
      <c r="I311" s="232">
        <v>118.11666666666666</v>
      </c>
      <c r="J311" s="232">
        <v>120.03333333333335</v>
      </c>
      <c r="K311" s="231">
        <v>116.2</v>
      </c>
      <c r="L311" s="231">
        <v>111.45</v>
      </c>
      <c r="M311" s="231">
        <v>59.259839999999997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57.85</v>
      </c>
      <c r="D312" s="232">
        <v>57.733333333333327</v>
      </c>
      <c r="E312" s="232">
        <v>56.316666666666656</v>
      </c>
      <c r="F312" s="232">
        <v>54.783333333333331</v>
      </c>
      <c r="G312" s="232">
        <v>53.36666666666666</v>
      </c>
      <c r="H312" s="232">
        <v>59.266666666666652</v>
      </c>
      <c r="I312" s="232">
        <v>60.683333333333323</v>
      </c>
      <c r="J312" s="232">
        <v>62.216666666666647</v>
      </c>
      <c r="K312" s="231">
        <v>59.15</v>
      </c>
      <c r="L312" s="231">
        <v>56.2</v>
      </c>
      <c r="M312" s="231">
        <v>48.668799999999997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503.8</v>
      </c>
      <c r="D313" s="232">
        <v>503.60000000000008</v>
      </c>
      <c r="E313" s="232">
        <v>497.35000000000014</v>
      </c>
      <c r="F313" s="232">
        <v>490.90000000000003</v>
      </c>
      <c r="G313" s="232">
        <v>484.65000000000009</v>
      </c>
      <c r="H313" s="232">
        <v>510.05000000000018</v>
      </c>
      <c r="I313" s="232">
        <v>516.30000000000007</v>
      </c>
      <c r="J313" s="232">
        <v>522.75000000000023</v>
      </c>
      <c r="K313" s="231">
        <v>509.85</v>
      </c>
      <c r="L313" s="231">
        <v>497.15</v>
      </c>
      <c r="M313" s="231">
        <v>10.00075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8737.5</v>
      </c>
      <c r="D314" s="232">
        <v>8748.8666666666668</v>
      </c>
      <c r="E314" s="232">
        <v>8608.7333333333336</v>
      </c>
      <c r="F314" s="232">
        <v>8479.9666666666672</v>
      </c>
      <c r="G314" s="232">
        <v>8339.8333333333339</v>
      </c>
      <c r="H314" s="232">
        <v>8877.6333333333332</v>
      </c>
      <c r="I314" s="232">
        <v>9017.7666666666682</v>
      </c>
      <c r="J314" s="232">
        <v>9146.5333333333328</v>
      </c>
      <c r="K314" s="231">
        <v>8889</v>
      </c>
      <c r="L314" s="231">
        <v>8620.1</v>
      </c>
      <c r="M314" s="231">
        <v>7.43546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1627.1</v>
      </c>
      <c r="D315" s="232">
        <v>1629.3666666666668</v>
      </c>
      <c r="E315" s="232">
        <v>1598.7333333333336</v>
      </c>
      <c r="F315" s="232">
        <v>1570.3666666666668</v>
      </c>
      <c r="G315" s="232">
        <v>1539.7333333333336</v>
      </c>
      <c r="H315" s="232">
        <v>1657.7333333333336</v>
      </c>
      <c r="I315" s="232">
        <v>1688.3666666666668</v>
      </c>
      <c r="J315" s="232">
        <v>1716.7333333333336</v>
      </c>
      <c r="K315" s="231">
        <v>1660</v>
      </c>
      <c r="L315" s="231">
        <v>1601</v>
      </c>
      <c r="M315" s="231">
        <v>0.29160000000000003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838.2</v>
      </c>
      <c r="D316" s="232">
        <v>843.35</v>
      </c>
      <c r="E316" s="232">
        <v>826.40000000000009</v>
      </c>
      <c r="F316" s="232">
        <v>814.6</v>
      </c>
      <c r="G316" s="232">
        <v>797.65000000000009</v>
      </c>
      <c r="H316" s="232">
        <v>855.15000000000009</v>
      </c>
      <c r="I316" s="232">
        <v>872.10000000000014</v>
      </c>
      <c r="J316" s="232">
        <v>883.90000000000009</v>
      </c>
      <c r="K316" s="231">
        <v>860.3</v>
      </c>
      <c r="L316" s="231">
        <v>831.55</v>
      </c>
      <c r="M316" s="231">
        <v>16.28331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454.6</v>
      </c>
      <c r="D317" s="232">
        <v>450.08333333333331</v>
      </c>
      <c r="E317" s="232">
        <v>440.36666666666662</v>
      </c>
      <c r="F317" s="232">
        <v>426.13333333333333</v>
      </c>
      <c r="G317" s="232">
        <v>416.41666666666663</v>
      </c>
      <c r="H317" s="232">
        <v>464.31666666666661</v>
      </c>
      <c r="I317" s="232">
        <v>474.0333333333333</v>
      </c>
      <c r="J317" s="232">
        <v>488.26666666666659</v>
      </c>
      <c r="K317" s="231">
        <v>459.8</v>
      </c>
      <c r="L317" s="231">
        <v>435.85</v>
      </c>
      <c r="M317" s="231">
        <v>26.653089999999999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721.15</v>
      </c>
      <c r="D318" s="232">
        <v>725.80000000000007</v>
      </c>
      <c r="E318" s="232">
        <v>703.85000000000014</v>
      </c>
      <c r="F318" s="232">
        <v>686.55000000000007</v>
      </c>
      <c r="G318" s="232">
        <v>664.60000000000014</v>
      </c>
      <c r="H318" s="232">
        <v>743.10000000000014</v>
      </c>
      <c r="I318" s="232">
        <v>765.05000000000018</v>
      </c>
      <c r="J318" s="232">
        <v>782.35000000000014</v>
      </c>
      <c r="K318" s="231">
        <v>747.75</v>
      </c>
      <c r="L318" s="231">
        <v>708.5</v>
      </c>
      <c r="M318" s="231">
        <v>15.250870000000001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632.25</v>
      </c>
      <c r="D319" s="232">
        <v>631.01666666666665</v>
      </c>
      <c r="E319" s="232">
        <v>613.0333333333333</v>
      </c>
      <c r="F319" s="232">
        <v>593.81666666666661</v>
      </c>
      <c r="G319" s="232">
        <v>575.83333333333326</v>
      </c>
      <c r="H319" s="232">
        <v>650.23333333333335</v>
      </c>
      <c r="I319" s="232">
        <v>668.2166666666667</v>
      </c>
      <c r="J319" s="232">
        <v>687.43333333333339</v>
      </c>
      <c r="K319" s="231">
        <v>649</v>
      </c>
      <c r="L319" s="231">
        <v>611.79999999999995</v>
      </c>
      <c r="M319" s="231">
        <v>0.70782999999999996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773.8</v>
      </c>
      <c r="D320" s="232">
        <v>774.91666666666663</v>
      </c>
      <c r="E320" s="232">
        <v>750.88333333333321</v>
      </c>
      <c r="F320" s="232">
        <v>727.96666666666658</v>
      </c>
      <c r="G320" s="232">
        <v>703.93333333333317</v>
      </c>
      <c r="H320" s="232">
        <v>797.83333333333326</v>
      </c>
      <c r="I320" s="232">
        <v>821.86666666666679</v>
      </c>
      <c r="J320" s="232">
        <v>844.7833333333333</v>
      </c>
      <c r="K320" s="231">
        <v>798.95</v>
      </c>
      <c r="L320" s="231">
        <v>752</v>
      </c>
      <c r="M320" s="231">
        <v>6.7911900000000003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1300.9000000000001</v>
      </c>
      <c r="D321" s="232">
        <v>1301.9166666666667</v>
      </c>
      <c r="E321" s="232">
        <v>1281.4333333333334</v>
      </c>
      <c r="F321" s="232">
        <v>1261.9666666666667</v>
      </c>
      <c r="G321" s="232">
        <v>1241.4833333333333</v>
      </c>
      <c r="H321" s="232">
        <v>1321.3833333333334</v>
      </c>
      <c r="I321" s="232">
        <v>1341.8666666666666</v>
      </c>
      <c r="J321" s="232">
        <v>1361.3333333333335</v>
      </c>
      <c r="K321" s="231">
        <v>1322.4</v>
      </c>
      <c r="L321" s="231">
        <v>1282.45</v>
      </c>
      <c r="M321" s="231">
        <v>1.2563</v>
      </c>
      <c r="N321" s="1"/>
      <c r="O321" s="1"/>
    </row>
    <row r="322" spans="1:15" ht="12.75" customHeight="1">
      <c r="A322" s="30">
        <v>312</v>
      </c>
      <c r="B322" s="217" t="s">
        <v>849</v>
      </c>
      <c r="C322" s="231">
        <v>51.2</v>
      </c>
      <c r="D322" s="232">
        <v>50.583333333333336</v>
      </c>
      <c r="E322" s="232">
        <v>49.31666666666667</v>
      </c>
      <c r="F322" s="232">
        <v>47.433333333333337</v>
      </c>
      <c r="G322" s="232">
        <v>46.166666666666671</v>
      </c>
      <c r="H322" s="232">
        <v>52.466666666666669</v>
      </c>
      <c r="I322" s="232">
        <v>53.733333333333334</v>
      </c>
      <c r="J322" s="232">
        <v>55.616666666666667</v>
      </c>
      <c r="K322" s="231">
        <v>51.85</v>
      </c>
      <c r="L322" s="231">
        <v>48.7</v>
      </c>
      <c r="M322" s="231">
        <v>133.69269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681.1</v>
      </c>
      <c r="D323" s="232">
        <v>684.0333333333333</v>
      </c>
      <c r="E323" s="232">
        <v>673.06666666666661</v>
      </c>
      <c r="F323" s="232">
        <v>665.0333333333333</v>
      </c>
      <c r="G323" s="232">
        <v>654.06666666666661</v>
      </c>
      <c r="H323" s="232">
        <v>692.06666666666661</v>
      </c>
      <c r="I323" s="232">
        <v>703.0333333333333</v>
      </c>
      <c r="J323" s="232">
        <v>711.06666666666661</v>
      </c>
      <c r="K323" s="231">
        <v>695</v>
      </c>
      <c r="L323" s="231">
        <v>676</v>
      </c>
      <c r="M323" s="231">
        <v>0.96999000000000002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2072.4</v>
      </c>
      <c r="D324" s="232">
        <v>2074.5333333333333</v>
      </c>
      <c r="E324" s="232">
        <v>2040.1166666666668</v>
      </c>
      <c r="F324" s="232">
        <v>2007.8333333333335</v>
      </c>
      <c r="G324" s="232">
        <v>1973.416666666667</v>
      </c>
      <c r="H324" s="232">
        <v>2106.8166666666666</v>
      </c>
      <c r="I324" s="232">
        <v>2141.2333333333336</v>
      </c>
      <c r="J324" s="232">
        <v>2173.5166666666664</v>
      </c>
      <c r="K324" s="231">
        <v>2108.9499999999998</v>
      </c>
      <c r="L324" s="231">
        <v>2042.25</v>
      </c>
      <c r="M324" s="231">
        <v>4.5361399999999996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1498.1</v>
      </c>
      <c r="D325" s="232">
        <v>1512.9833333333336</v>
      </c>
      <c r="E325" s="232">
        <v>1477.2666666666671</v>
      </c>
      <c r="F325" s="232">
        <v>1456.4333333333336</v>
      </c>
      <c r="G325" s="232">
        <v>1420.7166666666672</v>
      </c>
      <c r="H325" s="232">
        <v>1533.8166666666671</v>
      </c>
      <c r="I325" s="232">
        <v>1569.5333333333333</v>
      </c>
      <c r="J325" s="232">
        <v>1590.366666666667</v>
      </c>
      <c r="K325" s="231">
        <v>1548.7</v>
      </c>
      <c r="L325" s="231">
        <v>1492.15</v>
      </c>
      <c r="M325" s="231">
        <v>1.22214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1010.15</v>
      </c>
      <c r="D326" s="232">
        <v>1019.7333333333332</v>
      </c>
      <c r="E326" s="232">
        <v>991.41666666666652</v>
      </c>
      <c r="F326" s="232">
        <v>972.68333333333328</v>
      </c>
      <c r="G326" s="232">
        <v>944.36666666666656</v>
      </c>
      <c r="H326" s="232">
        <v>1038.4666666666665</v>
      </c>
      <c r="I326" s="232">
        <v>1066.7833333333333</v>
      </c>
      <c r="J326" s="232">
        <v>1085.5166666666664</v>
      </c>
      <c r="K326" s="231">
        <v>1048.05</v>
      </c>
      <c r="L326" s="231">
        <v>1001</v>
      </c>
      <c r="M326" s="231">
        <v>5.7735000000000003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535.45000000000005</v>
      </c>
      <c r="D327" s="232">
        <v>534.85</v>
      </c>
      <c r="E327" s="232">
        <v>530.75</v>
      </c>
      <c r="F327" s="232">
        <v>526.04999999999995</v>
      </c>
      <c r="G327" s="232">
        <v>521.94999999999993</v>
      </c>
      <c r="H327" s="232">
        <v>539.55000000000007</v>
      </c>
      <c r="I327" s="232">
        <v>543.6500000000002</v>
      </c>
      <c r="J327" s="232">
        <v>548.35000000000014</v>
      </c>
      <c r="K327" s="231">
        <v>538.95000000000005</v>
      </c>
      <c r="L327" s="231">
        <v>530.15</v>
      </c>
      <c r="M327" s="231">
        <v>1.16883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35.700000000000003</v>
      </c>
      <c r="D328" s="232">
        <v>36.116666666666667</v>
      </c>
      <c r="E328" s="232">
        <v>34.783333333333331</v>
      </c>
      <c r="F328" s="232">
        <v>33.866666666666667</v>
      </c>
      <c r="G328" s="232">
        <v>32.533333333333331</v>
      </c>
      <c r="H328" s="232">
        <v>37.033333333333331</v>
      </c>
      <c r="I328" s="232">
        <v>38.36666666666666</v>
      </c>
      <c r="J328" s="232">
        <v>39.283333333333331</v>
      </c>
      <c r="K328" s="231">
        <v>37.450000000000003</v>
      </c>
      <c r="L328" s="231">
        <v>35.200000000000003</v>
      </c>
      <c r="M328" s="231">
        <v>54.252870000000001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85.05</v>
      </c>
      <c r="D329" s="232">
        <v>86.883333333333326</v>
      </c>
      <c r="E329" s="232">
        <v>81.766666666666652</v>
      </c>
      <c r="F329" s="232">
        <v>78.48333333333332</v>
      </c>
      <c r="G329" s="232">
        <v>73.366666666666646</v>
      </c>
      <c r="H329" s="232">
        <v>90.166666666666657</v>
      </c>
      <c r="I329" s="232">
        <v>95.283333333333331</v>
      </c>
      <c r="J329" s="232">
        <v>98.566666666666663</v>
      </c>
      <c r="K329" s="231">
        <v>92</v>
      </c>
      <c r="L329" s="231">
        <v>83.6</v>
      </c>
      <c r="M329" s="231">
        <v>58.045540000000003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43.2</v>
      </c>
      <c r="D330" s="232">
        <v>43.466666666666661</v>
      </c>
      <c r="E330" s="232">
        <v>42.533333333333324</v>
      </c>
      <c r="F330" s="232">
        <v>41.86666666666666</v>
      </c>
      <c r="G330" s="232">
        <v>40.933333333333323</v>
      </c>
      <c r="H330" s="232">
        <v>44.133333333333326</v>
      </c>
      <c r="I330" s="232">
        <v>45.066666666666663</v>
      </c>
      <c r="J330" s="232">
        <v>45.733333333333327</v>
      </c>
      <c r="K330" s="231">
        <v>44.4</v>
      </c>
      <c r="L330" s="231">
        <v>42.8</v>
      </c>
      <c r="M330" s="231">
        <v>230.94255000000001</v>
      </c>
      <c r="N330" s="1"/>
      <c r="O330" s="1"/>
    </row>
    <row r="331" spans="1:15" ht="12.75" customHeight="1">
      <c r="A331" s="30">
        <v>321</v>
      </c>
      <c r="B331" s="217" t="s">
        <v>858</v>
      </c>
      <c r="C331" s="231">
        <v>303.60000000000002</v>
      </c>
      <c r="D331" s="232">
        <v>308.06666666666666</v>
      </c>
      <c r="E331" s="232">
        <v>296.63333333333333</v>
      </c>
      <c r="F331" s="232">
        <v>289.66666666666669</v>
      </c>
      <c r="G331" s="232">
        <v>278.23333333333335</v>
      </c>
      <c r="H331" s="232">
        <v>315.0333333333333</v>
      </c>
      <c r="I331" s="232">
        <v>326.46666666666658</v>
      </c>
      <c r="J331" s="232">
        <v>333.43333333333328</v>
      </c>
      <c r="K331" s="231">
        <v>319.5</v>
      </c>
      <c r="L331" s="231">
        <v>301.10000000000002</v>
      </c>
      <c r="M331" s="231">
        <v>2.4155099999999998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74.7</v>
      </c>
      <c r="D332" s="232">
        <v>75.733333333333334</v>
      </c>
      <c r="E332" s="232">
        <v>72.966666666666669</v>
      </c>
      <c r="F332" s="232">
        <v>71.233333333333334</v>
      </c>
      <c r="G332" s="232">
        <v>68.466666666666669</v>
      </c>
      <c r="H332" s="232">
        <v>77.466666666666669</v>
      </c>
      <c r="I332" s="232">
        <v>80.233333333333348</v>
      </c>
      <c r="J332" s="232">
        <v>81.966666666666669</v>
      </c>
      <c r="K332" s="231">
        <v>78.5</v>
      </c>
      <c r="L332" s="231">
        <v>74</v>
      </c>
      <c r="M332" s="231">
        <v>31.745709999999999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211.25</v>
      </c>
      <c r="D333" s="232">
        <v>213.66666666666666</v>
      </c>
      <c r="E333" s="232">
        <v>207.5333333333333</v>
      </c>
      <c r="F333" s="232">
        <v>203.81666666666663</v>
      </c>
      <c r="G333" s="232">
        <v>197.68333333333328</v>
      </c>
      <c r="H333" s="232">
        <v>217.38333333333333</v>
      </c>
      <c r="I333" s="232">
        <v>223.51666666666671</v>
      </c>
      <c r="J333" s="232">
        <v>227.23333333333335</v>
      </c>
      <c r="K333" s="231">
        <v>219.8</v>
      </c>
      <c r="L333" s="231">
        <v>209.95</v>
      </c>
      <c r="M333" s="231">
        <v>3.2217600000000002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166.3</v>
      </c>
      <c r="D334" s="232">
        <v>165.78333333333333</v>
      </c>
      <c r="E334" s="232">
        <v>164.51666666666665</v>
      </c>
      <c r="F334" s="232">
        <v>162.73333333333332</v>
      </c>
      <c r="G334" s="232">
        <v>161.46666666666664</v>
      </c>
      <c r="H334" s="232">
        <v>167.56666666666666</v>
      </c>
      <c r="I334" s="232">
        <v>168.83333333333337</v>
      </c>
      <c r="J334" s="232">
        <v>170.61666666666667</v>
      </c>
      <c r="K334" s="231">
        <v>167.05</v>
      </c>
      <c r="L334" s="231">
        <v>164</v>
      </c>
      <c r="M334" s="231">
        <v>137.56671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721.8</v>
      </c>
      <c r="D335" s="232">
        <v>724.15</v>
      </c>
      <c r="E335" s="232">
        <v>714.65</v>
      </c>
      <c r="F335" s="232">
        <v>707.5</v>
      </c>
      <c r="G335" s="232">
        <v>698</v>
      </c>
      <c r="H335" s="232">
        <v>731.3</v>
      </c>
      <c r="I335" s="232">
        <v>740.8</v>
      </c>
      <c r="J335" s="232">
        <v>747.94999999999993</v>
      </c>
      <c r="K335" s="231">
        <v>733.65</v>
      </c>
      <c r="L335" s="231">
        <v>717</v>
      </c>
      <c r="M335" s="231">
        <v>0.99785000000000001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82.3</v>
      </c>
      <c r="D336" s="232">
        <v>82.416666666666671</v>
      </c>
      <c r="E336" s="232">
        <v>80.933333333333337</v>
      </c>
      <c r="F336" s="232">
        <v>79.566666666666663</v>
      </c>
      <c r="G336" s="232">
        <v>78.083333333333329</v>
      </c>
      <c r="H336" s="232">
        <v>83.783333333333346</v>
      </c>
      <c r="I336" s="232">
        <v>85.266666666666666</v>
      </c>
      <c r="J336" s="232">
        <v>86.633333333333354</v>
      </c>
      <c r="K336" s="231">
        <v>83.9</v>
      </c>
      <c r="L336" s="231">
        <v>81.05</v>
      </c>
      <c r="M336" s="231">
        <v>166.93903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3816.5</v>
      </c>
      <c r="D337" s="232">
        <v>3809.0166666666664</v>
      </c>
      <c r="E337" s="232">
        <v>3772.2833333333328</v>
      </c>
      <c r="F337" s="232">
        <v>3728.0666666666666</v>
      </c>
      <c r="G337" s="232">
        <v>3691.333333333333</v>
      </c>
      <c r="H337" s="232">
        <v>3853.2333333333327</v>
      </c>
      <c r="I337" s="232">
        <v>3889.9666666666662</v>
      </c>
      <c r="J337" s="232">
        <v>3934.1833333333325</v>
      </c>
      <c r="K337" s="231">
        <v>3845.75</v>
      </c>
      <c r="L337" s="231">
        <v>3764.8</v>
      </c>
      <c r="M337" s="231">
        <v>0.61151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592.04999999999995</v>
      </c>
      <c r="D338" s="232">
        <v>600.73333333333335</v>
      </c>
      <c r="E338" s="232">
        <v>576.86666666666667</v>
      </c>
      <c r="F338" s="232">
        <v>561.68333333333328</v>
      </c>
      <c r="G338" s="232">
        <v>537.81666666666661</v>
      </c>
      <c r="H338" s="232">
        <v>615.91666666666674</v>
      </c>
      <c r="I338" s="232">
        <v>639.78333333333353</v>
      </c>
      <c r="J338" s="232">
        <v>654.96666666666681</v>
      </c>
      <c r="K338" s="231">
        <v>624.6</v>
      </c>
      <c r="L338" s="231">
        <v>585.54999999999995</v>
      </c>
      <c r="M338" s="231">
        <v>4.2973400000000002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19216.349999999999</v>
      </c>
      <c r="D339" s="232">
        <v>19212.133333333331</v>
      </c>
      <c r="E339" s="232">
        <v>19030.266666666663</v>
      </c>
      <c r="F339" s="232">
        <v>18844.183333333331</v>
      </c>
      <c r="G339" s="232">
        <v>18662.316666666662</v>
      </c>
      <c r="H339" s="232">
        <v>19398.216666666664</v>
      </c>
      <c r="I339" s="232">
        <v>19580.083333333332</v>
      </c>
      <c r="J339" s="232">
        <v>19766.166666666664</v>
      </c>
      <c r="K339" s="231">
        <v>19394</v>
      </c>
      <c r="L339" s="231">
        <v>19026.05</v>
      </c>
      <c r="M339" s="231">
        <v>0.44777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59.05</v>
      </c>
      <c r="D340" s="232">
        <v>59.5</v>
      </c>
      <c r="E340" s="232">
        <v>57.55</v>
      </c>
      <c r="F340" s="232">
        <v>56.05</v>
      </c>
      <c r="G340" s="232">
        <v>54.099999999999994</v>
      </c>
      <c r="H340" s="232">
        <v>61</v>
      </c>
      <c r="I340" s="232">
        <v>62.95</v>
      </c>
      <c r="J340" s="232">
        <v>64.45</v>
      </c>
      <c r="K340" s="231">
        <v>61.45</v>
      </c>
      <c r="L340" s="231">
        <v>58</v>
      </c>
      <c r="M340" s="231">
        <v>8.6314700000000002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241.1</v>
      </c>
      <c r="D341" s="232">
        <v>241.5</v>
      </c>
      <c r="E341" s="232">
        <v>238.8</v>
      </c>
      <c r="F341" s="232">
        <v>236.5</v>
      </c>
      <c r="G341" s="232">
        <v>233.8</v>
      </c>
      <c r="H341" s="232">
        <v>243.8</v>
      </c>
      <c r="I341" s="232">
        <v>246.5</v>
      </c>
      <c r="J341" s="232">
        <v>248.8</v>
      </c>
      <c r="K341" s="231">
        <v>244.2</v>
      </c>
      <c r="L341" s="231">
        <v>239.2</v>
      </c>
      <c r="M341" s="231">
        <v>2.54209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353.5</v>
      </c>
      <c r="D342" s="232">
        <v>356.95</v>
      </c>
      <c r="E342" s="232">
        <v>345.75</v>
      </c>
      <c r="F342" s="232">
        <v>338</v>
      </c>
      <c r="G342" s="232">
        <v>326.8</v>
      </c>
      <c r="H342" s="232">
        <v>364.7</v>
      </c>
      <c r="I342" s="232">
        <v>375.89999999999992</v>
      </c>
      <c r="J342" s="232">
        <v>383.65</v>
      </c>
      <c r="K342" s="231">
        <v>368.15</v>
      </c>
      <c r="L342" s="231">
        <v>349.2</v>
      </c>
      <c r="M342" s="231">
        <v>9.3325899999999997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802.25</v>
      </c>
      <c r="D343" s="232">
        <v>804.68333333333339</v>
      </c>
      <c r="E343" s="232">
        <v>787.66666666666674</v>
      </c>
      <c r="F343" s="232">
        <v>773.08333333333337</v>
      </c>
      <c r="G343" s="232">
        <v>756.06666666666672</v>
      </c>
      <c r="H343" s="232">
        <v>819.26666666666677</v>
      </c>
      <c r="I343" s="232">
        <v>836.28333333333342</v>
      </c>
      <c r="J343" s="232">
        <v>850.86666666666679</v>
      </c>
      <c r="K343" s="231">
        <v>821.7</v>
      </c>
      <c r="L343" s="231">
        <v>790.1</v>
      </c>
      <c r="M343" s="231">
        <v>5.9044600000000003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147.65</v>
      </c>
      <c r="D344" s="232">
        <v>149.46666666666667</v>
      </c>
      <c r="E344" s="232">
        <v>144.78333333333333</v>
      </c>
      <c r="F344" s="232">
        <v>141.91666666666666</v>
      </c>
      <c r="G344" s="232">
        <v>137.23333333333332</v>
      </c>
      <c r="H344" s="232">
        <v>152.33333333333334</v>
      </c>
      <c r="I344" s="232">
        <v>157.01666666666668</v>
      </c>
      <c r="J344" s="232">
        <v>159.88333333333335</v>
      </c>
      <c r="K344" s="231">
        <v>154.15</v>
      </c>
      <c r="L344" s="231">
        <v>146.6</v>
      </c>
      <c r="M344" s="231">
        <v>130.52535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239.1</v>
      </c>
      <c r="D345" s="232">
        <v>235.93333333333331</v>
      </c>
      <c r="E345" s="232">
        <v>229.16666666666663</v>
      </c>
      <c r="F345" s="232">
        <v>219.23333333333332</v>
      </c>
      <c r="G345" s="232">
        <v>212.46666666666664</v>
      </c>
      <c r="H345" s="232">
        <v>245.86666666666662</v>
      </c>
      <c r="I345" s="232">
        <v>252.63333333333333</v>
      </c>
      <c r="J345" s="232">
        <v>262.56666666666661</v>
      </c>
      <c r="K345" s="231">
        <v>242.7</v>
      </c>
      <c r="L345" s="231">
        <v>226</v>
      </c>
      <c r="M345" s="231">
        <v>9.5312199999999994</v>
      </c>
      <c r="N345" s="1"/>
      <c r="O345" s="1"/>
    </row>
    <row r="346" spans="1:15" ht="12.75" customHeight="1">
      <c r="A346" s="30">
        <v>336</v>
      </c>
      <c r="B346" s="217" t="s">
        <v>859</v>
      </c>
      <c r="C346" s="231">
        <v>464.5</v>
      </c>
      <c r="D346" s="232">
        <v>472.13333333333338</v>
      </c>
      <c r="E346" s="232">
        <v>454.36666666666679</v>
      </c>
      <c r="F346" s="232">
        <v>444.23333333333341</v>
      </c>
      <c r="G346" s="232">
        <v>426.46666666666681</v>
      </c>
      <c r="H346" s="232">
        <v>482.26666666666677</v>
      </c>
      <c r="I346" s="232">
        <v>500.0333333333333</v>
      </c>
      <c r="J346" s="232">
        <v>510.16666666666674</v>
      </c>
      <c r="K346" s="231">
        <v>489.9</v>
      </c>
      <c r="L346" s="231">
        <v>462</v>
      </c>
      <c r="M346" s="231">
        <v>2.1601699999999999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513.4</v>
      </c>
      <c r="D347" s="232">
        <v>520.7833333333333</v>
      </c>
      <c r="E347" s="232">
        <v>500.71666666666658</v>
      </c>
      <c r="F347" s="232">
        <v>488.0333333333333</v>
      </c>
      <c r="G347" s="232">
        <v>467.96666666666658</v>
      </c>
      <c r="H347" s="232">
        <v>533.46666666666658</v>
      </c>
      <c r="I347" s="232">
        <v>553.53333333333319</v>
      </c>
      <c r="J347" s="232">
        <v>566.21666666666658</v>
      </c>
      <c r="K347" s="231">
        <v>540.85</v>
      </c>
      <c r="L347" s="231">
        <v>508.1</v>
      </c>
      <c r="M347" s="231">
        <v>25.032779999999999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3051.55</v>
      </c>
      <c r="D348" s="232">
        <v>3069.6333333333337</v>
      </c>
      <c r="E348" s="232">
        <v>3014.4666666666672</v>
      </c>
      <c r="F348" s="232">
        <v>2977.3833333333337</v>
      </c>
      <c r="G348" s="232">
        <v>2922.2166666666672</v>
      </c>
      <c r="H348" s="232">
        <v>3106.7166666666672</v>
      </c>
      <c r="I348" s="232">
        <v>3161.8833333333341</v>
      </c>
      <c r="J348" s="232">
        <v>3198.9666666666672</v>
      </c>
      <c r="K348" s="231">
        <v>3124.8</v>
      </c>
      <c r="L348" s="231">
        <v>3032.55</v>
      </c>
      <c r="M348" s="231">
        <v>0.43453000000000003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264.95</v>
      </c>
      <c r="D349" s="232">
        <v>264.83333333333331</v>
      </c>
      <c r="E349" s="232">
        <v>261.41666666666663</v>
      </c>
      <c r="F349" s="232">
        <v>257.88333333333333</v>
      </c>
      <c r="G349" s="232">
        <v>254.46666666666664</v>
      </c>
      <c r="H349" s="232">
        <v>268.36666666666662</v>
      </c>
      <c r="I349" s="232">
        <v>271.78333333333325</v>
      </c>
      <c r="J349" s="232">
        <v>275.31666666666661</v>
      </c>
      <c r="K349" s="231">
        <v>268.25</v>
      </c>
      <c r="L349" s="231">
        <v>261.3</v>
      </c>
      <c r="M349" s="231">
        <v>2.0203799999999998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401.5</v>
      </c>
      <c r="D350" s="232">
        <v>402.09999999999997</v>
      </c>
      <c r="E350" s="232">
        <v>394.39999999999992</v>
      </c>
      <c r="F350" s="232">
        <v>387.29999999999995</v>
      </c>
      <c r="G350" s="232">
        <v>379.59999999999991</v>
      </c>
      <c r="H350" s="232">
        <v>409.19999999999993</v>
      </c>
      <c r="I350" s="232">
        <v>416.9</v>
      </c>
      <c r="J350" s="232">
        <v>423.99999999999994</v>
      </c>
      <c r="K350" s="231">
        <v>409.8</v>
      </c>
      <c r="L350" s="231">
        <v>395</v>
      </c>
      <c r="M350" s="231">
        <v>9.1747499999999995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115.7</v>
      </c>
      <c r="D351" s="232">
        <v>116.21666666666665</v>
      </c>
      <c r="E351" s="232">
        <v>113.98333333333331</v>
      </c>
      <c r="F351" s="232">
        <v>112.26666666666665</v>
      </c>
      <c r="G351" s="232">
        <v>110.0333333333333</v>
      </c>
      <c r="H351" s="232">
        <v>117.93333333333331</v>
      </c>
      <c r="I351" s="232">
        <v>120.16666666666666</v>
      </c>
      <c r="J351" s="232">
        <v>121.88333333333331</v>
      </c>
      <c r="K351" s="231">
        <v>118.45</v>
      </c>
      <c r="L351" s="231">
        <v>114.5</v>
      </c>
      <c r="M351" s="231">
        <v>8.8315400000000004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2957.95</v>
      </c>
      <c r="D352" s="232">
        <v>2961.35</v>
      </c>
      <c r="E352" s="232">
        <v>2931.6499999999996</v>
      </c>
      <c r="F352" s="232">
        <v>2905.35</v>
      </c>
      <c r="G352" s="232">
        <v>2875.6499999999996</v>
      </c>
      <c r="H352" s="232">
        <v>2987.6499999999996</v>
      </c>
      <c r="I352" s="232">
        <v>3017.3499999999995</v>
      </c>
      <c r="J352" s="232">
        <v>3043.6499999999996</v>
      </c>
      <c r="K352" s="231">
        <v>2991.05</v>
      </c>
      <c r="L352" s="231">
        <v>2935.05</v>
      </c>
      <c r="M352" s="231">
        <v>2.56366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533.5</v>
      </c>
      <c r="D353" s="232">
        <v>536.33333333333337</v>
      </c>
      <c r="E353" s="232">
        <v>518.2166666666667</v>
      </c>
      <c r="F353" s="232">
        <v>502.93333333333328</v>
      </c>
      <c r="G353" s="232">
        <v>484.81666666666661</v>
      </c>
      <c r="H353" s="232">
        <v>551.61666666666679</v>
      </c>
      <c r="I353" s="232">
        <v>569.73333333333335</v>
      </c>
      <c r="J353" s="232">
        <v>585.01666666666688</v>
      </c>
      <c r="K353" s="231">
        <v>554.45000000000005</v>
      </c>
      <c r="L353" s="231">
        <v>521.04999999999995</v>
      </c>
      <c r="M353" s="231">
        <v>9.6146999999999991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311.05</v>
      </c>
      <c r="D354" s="232">
        <v>310.76666666666665</v>
      </c>
      <c r="E354" s="232">
        <v>303.58333333333331</v>
      </c>
      <c r="F354" s="232">
        <v>296.11666666666667</v>
      </c>
      <c r="G354" s="232">
        <v>288.93333333333334</v>
      </c>
      <c r="H354" s="232">
        <v>318.23333333333329</v>
      </c>
      <c r="I354" s="232">
        <v>325.41666666666669</v>
      </c>
      <c r="J354" s="232">
        <v>332.88333333333327</v>
      </c>
      <c r="K354" s="231">
        <v>317.95</v>
      </c>
      <c r="L354" s="231">
        <v>303.3</v>
      </c>
      <c r="M354" s="231">
        <v>3.6116799999999998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1739.8</v>
      </c>
      <c r="D355" s="232">
        <v>1721.6166666666668</v>
      </c>
      <c r="E355" s="232">
        <v>1687.7333333333336</v>
      </c>
      <c r="F355" s="232">
        <v>1635.6666666666667</v>
      </c>
      <c r="G355" s="232">
        <v>1601.7833333333335</v>
      </c>
      <c r="H355" s="232">
        <v>1773.6833333333336</v>
      </c>
      <c r="I355" s="232">
        <v>1807.5666666666668</v>
      </c>
      <c r="J355" s="232">
        <v>1859.6333333333337</v>
      </c>
      <c r="K355" s="231">
        <v>1755.5</v>
      </c>
      <c r="L355" s="231">
        <v>1669.55</v>
      </c>
      <c r="M355" s="231">
        <v>11.503539999999999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39871.75</v>
      </c>
      <c r="D356" s="232">
        <v>39750.933333333334</v>
      </c>
      <c r="E356" s="232">
        <v>39291.01666666667</v>
      </c>
      <c r="F356" s="232">
        <v>38710.283333333333</v>
      </c>
      <c r="G356" s="232">
        <v>38250.366666666669</v>
      </c>
      <c r="H356" s="232">
        <v>40331.666666666672</v>
      </c>
      <c r="I356" s="232">
        <v>40791.583333333328</v>
      </c>
      <c r="J356" s="232">
        <v>41372.316666666673</v>
      </c>
      <c r="K356" s="231">
        <v>40210.85</v>
      </c>
      <c r="L356" s="231">
        <v>39170.199999999997</v>
      </c>
      <c r="M356" s="231">
        <v>0.30613000000000001</v>
      </c>
      <c r="N356" s="1"/>
      <c r="O356" s="1"/>
    </row>
    <row r="357" spans="1:15" ht="12.75" customHeight="1">
      <c r="A357" s="30">
        <v>347</v>
      </c>
      <c r="B357" s="217" t="s">
        <v>850</v>
      </c>
      <c r="C357" s="231">
        <v>1104.2</v>
      </c>
      <c r="D357" s="232">
        <v>1104.2</v>
      </c>
      <c r="E357" s="232">
        <v>1104.2</v>
      </c>
      <c r="F357" s="232">
        <v>1104.2</v>
      </c>
      <c r="G357" s="232">
        <v>1104.2</v>
      </c>
      <c r="H357" s="232">
        <v>1104.2</v>
      </c>
      <c r="I357" s="232">
        <v>1104.2</v>
      </c>
      <c r="J357" s="232">
        <v>1104.2</v>
      </c>
      <c r="K357" s="231">
        <v>1104.2</v>
      </c>
      <c r="L357" s="231">
        <v>1104.2</v>
      </c>
      <c r="M357" s="231">
        <v>0.71618000000000004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4576.95</v>
      </c>
      <c r="D358" s="232">
        <v>4610.9833333333336</v>
      </c>
      <c r="E358" s="232">
        <v>4516.9666666666672</v>
      </c>
      <c r="F358" s="232">
        <v>4456.9833333333336</v>
      </c>
      <c r="G358" s="232">
        <v>4362.9666666666672</v>
      </c>
      <c r="H358" s="232">
        <v>4670.9666666666672</v>
      </c>
      <c r="I358" s="232">
        <v>4764.9833333333336</v>
      </c>
      <c r="J358" s="232">
        <v>4824.9666666666672</v>
      </c>
      <c r="K358" s="231">
        <v>4705</v>
      </c>
      <c r="L358" s="231">
        <v>4551</v>
      </c>
      <c r="M358" s="231">
        <v>7.5287100000000002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225.55</v>
      </c>
      <c r="D359" s="232">
        <v>225.33333333333334</v>
      </c>
      <c r="E359" s="232">
        <v>222.41666666666669</v>
      </c>
      <c r="F359" s="232">
        <v>219.28333333333333</v>
      </c>
      <c r="G359" s="232">
        <v>216.36666666666667</v>
      </c>
      <c r="H359" s="232">
        <v>228.4666666666667</v>
      </c>
      <c r="I359" s="232">
        <v>231.38333333333338</v>
      </c>
      <c r="J359" s="232">
        <v>234.51666666666671</v>
      </c>
      <c r="K359" s="231">
        <v>228.25</v>
      </c>
      <c r="L359" s="231">
        <v>222.2</v>
      </c>
      <c r="M359" s="231">
        <v>21.051850000000002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4001.55</v>
      </c>
      <c r="D360" s="232">
        <v>4010.1333333333332</v>
      </c>
      <c r="E360" s="232">
        <v>3976.4166666666665</v>
      </c>
      <c r="F360" s="232">
        <v>3951.2833333333333</v>
      </c>
      <c r="G360" s="232">
        <v>3917.5666666666666</v>
      </c>
      <c r="H360" s="232">
        <v>4035.2666666666664</v>
      </c>
      <c r="I360" s="232">
        <v>4068.9833333333336</v>
      </c>
      <c r="J360" s="232">
        <v>4094.1166666666663</v>
      </c>
      <c r="K360" s="231">
        <v>4043.85</v>
      </c>
      <c r="L360" s="231">
        <v>3985</v>
      </c>
      <c r="M360" s="231">
        <v>9.5030000000000003E-2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1356.65</v>
      </c>
      <c r="D361" s="232">
        <v>1353.8500000000001</v>
      </c>
      <c r="E361" s="232">
        <v>1327.8000000000002</v>
      </c>
      <c r="F361" s="232">
        <v>1298.95</v>
      </c>
      <c r="G361" s="232">
        <v>1272.9000000000001</v>
      </c>
      <c r="H361" s="232">
        <v>1382.7000000000003</v>
      </c>
      <c r="I361" s="232">
        <v>1408.75</v>
      </c>
      <c r="J361" s="232">
        <v>1437.6000000000004</v>
      </c>
      <c r="K361" s="231">
        <v>1379.9</v>
      </c>
      <c r="L361" s="231">
        <v>1325</v>
      </c>
      <c r="M361" s="231">
        <v>1.8151299999999999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2290.65</v>
      </c>
      <c r="D362" s="232">
        <v>2289.2166666666667</v>
      </c>
      <c r="E362" s="232">
        <v>2258.4333333333334</v>
      </c>
      <c r="F362" s="232">
        <v>2226.2166666666667</v>
      </c>
      <c r="G362" s="232">
        <v>2195.4333333333334</v>
      </c>
      <c r="H362" s="232">
        <v>2321.4333333333334</v>
      </c>
      <c r="I362" s="232">
        <v>2352.2166666666672</v>
      </c>
      <c r="J362" s="232">
        <v>2384.4333333333334</v>
      </c>
      <c r="K362" s="231">
        <v>2320</v>
      </c>
      <c r="L362" s="231">
        <v>2257</v>
      </c>
      <c r="M362" s="231">
        <v>4.4508200000000002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871.45</v>
      </c>
      <c r="D363" s="232">
        <v>869.08333333333337</v>
      </c>
      <c r="E363" s="232">
        <v>863.16666666666674</v>
      </c>
      <c r="F363" s="232">
        <v>854.88333333333333</v>
      </c>
      <c r="G363" s="232">
        <v>848.9666666666667</v>
      </c>
      <c r="H363" s="232">
        <v>877.36666666666679</v>
      </c>
      <c r="I363" s="232">
        <v>883.28333333333353</v>
      </c>
      <c r="J363" s="232">
        <v>891.56666666666683</v>
      </c>
      <c r="K363" s="231">
        <v>875</v>
      </c>
      <c r="L363" s="231">
        <v>860.8</v>
      </c>
      <c r="M363" s="231">
        <v>0.12783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2777.3</v>
      </c>
      <c r="D364" s="232">
        <v>2785.65</v>
      </c>
      <c r="E364" s="232">
        <v>2729.3500000000004</v>
      </c>
      <c r="F364" s="232">
        <v>2681.4</v>
      </c>
      <c r="G364" s="232">
        <v>2625.1000000000004</v>
      </c>
      <c r="H364" s="232">
        <v>2833.6000000000004</v>
      </c>
      <c r="I364" s="232">
        <v>2889.9000000000005</v>
      </c>
      <c r="J364" s="232">
        <v>2937.8500000000004</v>
      </c>
      <c r="K364" s="231">
        <v>2841.95</v>
      </c>
      <c r="L364" s="231">
        <v>2737.7</v>
      </c>
      <c r="M364" s="231">
        <v>2.70275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1537.75</v>
      </c>
      <c r="D365" s="232">
        <v>1544.1000000000001</v>
      </c>
      <c r="E365" s="232">
        <v>1508.8500000000004</v>
      </c>
      <c r="F365" s="232">
        <v>1479.9500000000003</v>
      </c>
      <c r="G365" s="232">
        <v>1444.7000000000005</v>
      </c>
      <c r="H365" s="232">
        <v>1573.0000000000002</v>
      </c>
      <c r="I365" s="232">
        <v>1608.2499999999998</v>
      </c>
      <c r="J365" s="232">
        <v>1637.15</v>
      </c>
      <c r="K365" s="231">
        <v>1579.35</v>
      </c>
      <c r="L365" s="231">
        <v>1515.2</v>
      </c>
      <c r="M365" s="231">
        <v>0.73104000000000002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285.85000000000002</v>
      </c>
      <c r="D366" s="232">
        <v>289.43333333333334</v>
      </c>
      <c r="E366" s="232">
        <v>278.11666666666667</v>
      </c>
      <c r="F366" s="232">
        <v>270.38333333333333</v>
      </c>
      <c r="G366" s="232">
        <v>259.06666666666666</v>
      </c>
      <c r="H366" s="232">
        <v>297.16666666666669</v>
      </c>
      <c r="I366" s="232">
        <v>308.48333333333341</v>
      </c>
      <c r="J366" s="232">
        <v>316.2166666666667</v>
      </c>
      <c r="K366" s="231">
        <v>300.75</v>
      </c>
      <c r="L366" s="231">
        <v>281.7</v>
      </c>
      <c r="M366" s="231">
        <v>29.539159999999999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136.1</v>
      </c>
      <c r="D367" s="232">
        <v>137.71666666666667</v>
      </c>
      <c r="E367" s="232">
        <v>131.43333333333334</v>
      </c>
      <c r="F367" s="232">
        <v>126.76666666666668</v>
      </c>
      <c r="G367" s="232">
        <v>120.48333333333335</v>
      </c>
      <c r="H367" s="232">
        <v>142.38333333333333</v>
      </c>
      <c r="I367" s="232">
        <v>148.66666666666669</v>
      </c>
      <c r="J367" s="232">
        <v>153.33333333333331</v>
      </c>
      <c r="K367" s="231">
        <v>144</v>
      </c>
      <c r="L367" s="231">
        <v>133.05000000000001</v>
      </c>
      <c r="M367" s="231">
        <v>174.40386000000001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219.25</v>
      </c>
      <c r="D368" s="232">
        <v>219.23333333333335</v>
      </c>
      <c r="E368" s="232">
        <v>217.01666666666671</v>
      </c>
      <c r="F368" s="232">
        <v>214.78333333333336</v>
      </c>
      <c r="G368" s="232">
        <v>212.56666666666672</v>
      </c>
      <c r="H368" s="232">
        <v>221.4666666666667</v>
      </c>
      <c r="I368" s="232">
        <v>223.68333333333334</v>
      </c>
      <c r="J368" s="232">
        <v>225.91666666666669</v>
      </c>
      <c r="K368" s="231">
        <v>221.45</v>
      </c>
      <c r="L368" s="231">
        <v>217</v>
      </c>
      <c r="M368" s="231">
        <v>78.439530000000005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333.95</v>
      </c>
      <c r="D369" s="232">
        <v>333.28333333333336</v>
      </c>
      <c r="E369" s="232">
        <v>327.06666666666672</v>
      </c>
      <c r="F369" s="232">
        <v>320.18333333333334</v>
      </c>
      <c r="G369" s="232">
        <v>313.9666666666667</v>
      </c>
      <c r="H369" s="232">
        <v>340.16666666666674</v>
      </c>
      <c r="I369" s="232">
        <v>346.38333333333333</v>
      </c>
      <c r="J369" s="232">
        <v>353.26666666666677</v>
      </c>
      <c r="K369" s="231">
        <v>339.5</v>
      </c>
      <c r="L369" s="231">
        <v>326.39999999999998</v>
      </c>
      <c r="M369" s="231">
        <v>4.0855600000000001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423.2</v>
      </c>
      <c r="D370" s="232">
        <v>423.75</v>
      </c>
      <c r="E370" s="232">
        <v>409.45</v>
      </c>
      <c r="F370" s="232">
        <v>395.7</v>
      </c>
      <c r="G370" s="232">
        <v>381.4</v>
      </c>
      <c r="H370" s="232">
        <v>437.5</v>
      </c>
      <c r="I370" s="232">
        <v>451.79999999999995</v>
      </c>
      <c r="J370" s="232">
        <v>465.55</v>
      </c>
      <c r="K370" s="231">
        <v>438.05</v>
      </c>
      <c r="L370" s="231">
        <v>410</v>
      </c>
      <c r="M370" s="231">
        <v>5.9447299999999998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603.70000000000005</v>
      </c>
      <c r="D371" s="232">
        <v>599.9666666666667</v>
      </c>
      <c r="E371" s="232">
        <v>593.83333333333337</v>
      </c>
      <c r="F371" s="232">
        <v>583.9666666666667</v>
      </c>
      <c r="G371" s="232">
        <v>577.83333333333337</v>
      </c>
      <c r="H371" s="232">
        <v>609.83333333333337</v>
      </c>
      <c r="I371" s="232">
        <v>615.96666666666658</v>
      </c>
      <c r="J371" s="232">
        <v>625.83333333333337</v>
      </c>
      <c r="K371" s="231">
        <v>606.1</v>
      </c>
      <c r="L371" s="231">
        <v>590.1</v>
      </c>
      <c r="M371" s="231">
        <v>1.33796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100.7</v>
      </c>
      <c r="D372" s="232">
        <v>101.31666666666666</v>
      </c>
      <c r="E372" s="232">
        <v>97.383333333333326</v>
      </c>
      <c r="F372" s="232">
        <v>94.066666666666663</v>
      </c>
      <c r="G372" s="232">
        <v>90.133333333333326</v>
      </c>
      <c r="H372" s="232">
        <v>104.63333333333333</v>
      </c>
      <c r="I372" s="232">
        <v>108.56666666666666</v>
      </c>
      <c r="J372" s="232">
        <v>111.88333333333333</v>
      </c>
      <c r="K372" s="231">
        <v>105.25</v>
      </c>
      <c r="L372" s="231">
        <v>98</v>
      </c>
      <c r="M372" s="231">
        <v>4.3728600000000002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1017.15</v>
      </c>
      <c r="D373" s="232">
        <v>1015.7333333333332</v>
      </c>
      <c r="E373" s="232">
        <v>989.46666666666647</v>
      </c>
      <c r="F373" s="232">
        <v>961.78333333333319</v>
      </c>
      <c r="G373" s="232">
        <v>935.51666666666642</v>
      </c>
      <c r="H373" s="232">
        <v>1043.4166666666665</v>
      </c>
      <c r="I373" s="232">
        <v>1069.6833333333332</v>
      </c>
      <c r="J373" s="232">
        <v>1097.3666666666666</v>
      </c>
      <c r="K373" s="231">
        <v>1042</v>
      </c>
      <c r="L373" s="231">
        <v>988.05</v>
      </c>
      <c r="M373" s="231">
        <v>0.15417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4042.9</v>
      </c>
      <c r="D374" s="232">
        <v>4040.1166666666668</v>
      </c>
      <c r="E374" s="232">
        <v>4009.7833333333338</v>
      </c>
      <c r="F374" s="232">
        <v>3976.666666666667</v>
      </c>
      <c r="G374" s="232">
        <v>3946.3333333333339</v>
      </c>
      <c r="H374" s="232">
        <v>4073.2333333333336</v>
      </c>
      <c r="I374" s="232">
        <v>4103.5666666666666</v>
      </c>
      <c r="J374" s="232">
        <v>4136.6833333333334</v>
      </c>
      <c r="K374" s="231">
        <v>4070.45</v>
      </c>
      <c r="L374" s="231">
        <v>4007</v>
      </c>
      <c r="M374" s="231">
        <v>4.2779999999999999E-2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13565</v>
      </c>
      <c r="D375" s="232">
        <v>13535.516666666668</v>
      </c>
      <c r="E375" s="232">
        <v>13427.133333333337</v>
      </c>
      <c r="F375" s="232">
        <v>13289.266666666668</v>
      </c>
      <c r="G375" s="232">
        <v>13180.883333333337</v>
      </c>
      <c r="H375" s="232">
        <v>13673.383333333337</v>
      </c>
      <c r="I375" s="232">
        <v>13781.766666666668</v>
      </c>
      <c r="J375" s="232">
        <v>13919.633333333337</v>
      </c>
      <c r="K375" s="231">
        <v>13643.9</v>
      </c>
      <c r="L375" s="231">
        <v>13397.65</v>
      </c>
      <c r="M375" s="231">
        <v>2.3019999999999999E-2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50.8</v>
      </c>
      <c r="D376" s="232">
        <v>51.733333333333327</v>
      </c>
      <c r="E376" s="232">
        <v>49.116666666666653</v>
      </c>
      <c r="F376" s="232">
        <v>47.433333333333323</v>
      </c>
      <c r="G376" s="232">
        <v>44.816666666666649</v>
      </c>
      <c r="H376" s="232">
        <v>53.416666666666657</v>
      </c>
      <c r="I376" s="232">
        <v>56.033333333333331</v>
      </c>
      <c r="J376" s="232">
        <v>57.716666666666661</v>
      </c>
      <c r="K376" s="231">
        <v>54.35</v>
      </c>
      <c r="L376" s="231">
        <v>50.05</v>
      </c>
      <c r="M376" s="231">
        <v>1112.44364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356</v>
      </c>
      <c r="D377" s="232">
        <v>364.11666666666662</v>
      </c>
      <c r="E377" s="232">
        <v>345.08333333333326</v>
      </c>
      <c r="F377" s="232">
        <v>334.16666666666663</v>
      </c>
      <c r="G377" s="232">
        <v>315.13333333333327</v>
      </c>
      <c r="H377" s="232">
        <v>375.03333333333325</v>
      </c>
      <c r="I377" s="232">
        <v>394.06666666666666</v>
      </c>
      <c r="J377" s="232">
        <v>404.98333333333323</v>
      </c>
      <c r="K377" s="231">
        <v>383.15</v>
      </c>
      <c r="L377" s="231">
        <v>353.2</v>
      </c>
      <c r="M377" s="231">
        <v>3.1475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150.65</v>
      </c>
      <c r="D378" s="232">
        <v>152.46666666666667</v>
      </c>
      <c r="E378" s="232">
        <v>146.18333333333334</v>
      </c>
      <c r="F378" s="232">
        <v>141.71666666666667</v>
      </c>
      <c r="G378" s="232">
        <v>135.43333333333334</v>
      </c>
      <c r="H378" s="232">
        <v>156.93333333333334</v>
      </c>
      <c r="I378" s="232">
        <v>163.2166666666667</v>
      </c>
      <c r="J378" s="232">
        <v>167.68333333333334</v>
      </c>
      <c r="K378" s="231">
        <v>158.75</v>
      </c>
      <c r="L378" s="231">
        <v>148</v>
      </c>
      <c r="M378" s="231">
        <v>124.4469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115.15</v>
      </c>
      <c r="D379" s="232">
        <v>116.05000000000001</v>
      </c>
      <c r="E379" s="232">
        <v>111.15000000000002</v>
      </c>
      <c r="F379" s="232">
        <v>107.15</v>
      </c>
      <c r="G379" s="232">
        <v>102.25000000000001</v>
      </c>
      <c r="H379" s="232">
        <v>120.05000000000003</v>
      </c>
      <c r="I379" s="232">
        <v>124.95</v>
      </c>
      <c r="J379" s="232">
        <v>128.95000000000005</v>
      </c>
      <c r="K379" s="231">
        <v>120.95</v>
      </c>
      <c r="L379" s="231">
        <v>112.05</v>
      </c>
      <c r="M379" s="231">
        <v>171.88910999999999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786.55</v>
      </c>
      <c r="D380" s="232">
        <v>799.91666666666663</v>
      </c>
      <c r="E380" s="232">
        <v>763.13333333333321</v>
      </c>
      <c r="F380" s="232">
        <v>739.71666666666658</v>
      </c>
      <c r="G380" s="232">
        <v>702.93333333333317</v>
      </c>
      <c r="H380" s="232">
        <v>823.33333333333326</v>
      </c>
      <c r="I380" s="232">
        <v>860.11666666666679</v>
      </c>
      <c r="J380" s="232">
        <v>883.5333333333333</v>
      </c>
      <c r="K380" s="231">
        <v>836.7</v>
      </c>
      <c r="L380" s="231">
        <v>776.5</v>
      </c>
      <c r="M380" s="231">
        <v>3.0718999999999999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335.8</v>
      </c>
      <c r="D381" s="232">
        <v>332.86666666666667</v>
      </c>
      <c r="E381" s="232">
        <v>323.93333333333334</v>
      </c>
      <c r="F381" s="232">
        <v>312.06666666666666</v>
      </c>
      <c r="G381" s="232">
        <v>303.13333333333333</v>
      </c>
      <c r="H381" s="232">
        <v>344.73333333333335</v>
      </c>
      <c r="I381" s="232">
        <v>353.66666666666674</v>
      </c>
      <c r="J381" s="232">
        <v>365.53333333333336</v>
      </c>
      <c r="K381" s="231">
        <v>341.8</v>
      </c>
      <c r="L381" s="231">
        <v>321</v>
      </c>
      <c r="M381" s="231">
        <v>3.98638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1064.1500000000001</v>
      </c>
      <c r="D382" s="232">
        <v>1057.7166666666667</v>
      </c>
      <c r="E382" s="232">
        <v>1044.4333333333334</v>
      </c>
      <c r="F382" s="232">
        <v>1024.7166666666667</v>
      </c>
      <c r="G382" s="232">
        <v>1011.4333333333334</v>
      </c>
      <c r="H382" s="232">
        <v>1077.4333333333334</v>
      </c>
      <c r="I382" s="232">
        <v>1090.7166666666667</v>
      </c>
      <c r="J382" s="232">
        <v>1110.4333333333334</v>
      </c>
      <c r="K382" s="231">
        <v>1071</v>
      </c>
      <c r="L382" s="231">
        <v>1038</v>
      </c>
      <c r="M382" s="231">
        <v>2.6837200000000001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72.900000000000006</v>
      </c>
      <c r="D383" s="232">
        <v>73.883333333333326</v>
      </c>
      <c r="E383" s="232">
        <v>70.966666666666654</v>
      </c>
      <c r="F383" s="232">
        <v>69.033333333333331</v>
      </c>
      <c r="G383" s="232">
        <v>66.11666666666666</v>
      </c>
      <c r="H383" s="232">
        <v>75.816666666666649</v>
      </c>
      <c r="I383" s="232">
        <v>78.733333333333334</v>
      </c>
      <c r="J383" s="232">
        <v>80.666666666666643</v>
      </c>
      <c r="K383" s="231">
        <v>76.8</v>
      </c>
      <c r="L383" s="231">
        <v>71.95</v>
      </c>
      <c r="M383" s="231">
        <v>79.907129999999995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162.80000000000001</v>
      </c>
      <c r="D384" s="232">
        <v>164.68333333333337</v>
      </c>
      <c r="E384" s="232">
        <v>158.21666666666673</v>
      </c>
      <c r="F384" s="232">
        <v>153.63333333333335</v>
      </c>
      <c r="G384" s="232">
        <v>147.16666666666671</v>
      </c>
      <c r="H384" s="232">
        <v>169.26666666666674</v>
      </c>
      <c r="I384" s="232">
        <v>175.73333333333338</v>
      </c>
      <c r="J384" s="232">
        <v>180.31666666666675</v>
      </c>
      <c r="K384" s="231">
        <v>171.15</v>
      </c>
      <c r="L384" s="231">
        <v>160.1</v>
      </c>
      <c r="M384" s="231">
        <v>19.355329999999999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841.8</v>
      </c>
      <c r="D385" s="232">
        <v>840.88333333333333</v>
      </c>
      <c r="E385" s="232">
        <v>827.91666666666663</v>
      </c>
      <c r="F385" s="232">
        <v>814.0333333333333</v>
      </c>
      <c r="G385" s="232">
        <v>801.06666666666661</v>
      </c>
      <c r="H385" s="232">
        <v>854.76666666666665</v>
      </c>
      <c r="I385" s="232">
        <v>867.73333333333335</v>
      </c>
      <c r="J385" s="232">
        <v>881.61666666666667</v>
      </c>
      <c r="K385" s="231">
        <v>853.85</v>
      </c>
      <c r="L385" s="231">
        <v>827</v>
      </c>
      <c r="M385" s="231">
        <v>1.87046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206.75</v>
      </c>
      <c r="D386" s="232">
        <v>208.6</v>
      </c>
      <c r="E386" s="232">
        <v>203.5</v>
      </c>
      <c r="F386" s="232">
        <v>200.25</v>
      </c>
      <c r="G386" s="232">
        <v>195.15</v>
      </c>
      <c r="H386" s="232">
        <v>211.85</v>
      </c>
      <c r="I386" s="232">
        <v>216.94999999999996</v>
      </c>
      <c r="J386" s="232">
        <v>220.2</v>
      </c>
      <c r="K386" s="231">
        <v>213.7</v>
      </c>
      <c r="L386" s="231">
        <v>205.35</v>
      </c>
      <c r="M386" s="231">
        <v>4.0659900000000002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113.5</v>
      </c>
      <c r="D387" s="232">
        <v>115.21666666666665</v>
      </c>
      <c r="E387" s="232">
        <v>110.88333333333331</v>
      </c>
      <c r="F387" s="232">
        <v>108.26666666666665</v>
      </c>
      <c r="G387" s="232">
        <v>103.93333333333331</v>
      </c>
      <c r="H387" s="232">
        <v>117.83333333333331</v>
      </c>
      <c r="I387" s="232">
        <v>122.16666666666666</v>
      </c>
      <c r="J387" s="232">
        <v>124.78333333333332</v>
      </c>
      <c r="K387" s="231">
        <v>119.55</v>
      </c>
      <c r="L387" s="231">
        <v>112.6</v>
      </c>
      <c r="M387" s="231">
        <v>44.745170000000002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1999.8</v>
      </c>
      <c r="D388" s="232">
        <v>1983.45</v>
      </c>
      <c r="E388" s="232">
        <v>1956.9</v>
      </c>
      <c r="F388" s="232">
        <v>1914</v>
      </c>
      <c r="G388" s="232">
        <v>1887.45</v>
      </c>
      <c r="H388" s="232">
        <v>2026.3500000000001</v>
      </c>
      <c r="I388" s="232">
        <v>2052.8999999999996</v>
      </c>
      <c r="J388" s="232">
        <v>2095.8000000000002</v>
      </c>
      <c r="K388" s="231">
        <v>2010</v>
      </c>
      <c r="L388" s="231">
        <v>1940.55</v>
      </c>
      <c r="M388" s="231">
        <v>9.1740000000000002E-2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42.3</v>
      </c>
      <c r="D389" s="232">
        <v>42.75</v>
      </c>
      <c r="E389" s="232">
        <v>41.25</v>
      </c>
      <c r="F389" s="232">
        <v>40.200000000000003</v>
      </c>
      <c r="G389" s="232">
        <v>38.700000000000003</v>
      </c>
      <c r="H389" s="232">
        <v>43.8</v>
      </c>
      <c r="I389" s="232">
        <v>45.3</v>
      </c>
      <c r="J389" s="232">
        <v>46.349999999999994</v>
      </c>
      <c r="K389" s="231">
        <v>44.25</v>
      </c>
      <c r="L389" s="231">
        <v>41.7</v>
      </c>
      <c r="M389" s="231">
        <v>15.06587</v>
      </c>
      <c r="N389" s="1"/>
      <c r="O389" s="1"/>
    </row>
    <row r="390" spans="1:15" ht="12.75" customHeight="1">
      <c r="A390" s="30">
        <v>380</v>
      </c>
      <c r="B390" s="217" t="s">
        <v>860</v>
      </c>
      <c r="C390" s="231">
        <v>1461.9</v>
      </c>
      <c r="D390" s="232">
        <v>1474.1833333333334</v>
      </c>
      <c r="E390" s="232">
        <v>1414.7166666666667</v>
      </c>
      <c r="F390" s="232">
        <v>1367.5333333333333</v>
      </c>
      <c r="G390" s="232">
        <v>1308.0666666666666</v>
      </c>
      <c r="H390" s="232">
        <v>1521.3666666666668</v>
      </c>
      <c r="I390" s="232">
        <v>1580.8333333333335</v>
      </c>
      <c r="J390" s="232">
        <v>1628.0166666666669</v>
      </c>
      <c r="K390" s="231">
        <v>1533.65</v>
      </c>
      <c r="L390" s="231">
        <v>1427</v>
      </c>
      <c r="M390" s="231">
        <v>3.2452200000000002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177.7</v>
      </c>
      <c r="D391" s="232">
        <v>179.35</v>
      </c>
      <c r="E391" s="232">
        <v>174.1</v>
      </c>
      <c r="F391" s="232">
        <v>170.5</v>
      </c>
      <c r="G391" s="232">
        <v>165.25</v>
      </c>
      <c r="H391" s="232">
        <v>182.95</v>
      </c>
      <c r="I391" s="232">
        <v>188.2</v>
      </c>
      <c r="J391" s="232">
        <v>191.79999999999998</v>
      </c>
      <c r="K391" s="231">
        <v>184.6</v>
      </c>
      <c r="L391" s="231">
        <v>175.75</v>
      </c>
      <c r="M391" s="231">
        <v>31.731300000000001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810.3</v>
      </c>
      <c r="D392" s="232">
        <v>817.23333333333323</v>
      </c>
      <c r="E392" s="232">
        <v>801.06666666666649</v>
      </c>
      <c r="F392" s="232">
        <v>791.83333333333326</v>
      </c>
      <c r="G392" s="232">
        <v>775.66666666666652</v>
      </c>
      <c r="H392" s="232">
        <v>826.46666666666647</v>
      </c>
      <c r="I392" s="232">
        <v>842.63333333333321</v>
      </c>
      <c r="J392" s="232">
        <v>851.86666666666645</v>
      </c>
      <c r="K392" s="231">
        <v>833.4</v>
      </c>
      <c r="L392" s="231">
        <v>808</v>
      </c>
      <c r="M392" s="231">
        <v>4.7490899999999998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2337.35</v>
      </c>
      <c r="D393" s="232">
        <v>2345.4500000000003</v>
      </c>
      <c r="E393" s="232">
        <v>2303.5500000000006</v>
      </c>
      <c r="F393" s="232">
        <v>2269.7500000000005</v>
      </c>
      <c r="G393" s="232">
        <v>2227.8500000000008</v>
      </c>
      <c r="H393" s="232">
        <v>2379.2500000000005</v>
      </c>
      <c r="I393" s="232">
        <v>2421.15</v>
      </c>
      <c r="J393" s="232">
        <v>2454.9500000000003</v>
      </c>
      <c r="K393" s="231">
        <v>2387.35</v>
      </c>
      <c r="L393" s="231">
        <v>2311.65</v>
      </c>
      <c r="M393" s="231">
        <v>119.20990999999999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110.5</v>
      </c>
      <c r="D394" s="232">
        <v>111.13333333333333</v>
      </c>
      <c r="E394" s="232">
        <v>108.51666666666665</v>
      </c>
      <c r="F394" s="232">
        <v>106.53333333333333</v>
      </c>
      <c r="G394" s="232">
        <v>103.91666666666666</v>
      </c>
      <c r="H394" s="232">
        <v>113.11666666666665</v>
      </c>
      <c r="I394" s="232">
        <v>115.73333333333332</v>
      </c>
      <c r="J394" s="232">
        <v>117.71666666666664</v>
      </c>
      <c r="K394" s="231">
        <v>113.75</v>
      </c>
      <c r="L394" s="231">
        <v>109.15</v>
      </c>
      <c r="M394" s="231">
        <v>8.7290899999999993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701.3</v>
      </c>
      <c r="D395" s="232">
        <v>707.06666666666661</v>
      </c>
      <c r="E395" s="232">
        <v>689.28333333333319</v>
      </c>
      <c r="F395" s="232">
        <v>677.26666666666654</v>
      </c>
      <c r="G395" s="232">
        <v>659.48333333333312</v>
      </c>
      <c r="H395" s="232">
        <v>719.08333333333326</v>
      </c>
      <c r="I395" s="232">
        <v>736.86666666666656</v>
      </c>
      <c r="J395" s="232">
        <v>748.88333333333333</v>
      </c>
      <c r="K395" s="231">
        <v>724.85</v>
      </c>
      <c r="L395" s="231">
        <v>695.05</v>
      </c>
      <c r="M395" s="231">
        <v>0.36854999999999999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1204.95</v>
      </c>
      <c r="D396" s="232">
        <v>1213.6333333333334</v>
      </c>
      <c r="E396" s="232">
        <v>1167.7166666666669</v>
      </c>
      <c r="F396" s="232">
        <v>1130.4833333333336</v>
      </c>
      <c r="G396" s="232">
        <v>1084.5666666666671</v>
      </c>
      <c r="H396" s="232">
        <v>1250.8666666666668</v>
      </c>
      <c r="I396" s="232">
        <v>1296.7833333333333</v>
      </c>
      <c r="J396" s="232">
        <v>1334.0166666666667</v>
      </c>
      <c r="K396" s="231">
        <v>1259.55</v>
      </c>
      <c r="L396" s="231">
        <v>1176.4000000000001</v>
      </c>
      <c r="M396" s="231">
        <v>6.3350299999999997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699.35</v>
      </c>
      <c r="D397" s="232">
        <v>705.11666666666679</v>
      </c>
      <c r="E397" s="232">
        <v>691.28333333333353</v>
      </c>
      <c r="F397" s="232">
        <v>683.2166666666667</v>
      </c>
      <c r="G397" s="232">
        <v>669.38333333333344</v>
      </c>
      <c r="H397" s="232">
        <v>713.18333333333362</v>
      </c>
      <c r="I397" s="232">
        <v>727.01666666666688</v>
      </c>
      <c r="J397" s="232">
        <v>735.08333333333371</v>
      </c>
      <c r="K397" s="231">
        <v>718.95</v>
      </c>
      <c r="L397" s="231">
        <v>697.05</v>
      </c>
      <c r="M397" s="231">
        <v>27.410679999999999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1250.25</v>
      </c>
      <c r="D398" s="232">
        <v>1257.25</v>
      </c>
      <c r="E398" s="232">
        <v>1223</v>
      </c>
      <c r="F398" s="232">
        <v>1195.75</v>
      </c>
      <c r="G398" s="232">
        <v>1161.5</v>
      </c>
      <c r="H398" s="232">
        <v>1284.5</v>
      </c>
      <c r="I398" s="232">
        <v>1318.75</v>
      </c>
      <c r="J398" s="232">
        <v>1346</v>
      </c>
      <c r="K398" s="231">
        <v>1291.5</v>
      </c>
      <c r="L398" s="231">
        <v>1230</v>
      </c>
      <c r="M398" s="231">
        <v>11.64597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370.75</v>
      </c>
      <c r="D399" s="232">
        <v>371.31666666666666</v>
      </c>
      <c r="E399" s="232">
        <v>364.98333333333335</v>
      </c>
      <c r="F399" s="232">
        <v>359.2166666666667</v>
      </c>
      <c r="G399" s="232">
        <v>352.88333333333338</v>
      </c>
      <c r="H399" s="232">
        <v>377.08333333333331</v>
      </c>
      <c r="I399" s="232">
        <v>383.41666666666669</v>
      </c>
      <c r="J399" s="232">
        <v>389.18333333333328</v>
      </c>
      <c r="K399" s="231">
        <v>377.65</v>
      </c>
      <c r="L399" s="231">
        <v>365.55</v>
      </c>
      <c r="M399" s="231">
        <v>4.2064199999999996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33.9</v>
      </c>
      <c r="D400" s="232">
        <v>34.016666666666666</v>
      </c>
      <c r="E400" s="232">
        <v>33.133333333333333</v>
      </c>
      <c r="F400" s="232">
        <v>32.366666666666667</v>
      </c>
      <c r="G400" s="232">
        <v>31.483333333333334</v>
      </c>
      <c r="H400" s="232">
        <v>34.783333333333331</v>
      </c>
      <c r="I400" s="232">
        <v>35.666666666666657</v>
      </c>
      <c r="J400" s="232">
        <v>36.43333333333333</v>
      </c>
      <c r="K400" s="231">
        <v>34.9</v>
      </c>
      <c r="L400" s="231">
        <v>33.25</v>
      </c>
      <c r="M400" s="231">
        <v>45.238430000000001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4316</v>
      </c>
      <c r="D401" s="232">
        <v>4359.5666666666666</v>
      </c>
      <c r="E401" s="232">
        <v>4231.4333333333334</v>
      </c>
      <c r="F401" s="232">
        <v>4146.8666666666668</v>
      </c>
      <c r="G401" s="232">
        <v>4018.7333333333336</v>
      </c>
      <c r="H401" s="232">
        <v>4444.1333333333332</v>
      </c>
      <c r="I401" s="232">
        <v>4572.2666666666664</v>
      </c>
      <c r="J401" s="232">
        <v>4656.833333333333</v>
      </c>
      <c r="K401" s="231">
        <v>4487.7</v>
      </c>
      <c r="L401" s="231">
        <v>4275</v>
      </c>
      <c r="M401" s="231">
        <v>0.16474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2131.1</v>
      </c>
      <c r="D402" s="232">
        <v>2129.8833333333337</v>
      </c>
      <c r="E402" s="232">
        <v>2107.2666666666673</v>
      </c>
      <c r="F402" s="232">
        <v>2083.4333333333338</v>
      </c>
      <c r="G402" s="232">
        <v>2060.8166666666675</v>
      </c>
      <c r="H402" s="232">
        <v>2153.7166666666672</v>
      </c>
      <c r="I402" s="232">
        <v>2176.333333333333</v>
      </c>
      <c r="J402" s="232">
        <v>2200.166666666667</v>
      </c>
      <c r="K402" s="231">
        <v>2152.5</v>
      </c>
      <c r="L402" s="231">
        <v>2106.0500000000002</v>
      </c>
      <c r="M402" s="231">
        <v>4.7117500000000003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71.599999999999994</v>
      </c>
      <c r="D403" s="232">
        <v>71.733333333333334</v>
      </c>
      <c r="E403" s="232">
        <v>70.166666666666671</v>
      </c>
      <c r="F403" s="232">
        <v>68.733333333333334</v>
      </c>
      <c r="G403" s="232">
        <v>67.166666666666671</v>
      </c>
      <c r="H403" s="232">
        <v>73.166666666666671</v>
      </c>
      <c r="I403" s="232">
        <v>74.733333333333334</v>
      </c>
      <c r="J403" s="232">
        <v>76.166666666666671</v>
      </c>
      <c r="K403" s="231">
        <v>73.3</v>
      </c>
      <c r="L403" s="231">
        <v>70.3</v>
      </c>
      <c r="M403" s="231">
        <v>129.33536000000001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5585.95</v>
      </c>
      <c r="D404" s="232">
        <v>5591.4666666666672</v>
      </c>
      <c r="E404" s="232">
        <v>5544.9333333333343</v>
      </c>
      <c r="F404" s="232">
        <v>5503.916666666667</v>
      </c>
      <c r="G404" s="232">
        <v>5457.3833333333341</v>
      </c>
      <c r="H404" s="232">
        <v>5632.4833333333345</v>
      </c>
      <c r="I404" s="232">
        <v>5679.0166666666673</v>
      </c>
      <c r="J404" s="232">
        <v>5720.0333333333347</v>
      </c>
      <c r="K404" s="231">
        <v>5638</v>
      </c>
      <c r="L404" s="231">
        <v>5550.45</v>
      </c>
      <c r="M404" s="231">
        <v>8.0390000000000003E-2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1285.95</v>
      </c>
      <c r="D405" s="232">
        <v>1275.6000000000001</v>
      </c>
      <c r="E405" s="232">
        <v>1241.3500000000004</v>
      </c>
      <c r="F405" s="232">
        <v>1196.7500000000002</v>
      </c>
      <c r="G405" s="232">
        <v>1162.5000000000005</v>
      </c>
      <c r="H405" s="232">
        <v>1320.2000000000003</v>
      </c>
      <c r="I405" s="232">
        <v>1354.4499999999998</v>
      </c>
      <c r="J405" s="232">
        <v>1399.0500000000002</v>
      </c>
      <c r="K405" s="231">
        <v>1309.8499999999999</v>
      </c>
      <c r="L405" s="231">
        <v>1231</v>
      </c>
      <c r="M405" s="231">
        <v>0.85358999999999996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354.25</v>
      </c>
      <c r="D406" s="232">
        <v>354.33333333333331</v>
      </c>
      <c r="E406" s="232">
        <v>346.96666666666664</v>
      </c>
      <c r="F406" s="232">
        <v>339.68333333333334</v>
      </c>
      <c r="G406" s="232">
        <v>332.31666666666666</v>
      </c>
      <c r="H406" s="232">
        <v>361.61666666666662</v>
      </c>
      <c r="I406" s="232">
        <v>368.98333333333329</v>
      </c>
      <c r="J406" s="232">
        <v>376.26666666666659</v>
      </c>
      <c r="K406" s="231">
        <v>361.7</v>
      </c>
      <c r="L406" s="231">
        <v>347.05</v>
      </c>
      <c r="M406" s="231">
        <v>2.4873799999999999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2606.85</v>
      </c>
      <c r="D407" s="232">
        <v>2603.8833333333337</v>
      </c>
      <c r="E407" s="232">
        <v>2567.7666666666673</v>
      </c>
      <c r="F407" s="232">
        <v>2528.6833333333338</v>
      </c>
      <c r="G407" s="232">
        <v>2492.5666666666675</v>
      </c>
      <c r="H407" s="232">
        <v>2642.9666666666672</v>
      </c>
      <c r="I407" s="232">
        <v>2679.083333333333</v>
      </c>
      <c r="J407" s="232">
        <v>2718.166666666667</v>
      </c>
      <c r="K407" s="231">
        <v>2640</v>
      </c>
      <c r="L407" s="231">
        <v>2564.8000000000002</v>
      </c>
      <c r="M407" s="231">
        <v>0.74687999999999999</v>
      </c>
      <c r="N407" s="1"/>
      <c r="O407" s="1"/>
    </row>
    <row r="408" spans="1:15" ht="12.75" customHeight="1">
      <c r="A408" s="30">
        <v>398</v>
      </c>
      <c r="B408" s="217" t="s">
        <v>861</v>
      </c>
      <c r="C408" s="231">
        <v>489.8</v>
      </c>
      <c r="D408" s="232">
        <v>495.61666666666662</v>
      </c>
      <c r="E408" s="232">
        <v>472.58333333333326</v>
      </c>
      <c r="F408" s="232">
        <v>455.36666666666662</v>
      </c>
      <c r="G408" s="232">
        <v>432.33333333333326</v>
      </c>
      <c r="H408" s="232">
        <v>512.83333333333326</v>
      </c>
      <c r="I408" s="232">
        <v>535.86666666666667</v>
      </c>
      <c r="J408" s="232">
        <v>553.08333333333326</v>
      </c>
      <c r="K408" s="231">
        <v>518.65</v>
      </c>
      <c r="L408" s="231">
        <v>478.4</v>
      </c>
      <c r="M408" s="231">
        <v>3.8602300000000001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1232.05</v>
      </c>
      <c r="D409" s="232">
        <v>1225.5</v>
      </c>
      <c r="E409" s="232">
        <v>1211</v>
      </c>
      <c r="F409" s="232">
        <v>1189.95</v>
      </c>
      <c r="G409" s="232">
        <v>1175.45</v>
      </c>
      <c r="H409" s="232">
        <v>1246.55</v>
      </c>
      <c r="I409" s="232">
        <v>1261.05</v>
      </c>
      <c r="J409" s="232">
        <v>1282.0999999999999</v>
      </c>
      <c r="K409" s="231">
        <v>1240</v>
      </c>
      <c r="L409" s="231">
        <v>1204.45</v>
      </c>
      <c r="M409" s="231">
        <v>0.19047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241.35</v>
      </c>
      <c r="D410" s="232">
        <v>243.53333333333333</v>
      </c>
      <c r="E410" s="232">
        <v>237.81666666666666</v>
      </c>
      <c r="F410" s="232">
        <v>234.28333333333333</v>
      </c>
      <c r="G410" s="232">
        <v>228.56666666666666</v>
      </c>
      <c r="H410" s="232">
        <v>247.06666666666666</v>
      </c>
      <c r="I410" s="232">
        <v>252.7833333333333</v>
      </c>
      <c r="J410" s="232">
        <v>256.31666666666666</v>
      </c>
      <c r="K410" s="231">
        <v>249.25</v>
      </c>
      <c r="L410" s="231">
        <v>240</v>
      </c>
      <c r="M410" s="231">
        <v>0.93611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128.6</v>
      </c>
      <c r="D411" s="232">
        <v>130.46666666666667</v>
      </c>
      <c r="E411" s="232">
        <v>124.78333333333333</v>
      </c>
      <c r="F411" s="232">
        <v>120.96666666666667</v>
      </c>
      <c r="G411" s="232">
        <v>115.28333333333333</v>
      </c>
      <c r="H411" s="232">
        <v>134.28333333333333</v>
      </c>
      <c r="I411" s="232">
        <v>139.96666666666667</v>
      </c>
      <c r="J411" s="232">
        <v>143.78333333333333</v>
      </c>
      <c r="K411" s="231">
        <v>136.15</v>
      </c>
      <c r="L411" s="231">
        <v>126.65</v>
      </c>
      <c r="M411" s="231">
        <v>19.0898</v>
      </c>
      <c r="N411" s="1"/>
      <c r="O411" s="1"/>
    </row>
    <row r="412" spans="1:15" ht="12.75" customHeight="1">
      <c r="A412" s="30">
        <v>402</v>
      </c>
      <c r="B412" s="217" t="s">
        <v>862</v>
      </c>
      <c r="C412" s="231">
        <v>654.65</v>
      </c>
      <c r="D412" s="232">
        <v>652.86666666666667</v>
      </c>
      <c r="E412" s="232">
        <v>644.7833333333333</v>
      </c>
      <c r="F412" s="232">
        <v>634.91666666666663</v>
      </c>
      <c r="G412" s="232">
        <v>626.83333333333326</v>
      </c>
      <c r="H412" s="232">
        <v>662.73333333333335</v>
      </c>
      <c r="I412" s="232">
        <v>670.81666666666661</v>
      </c>
      <c r="J412" s="232">
        <v>680.68333333333339</v>
      </c>
      <c r="K412" s="231">
        <v>660.95</v>
      </c>
      <c r="L412" s="231">
        <v>643</v>
      </c>
      <c r="M412" s="231">
        <v>0.49658999999999998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21901.200000000001</v>
      </c>
      <c r="D413" s="232">
        <v>21897.033333333336</v>
      </c>
      <c r="E413" s="232">
        <v>21414.166666666672</v>
      </c>
      <c r="F413" s="232">
        <v>20927.133333333335</v>
      </c>
      <c r="G413" s="232">
        <v>20444.26666666667</v>
      </c>
      <c r="H413" s="232">
        <v>22384.066666666673</v>
      </c>
      <c r="I413" s="232">
        <v>22866.933333333334</v>
      </c>
      <c r="J413" s="232">
        <v>23353.966666666674</v>
      </c>
      <c r="K413" s="231">
        <v>22379.9</v>
      </c>
      <c r="L413" s="231">
        <v>21410</v>
      </c>
      <c r="M413" s="231">
        <v>0.52017999999999998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49.65</v>
      </c>
      <c r="D414" s="232">
        <v>50.45000000000001</v>
      </c>
      <c r="E414" s="232">
        <v>46.90000000000002</v>
      </c>
      <c r="F414" s="232">
        <v>44.150000000000013</v>
      </c>
      <c r="G414" s="232">
        <v>40.600000000000023</v>
      </c>
      <c r="H414" s="232">
        <v>53.200000000000017</v>
      </c>
      <c r="I414" s="232">
        <v>56.750000000000014</v>
      </c>
      <c r="J414" s="232">
        <v>59.500000000000014</v>
      </c>
      <c r="K414" s="231">
        <v>54</v>
      </c>
      <c r="L414" s="231">
        <v>47.7</v>
      </c>
      <c r="M414" s="231">
        <v>160.81121999999999</v>
      </c>
      <c r="N414" s="1"/>
      <c r="O414" s="1"/>
    </row>
    <row r="415" spans="1:15" ht="12.75" customHeight="1">
      <c r="A415" s="30">
        <v>405</v>
      </c>
      <c r="B415" t="s">
        <v>879</v>
      </c>
      <c r="C415" s="337">
        <v>1241.05</v>
      </c>
      <c r="D415" s="338">
        <v>1251.7</v>
      </c>
      <c r="E415" s="338">
        <v>1219.4000000000001</v>
      </c>
      <c r="F415" s="338">
        <v>1197.75</v>
      </c>
      <c r="G415" s="338">
        <v>1165.45</v>
      </c>
      <c r="H415" s="338">
        <v>1273.3500000000001</v>
      </c>
      <c r="I415" s="338">
        <v>1305.6499999999999</v>
      </c>
      <c r="J415" s="338">
        <v>1327.3000000000002</v>
      </c>
      <c r="K415" s="337">
        <v>1284</v>
      </c>
      <c r="L415" s="337">
        <v>1230.05</v>
      </c>
      <c r="M415" s="337">
        <v>4.8210499999999996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302.95</v>
      </c>
      <c r="D416" s="232">
        <v>304.13333333333333</v>
      </c>
      <c r="E416" s="232">
        <v>297.46666666666664</v>
      </c>
      <c r="F416" s="232">
        <v>291.98333333333329</v>
      </c>
      <c r="G416" s="232">
        <v>285.31666666666661</v>
      </c>
      <c r="H416" s="232">
        <v>309.61666666666667</v>
      </c>
      <c r="I416" s="232">
        <v>316.28333333333342</v>
      </c>
      <c r="J416" s="232">
        <v>321.76666666666671</v>
      </c>
      <c r="K416" s="231">
        <v>310.8</v>
      </c>
      <c r="L416" s="231">
        <v>298.64999999999998</v>
      </c>
      <c r="M416" s="231">
        <v>1.0443199999999999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2957.9</v>
      </c>
      <c r="D417" s="232">
        <v>2956.2333333333336</v>
      </c>
      <c r="E417" s="232">
        <v>2902.166666666667</v>
      </c>
      <c r="F417" s="232">
        <v>2846.4333333333334</v>
      </c>
      <c r="G417" s="232">
        <v>2792.3666666666668</v>
      </c>
      <c r="H417" s="232">
        <v>3011.9666666666672</v>
      </c>
      <c r="I417" s="232">
        <v>3066.0333333333338</v>
      </c>
      <c r="J417" s="232">
        <v>3121.7666666666673</v>
      </c>
      <c r="K417" s="231">
        <v>3010.3</v>
      </c>
      <c r="L417" s="231">
        <v>2900.5</v>
      </c>
      <c r="M417" s="231">
        <v>1.6551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575.29999999999995</v>
      </c>
      <c r="D418" s="232">
        <v>574.73333333333323</v>
      </c>
      <c r="E418" s="232">
        <v>567.16666666666652</v>
      </c>
      <c r="F418" s="232">
        <v>559.0333333333333</v>
      </c>
      <c r="G418" s="232">
        <v>551.46666666666658</v>
      </c>
      <c r="H418" s="232">
        <v>582.86666666666645</v>
      </c>
      <c r="I418" s="232">
        <v>590.43333333333328</v>
      </c>
      <c r="J418" s="232">
        <v>598.56666666666638</v>
      </c>
      <c r="K418" s="231">
        <v>582.29999999999995</v>
      </c>
      <c r="L418" s="231">
        <v>566.6</v>
      </c>
      <c r="M418" s="231">
        <v>0.93233999999999995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4104.2</v>
      </c>
      <c r="D419" s="232">
        <v>4101.166666666667</v>
      </c>
      <c r="E419" s="232">
        <v>4035.2833333333338</v>
      </c>
      <c r="F419" s="232">
        <v>3966.3666666666668</v>
      </c>
      <c r="G419" s="232">
        <v>3900.4833333333336</v>
      </c>
      <c r="H419" s="232">
        <v>4170.0833333333339</v>
      </c>
      <c r="I419" s="232">
        <v>4235.9666666666672</v>
      </c>
      <c r="J419" s="232">
        <v>4304.8833333333341</v>
      </c>
      <c r="K419" s="231">
        <v>4167.05</v>
      </c>
      <c r="L419" s="231">
        <v>4032.25</v>
      </c>
      <c r="M419" s="231">
        <v>0.61702999999999997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451.6</v>
      </c>
      <c r="D420" s="232">
        <v>453.81666666666666</v>
      </c>
      <c r="E420" s="232">
        <v>442.7833333333333</v>
      </c>
      <c r="F420" s="232">
        <v>433.96666666666664</v>
      </c>
      <c r="G420" s="232">
        <v>422.93333333333328</v>
      </c>
      <c r="H420" s="232">
        <v>462.63333333333333</v>
      </c>
      <c r="I420" s="232">
        <v>473.66666666666674</v>
      </c>
      <c r="J420" s="232">
        <v>482.48333333333335</v>
      </c>
      <c r="K420" s="231">
        <v>464.85</v>
      </c>
      <c r="L420" s="231">
        <v>445</v>
      </c>
      <c r="M420" s="231">
        <v>21.398209999999999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605.9</v>
      </c>
      <c r="D421" s="232">
        <v>612.4666666666667</v>
      </c>
      <c r="E421" s="232">
        <v>593.43333333333339</v>
      </c>
      <c r="F421" s="232">
        <v>580.9666666666667</v>
      </c>
      <c r="G421" s="232">
        <v>561.93333333333339</v>
      </c>
      <c r="H421" s="232">
        <v>624.93333333333339</v>
      </c>
      <c r="I421" s="232">
        <v>643.9666666666667</v>
      </c>
      <c r="J421" s="232">
        <v>656.43333333333339</v>
      </c>
      <c r="K421" s="231">
        <v>631.5</v>
      </c>
      <c r="L421" s="231">
        <v>600</v>
      </c>
      <c r="M421" s="231">
        <v>1.4622900000000001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501.5</v>
      </c>
      <c r="D422" s="232">
        <v>504</v>
      </c>
      <c r="E422" s="232">
        <v>496</v>
      </c>
      <c r="F422" s="232">
        <v>490.5</v>
      </c>
      <c r="G422" s="232">
        <v>482.5</v>
      </c>
      <c r="H422" s="232">
        <v>509.5</v>
      </c>
      <c r="I422" s="232">
        <v>517.5</v>
      </c>
      <c r="J422" s="232">
        <v>523</v>
      </c>
      <c r="K422" s="231">
        <v>512</v>
      </c>
      <c r="L422" s="231">
        <v>498.5</v>
      </c>
      <c r="M422" s="231">
        <v>1.8275300000000001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539.95000000000005</v>
      </c>
      <c r="D423" s="232">
        <v>546.91666666666663</v>
      </c>
      <c r="E423" s="232">
        <v>525.2833333333333</v>
      </c>
      <c r="F423" s="232">
        <v>510.61666666666667</v>
      </c>
      <c r="G423" s="232">
        <v>488.98333333333335</v>
      </c>
      <c r="H423" s="232">
        <v>561.58333333333326</v>
      </c>
      <c r="I423" s="232">
        <v>583.2166666666667</v>
      </c>
      <c r="J423" s="232">
        <v>597.88333333333321</v>
      </c>
      <c r="K423" s="231">
        <v>568.54999999999995</v>
      </c>
      <c r="L423" s="231">
        <v>532.25</v>
      </c>
      <c r="M423" s="231">
        <v>401.63463999999999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88.15</v>
      </c>
      <c r="D424" s="232">
        <v>88.550000000000011</v>
      </c>
      <c r="E424" s="232">
        <v>85.90000000000002</v>
      </c>
      <c r="F424" s="232">
        <v>83.65</v>
      </c>
      <c r="G424" s="232">
        <v>81.000000000000014</v>
      </c>
      <c r="H424" s="232">
        <v>90.800000000000026</v>
      </c>
      <c r="I424" s="232">
        <v>93.45</v>
      </c>
      <c r="J424" s="232">
        <v>95.700000000000031</v>
      </c>
      <c r="K424" s="231">
        <v>91.2</v>
      </c>
      <c r="L424" s="231">
        <v>86.3</v>
      </c>
      <c r="M424" s="231">
        <v>218.74770000000001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271</v>
      </c>
      <c r="D425" s="232">
        <v>271.38333333333338</v>
      </c>
      <c r="E425" s="232">
        <v>265.31666666666678</v>
      </c>
      <c r="F425" s="232">
        <v>259.63333333333338</v>
      </c>
      <c r="G425" s="232">
        <v>253.56666666666678</v>
      </c>
      <c r="H425" s="232">
        <v>277.06666666666678</v>
      </c>
      <c r="I425" s="232">
        <v>283.13333333333338</v>
      </c>
      <c r="J425" s="232">
        <v>288.81666666666678</v>
      </c>
      <c r="K425" s="231">
        <v>277.45</v>
      </c>
      <c r="L425" s="231">
        <v>265.7</v>
      </c>
      <c r="M425" s="231">
        <v>3.94903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175</v>
      </c>
      <c r="D426" s="232">
        <v>174.4666666666667</v>
      </c>
      <c r="E426" s="232">
        <v>167.5833333333334</v>
      </c>
      <c r="F426" s="232">
        <v>160.16666666666671</v>
      </c>
      <c r="G426" s="232">
        <v>153.28333333333342</v>
      </c>
      <c r="H426" s="232">
        <v>181.88333333333338</v>
      </c>
      <c r="I426" s="232">
        <v>188.76666666666671</v>
      </c>
      <c r="J426" s="232">
        <v>196.18333333333337</v>
      </c>
      <c r="K426" s="231">
        <v>181.35</v>
      </c>
      <c r="L426" s="231">
        <v>167.05</v>
      </c>
      <c r="M426" s="231">
        <v>15.06643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385.65</v>
      </c>
      <c r="D427" s="232">
        <v>383.88333333333338</v>
      </c>
      <c r="E427" s="232">
        <v>372.76666666666677</v>
      </c>
      <c r="F427" s="232">
        <v>359.88333333333338</v>
      </c>
      <c r="G427" s="232">
        <v>348.76666666666677</v>
      </c>
      <c r="H427" s="232">
        <v>396.76666666666677</v>
      </c>
      <c r="I427" s="232">
        <v>407.88333333333344</v>
      </c>
      <c r="J427" s="232">
        <v>420.76666666666677</v>
      </c>
      <c r="K427" s="231">
        <v>395</v>
      </c>
      <c r="L427" s="231">
        <v>371</v>
      </c>
      <c r="M427" s="231">
        <v>0.79710999999999999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458.5</v>
      </c>
      <c r="D428" s="232">
        <v>459.4666666666667</v>
      </c>
      <c r="E428" s="232">
        <v>453.88333333333338</v>
      </c>
      <c r="F428" s="232">
        <v>449.26666666666671</v>
      </c>
      <c r="G428" s="232">
        <v>443.68333333333339</v>
      </c>
      <c r="H428" s="232">
        <v>464.08333333333337</v>
      </c>
      <c r="I428" s="232">
        <v>469.66666666666663</v>
      </c>
      <c r="J428" s="232">
        <v>474.28333333333336</v>
      </c>
      <c r="K428" s="231">
        <v>465.05</v>
      </c>
      <c r="L428" s="231">
        <v>454.85</v>
      </c>
      <c r="M428" s="231">
        <v>2.14784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196.4</v>
      </c>
      <c r="D429" s="232">
        <v>197.31666666666669</v>
      </c>
      <c r="E429" s="232">
        <v>191.78333333333339</v>
      </c>
      <c r="F429" s="232">
        <v>187.16666666666669</v>
      </c>
      <c r="G429" s="232">
        <v>181.63333333333338</v>
      </c>
      <c r="H429" s="232">
        <v>201.93333333333339</v>
      </c>
      <c r="I429" s="232">
        <v>207.4666666666667</v>
      </c>
      <c r="J429" s="232">
        <v>212.0833333333334</v>
      </c>
      <c r="K429" s="231">
        <v>202.85</v>
      </c>
      <c r="L429" s="231">
        <v>192.7</v>
      </c>
      <c r="M429" s="231">
        <v>1.744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1043.4000000000001</v>
      </c>
      <c r="D430" s="232">
        <v>1042.8</v>
      </c>
      <c r="E430" s="232">
        <v>1034.5999999999999</v>
      </c>
      <c r="F430" s="232">
        <v>1025.8</v>
      </c>
      <c r="G430" s="232">
        <v>1017.5999999999999</v>
      </c>
      <c r="H430" s="232">
        <v>1051.5999999999999</v>
      </c>
      <c r="I430" s="232">
        <v>1059.8000000000002</v>
      </c>
      <c r="J430" s="232">
        <v>1068.5999999999999</v>
      </c>
      <c r="K430" s="231">
        <v>1051</v>
      </c>
      <c r="L430" s="231">
        <v>1034</v>
      </c>
      <c r="M430" s="231">
        <v>34.480130000000003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452.4</v>
      </c>
      <c r="D431" s="232">
        <v>456.91666666666669</v>
      </c>
      <c r="E431" s="232">
        <v>440.48333333333335</v>
      </c>
      <c r="F431" s="232">
        <v>428.56666666666666</v>
      </c>
      <c r="G431" s="232">
        <v>412.13333333333333</v>
      </c>
      <c r="H431" s="232">
        <v>468.83333333333337</v>
      </c>
      <c r="I431" s="232">
        <v>485.26666666666665</v>
      </c>
      <c r="J431" s="232">
        <v>497.18333333333339</v>
      </c>
      <c r="K431" s="231">
        <v>473.35</v>
      </c>
      <c r="L431" s="231">
        <v>445</v>
      </c>
      <c r="M431" s="231">
        <v>6.0044399999999998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2246.6999999999998</v>
      </c>
      <c r="D432" s="232">
        <v>2241.5166666666664</v>
      </c>
      <c r="E432" s="232">
        <v>2220.333333333333</v>
      </c>
      <c r="F432" s="232">
        <v>2193.9666666666667</v>
      </c>
      <c r="G432" s="232">
        <v>2172.7833333333333</v>
      </c>
      <c r="H432" s="232">
        <v>2267.8833333333328</v>
      </c>
      <c r="I432" s="232">
        <v>2289.0666666666662</v>
      </c>
      <c r="J432" s="232">
        <v>2315.4333333333325</v>
      </c>
      <c r="K432" s="231">
        <v>2262.6999999999998</v>
      </c>
      <c r="L432" s="231">
        <v>2215.15</v>
      </c>
      <c r="M432" s="231">
        <v>8.6489999999999997E-2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998.3</v>
      </c>
      <c r="D433" s="232">
        <v>991.88333333333321</v>
      </c>
      <c r="E433" s="232">
        <v>980.46666666666647</v>
      </c>
      <c r="F433" s="232">
        <v>962.63333333333321</v>
      </c>
      <c r="G433" s="232">
        <v>951.21666666666647</v>
      </c>
      <c r="H433" s="232">
        <v>1009.7166666666665</v>
      </c>
      <c r="I433" s="232">
        <v>1021.1333333333332</v>
      </c>
      <c r="J433" s="232">
        <v>1038.9666666666665</v>
      </c>
      <c r="K433" s="231">
        <v>1003.3</v>
      </c>
      <c r="L433" s="231">
        <v>974.05</v>
      </c>
      <c r="M433" s="231">
        <v>0.75593999999999995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343.45</v>
      </c>
      <c r="D434" s="232">
        <v>349.26666666666665</v>
      </c>
      <c r="E434" s="232">
        <v>334.38333333333333</v>
      </c>
      <c r="F434" s="232">
        <v>325.31666666666666</v>
      </c>
      <c r="G434" s="232">
        <v>310.43333333333334</v>
      </c>
      <c r="H434" s="232">
        <v>358.33333333333331</v>
      </c>
      <c r="I434" s="232">
        <v>373.21666666666664</v>
      </c>
      <c r="J434" s="232">
        <v>382.2833333333333</v>
      </c>
      <c r="K434" s="231">
        <v>364.15</v>
      </c>
      <c r="L434" s="231">
        <v>340.2</v>
      </c>
      <c r="M434" s="231">
        <v>1.9252199999999999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321.64999999999998</v>
      </c>
      <c r="D435" s="232">
        <v>322.3</v>
      </c>
      <c r="E435" s="232">
        <v>317.35000000000002</v>
      </c>
      <c r="F435" s="232">
        <v>313.05</v>
      </c>
      <c r="G435" s="232">
        <v>308.10000000000002</v>
      </c>
      <c r="H435" s="232">
        <v>326.60000000000002</v>
      </c>
      <c r="I435" s="232">
        <v>331.54999999999995</v>
      </c>
      <c r="J435" s="232">
        <v>335.85</v>
      </c>
      <c r="K435" s="231">
        <v>327.25</v>
      </c>
      <c r="L435" s="231">
        <v>318</v>
      </c>
      <c r="M435" s="231">
        <v>0.8891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2538.9499999999998</v>
      </c>
      <c r="D436" s="232">
        <v>2504.3333333333335</v>
      </c>
      <c r="E436" s="232">
        <v>2450.666666666667</v>
      </c>
      <c r="F436" s="232">
        <v>2362.3833333333337</v>
      </c>
      <c r="G436" s="232">
        <v>2308.7166666666672</v>
      </c>
      <c r="H436" s="232">
        <v>2592.6166666666668</v>
      </c>
      <c r="I436" s="232">
        <v>2646.2833333333338</v>
      </c>
      <c r="J436" s="232">
        <v>2734.5666666666666</v>
      </c>
      <c r="K436" s="231">
        <v>2558</v>
      </c>
      <c r="L436" s="231">
        <v>2416.0500000000002</v>
      </c>
      <c r="M436" s="231">
        <v>5.1355599999999999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492.1</v>
      </c>
      <c r="D437" s="232">
        <v>490.14999999999992</v>
      </c>
      <c r="E437" s="232">
        <v>486.84999999999985</v>
      </c>
      <c r="F437" s="232">
        <v>481.59999999999991</v>
      </c>
      <c r="G437" s="232">
        <v>478.29999999999984</v>
      </c>
      <c r="H437" s="232">
        <v>495.39999999999986</v>
      </c>
      <c r="I437" s="232">
        <v>498.69999999999993</v>
      </c>
      <c r="J437" s="232">
        <v>503.94999999999987</v>
      </c>
      <c r="K437" s="231">
        <v>493.45</v>
      </c>
      <c r="L437" s="231">
        <v>484.9</v>
      </c>
      <c r="M437" s="231">
        <v>1.3821699999999999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9.1</v>
      </c>
      <c r="D438" s="232">
        <v>9.2499999999999982</v>
      </c>
      <c r="E438" s="232">
        <v>8.7999999999999972</v>
      </c>
      <c r="F438" s="232">
        <v>8.4999999999999982</v>
      </c>
      <c r="G438" s="232">
        <v>8.0499999999999972</v>
      </c>
      <c r="H438" s="232">
        <v>9.5499999999999972</v>
      </c>
      <c r="I438" s="232">
        <v>9.9999999999999964</v>
      </c>
      <c r="J438" s="232">
        <v>10.299999999999997</v>
      </c>
      <c r="K438" s="231">
        <v>9.6999999999999993</v>
      </c>
      <c r="L438" s="231">
        <v>8.9499999999999993</v>
      </c>
      <c r="M438" s="231">
        <v>967.86728000000005</v>
      </c>
      <c r="N438" s="1"/>
      <c r="O438" s="1"/>
    </row>
    <row r="439" spans="1:15" ht="12.75" customHeight="1">
      <c r="A439" s="30">
        <v>429</v>
      </c>
      <c r="B439" s="217" t="s">
        <v>863</v>
      </c>
      <c r="C439" s="231">
        <v>334.85</v>
      </c>
      <c r="D439" s="232">
        <v>340.38333333333338</v>
      </c>
      <c r="E439" s="232">
        <v>322.76666666666677</v>
      </c>
      <c r="F439" s="232">
        <v>310.68333333333339</v>
      </c>
      <c r="G439" s="232">
        <v>293.06666666666678</v>
      </c>
      <c r="H439" s="232">
        <v>352.46666666666675</v>
      </c>
      <c r="I439" s="232">
        <v>370.08333333333343</v>
      </c>
      <c r="J439" s="232">
        <v>382.16666666666674</v>
      </c>
      <c r="K439" s="231">
        <v>358</v>
      </c>
      <c r="L439" s="231">
        <v>328.3</v>
      </c>
      <c r="M439" s="231">
        <v>11.82493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947.05</v>
      </c>
      <c r="D440" s="232">
        <v>939.86666666666667</v>
      </c>
      <c r="E440" s="232">
        <v>929.73333333333335</v>
      </c>
      <c r="F440" s="232">
        <v>912.41666666666663</v>
      </c>
      <c r="G440" s="232">
        <v>902.2833333333333</v>
      </c>
      <c r="H440" s="232">
        <v>957.18333333333339</v>
      </c>
      <c r="I440" s="232">
        <v>967.31666666666683</v>
      </c>
      <c r="J440" s="232">
        <v>984.63333333333344</v>
      </c>
      <c r="K440" s="231">
        <v>950</v>
      </c>
      <c r="L440" s="231">
        <v>922.55</v>
      </c>
      <c r="M440" s="231">
        <v>0.16241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566.4</v>
      </c>
      <c r="D441" s="232">
        <v>570.31666666666661</v>
      </c>
      <c r="E441" s="232">
        <v>558.93333333333317</v>
      </c>
      <c r="F441" s="232">
        <v>551.46666666666658</v>
      </c>
      <c r="G441" s="232">
        <v>540.08333333333314</v>
      </c>
      <c r="H441" s="232">
        <v>577.78333333333319</v>
      </c>
      <c r="I441" s="232">
        <v>589.16666666666663</v>
      </c>
      <c r="J441" s="232">
        <v>596.63333333333321</v>
      </c>
      <c r="K441" s="231">
        <v>581.70000000000005</v>
      </c>
      <c r="L441" s="231">
        <v>562.85</v>
      </c>
      <c r="M441" s="231">
        <v>2.3394200000000001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1771.9</v>
      </c>
      <c r="D442" s="232">
        <v>1777.1333333333332</v>
      </c>
      <c r="E442" s="232">
        <v>1749.7666666666664</v>
      </c>
      <c r="F442" s="232">
        <v>1727.6333333333332</v>
      </c>
      <c r="G442" s="232">
        <v>1700.2666666666664</v>
      </c>
      <c r="H442" s="232">
        <v>1799.2666666666664</v>
      </c>
      <c r="I442" s="232">
        <v>1826.6333333333332</v>
      </c>
      <c r="J442" s="232">
        <v>1848.7666666666664</v>
      </c>
      <c r="K442" s="231">
        <v>1804.5</v>
      </c>
      <c r="L442" s="231">
        <v>1755</v>
      </c>
      <c r="M442" s="231">
        <v>0.12293999999999999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495.7</v>
      </c>
      <c r="D443" s="232">
        <v>498.98333333333329</v>
      </c>
      <c r="E443" s="232">
        <v>490.81666666666661</v>
      </c>
      <c r="F443" s="232">
        <v>485.93333333333334</v>
      </c>
      <c r="G443" s="232">
        <v>477.76666666666665</v>
      </c>
      <c r="H443" s="232">
        <v>503.86666666666656</v>
      </c>
      <c r="I443" s="232">
        <v>512.03333333333319</v>
      </c>
      <c r="J443" s="232">
        <v>516.91666666666652</v>
      </c>
      <c r="K443" s="231">
        <v>507.15</v>
      </c>
      <c r="L443" s="231">
        <v>494.1</v>
      </c>
      <c r="M443" s="231">
        <v>0.14885000000000001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802.8</v>
      </c>
      <c r="D444" s="232">
        <v>773.55000000000007</v>
      </c>
      <c r="E444" s="232">
        <v>723.25000000000011</v>
      </c>
      <c r="F444" s="232">
        <v>643.70000000000005</v>
      </c>
      <c r="G444" s="232">
        <v>593.40000000000009</v>
      </c>
      <c r="H444" s="232">
        <v>853.10000000000014</v>
      </c>
      <c r="I444" s="232">
        <v>903.40000000000009</v>
      </c>
      <c r="J444" s="232">
        <v>982.95000000000016</v>
      </c>
      <c r="K444" s="231">
        <v>823.85</v>
      </c>
      <c r="L444" s="231">
        <v>694</v>
      </c>
      <c r="M444" s="231">
        <v>14.39137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32.450000000000003</v>
      </c>
      <c r="D445" s="232">
        <v>32.866666666666667</v>
      </c>
      <c r="E445" s="232">
        <v>31.733333333333334</v>
      </c>
      <c r="F445" s="232">
        <v>31.016666666666666</v>
      </c>
      <c r="G445" s="232">
        <v>29.883333333333333</v>
      </c>
      <c r="H445" s="232">
        <v>33.583333333333336</v>
      </c>
      <c r="I445" s="232">
        <v>34.716666666666676</v>
      </c>
      <c r="J445" s="232">
        <v>35.433333333333337</v>
      </c>
      <c r="K445" s="231">
        <v>34</v>
      </c>
      <c r="L445" s="231">
        <v>32.15</v>
      </c>
      <c r="M445" s="231">
        <v>73.726650000000006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1050.8</v>
      </c>
      <c r="D446" s="232">
        <v>1052.8166666666666</v>
      </c>
      <c r="E446" s="232">
        <v>1030.7333333333331</v>
      </c>
      <c r="F446" s="232">
        <v>1010.6666666666665</v>
      </c>
      <c r="G446" s="232">
        <v>988.58333333333303</v>
      </c>
      <c r="H446" s="232">
        <v>1072.8833333333332</v>
      </c>
      <c r="I446" s="232">
        <v>1094.9666666666667</v>
      </c>
      <c r="J446" s="232">
        <v>1115.0333333333333</v>
      </c>
      <c r="K446" s="231">
        <v>1074.9000000000001</v>
      </c>
      <c r="L446" s="231">
        <v>1032.75</v>
      </c>
      <c r="M446" s="231">
        <v>36.291719999999998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646.65</v>
      </c>
      <c r="D447" s="232">
        <v>654.7166666666667</v>
      </c>
      <c r="E447" s="232">
        <v>630.93333333333339</v>
      </c>
      <c r="F447" s="232">
        <v>615.2166666666667</v>
      </c>
      <c r="G447" s="232">
        <v>591.43333333333339</v>
      </c>
      <c r="H447" s="232">
        <v>670.43333333333339</v>
      </c>
      <c r="I447" s="232">
        <v>694.2166666666667</v>
      </c>
      <c r="J447" s="232">
        <v>709.93333333333339</v>
      </c>
      <c r="K447" s="231">
        <v>678.5</v>
      </c>
      <c r="L447" s="231">
        <v>639</v>
      </c>
      <c r="M447" s="231">
        <v>2.1970800000000001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945</v>
      </c>
      <c r="D448" s="232">
        <v>944.9</v>
      </c>
      <c r="E448" s="232">
        <v>929.5</v>
      </c>
      <c r="F448" s="232">
        <v>914</v>
      </c>
      <c r="G448" s="232">
        <v>898.6</v>
      </c>
      <c r="H448" s="232">
        <v>960.4</v>
      </c>
      <c r="I448" s="232">
        <v>975.79999999999984</v>
      </c>
      <c r="J448" s="232">
        <v>991.3</v>
      </c>
      <c r="K448" s="231">
        <v>960.3</v>
      </c>
      <c r="L448" s="231">
        <v>929.4</v>
      </c>
      <c r="M448" s="231">
        <v>6.4824299999999999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211.9</v>
      </c>
      <c r="D449" s="232">
        <v>212.18333333333331</v>
      </c>
      <c r="E449" s="232">
        <v>209.01666666666662</v>
      </c>
      <c r="F449" s="232">
        <v>206.13333333333333</v>
      </c>
      <c r="G449" s="232">
        <v>202.96666666666664</v>
      </c>
      <c r="H449" s="232">
        <v>215.06666666666661</v>
      </c>
      <c r="I449" s="232">
        <v>218.23333333333329</v>
      </c>
      <c r="J449" s="232">
        <v>221.11666666666659</v>
      </c>
      <c r="K449" s="231">
        <v>215.35</v>
      </c>
      <c r="L449" s="231">
        <v>209.3</v>
      </c>
      <c r="M449" s="231">
        <v>3.36605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1255.4000000000001</v>
      </c>
      <c r="D450" s="232">
        <v>1258.45</v>
      </c>
      <c r="E450" s="232">
        <v>1220.25</v>
      </c>
      <c r="F450" s="232">
        <v>1185.0999999999999</v>
      </c>
      <c r="G450" s="232">
        <v>1146.8999999999999</v>
      </c>
      <c r="H450" s="232">
        <v>1293.6000000000001</v>
      </c>
      <c r="I450" s="232">
        <v>1331.8000000000004</v>
      </c>
      <c r="J450" s="232">
        <v>1366.9500000000003</v>
      </c>
      <c r="K450" s="231">
        <v>1296.6500000000001</v>
      </c>
      <c r="L450" s="231">
        <v>1223.3</v>
      </c>
      <c r="M450" s="231">
        <v>4.3353000000000002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3411.05</v>
      </c>
      <c r="D451" s="232">
        <v>3413.1166666666668</v>
      </c>
      <c r="E451" s="232">
        <v>3380.2333333333336</v>
      </c>
      <c r="F451" s="232">
        <v>3349.416666666667</v>
      </c>
      <c r="G451" s="232">
        <v>3316.5333333333338</v>
      </c>
      <c r="H451" s="232">
        <v>3443.9333333333334</v>
      </c>
      <c r="I451" s="232">
        <v>3476.8166666666666</v>
      </c>
      <c r="J451" s="232">
        <v>3507.6333333333332</v>
      </c>
      <c r="K451" s="231">
        <v>3446</v>
      </c>
      <c r="L451" s="231">
        <v>3382.3</v>
      </c>
      <c r="M451" s="231">
        <v>17.858789999999999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735.25</v>
      </c>
      <c r="D452" s="232">
        <v>735.61666666666679</v>
      </c>
      <c r="E452" s="232">
        <v>725.3333333333336</v>
      </c>
      <c r="F452" s="232">
        <v>715.41666666666686</v>
      </c>
      <c r="G452" s="232">
        <v>705.13333333333367</v>
      </c>
      <c r="H452" s="232">
        <v>745.53333333333353</v>
      </c>
      <c r="I452" s="232">
        <v>755.81666666666683</v>
      </c>
      <c r="J452" s="232">
        <v>765.73333333333346</v>
      </c>
      <c r="K452" s="231">
        <v>745.9</v>
      </c>
      <c r="L452" s="231">
        <v>725.7</v>
      </c>
      <c r="M452" s="231">
        <v>7.7286000000000001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6664.35</v>
      </c>
      <c r="D453" s="232">
        <v>6629.7833333333328</v>
      </c>
      <c r="E453" s="232">
        <v>6509.5666666666657</v>
      </c>
      <c r="F453" s="232">
        <v>6354.7833333333328</v>
      </c>
      <c r="G453" s="232">
        <v>6234.5666666666657</v>
      </c>
      <c r="H453" s="232">
        <v>6784.5666666666657</v>
      </c>
      <c r="I453" s="232">
        <v>6904.7833333333328</v>
      </c>
      <c r="J453" s="232">
        <v>7059.5666666666657</v>
      </c>
      <c r="K453" s="231">
        <v>6750</v>
      </c>
      <c r="L453" s="231">
        <v>6475</v>
      </c>
      <c r="M453" s="231">
        <v>3.0545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2114.1</v>
      </c>
      <c r="D454" s="232">
        <v>2144.7000000000003</v>
      </c>
      <c r="E454" s="232">
        <v>2029.4000000000005</v>
      </c>
      <c r="F454" s="232">
        <v>1944.7000000000003</v>
      </c>
      <c r="G454" s="232">
        <v>1829.4000000000005</v>
      </c>
      <c r="H454" s="232">
        <v>2229.4000000000005</v>
      </c>
      <c r="I454" s="232">
        <v>2344.7000000000007</v>
      </c>
      <c r="J454" s="232">
        <v>2429.4000000000005</v>
      </c>
      <c r="K454" s="231">
        <v>2260</v>
      </c>
      <c r="L454" s="231">
        <v>2060</v>
      </c>
      <c r="M454" s="231">
        <v>0.39833000000000002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225.15</v>
      </c>
      <c r="D455" s="232">
        <v>226.23333333333335</v>
      </c>
      <c r="E455" s="232">
        <v>219.9666666666667</v>
      </c>
      <c r="F455" s="232">
        <v>214.78333333333336</v>
      </c>
      <c r="G455" s="232">
        <v>208.51666666666671</v>
      </c>
      <c r="H455" s="232">
        <v>231.41666666666669</v>
      </c>
      <c r="I455" s="232">
        <v>237.68333333333334</v>
      </c>
      <c r="J455" s="232">
        <v>242.86666666666667</v>
      </c>
      <c r="K455" s="231">
        <v>232.5</v>
      </c>
      <c r="L455" s="231">
        <v>221.05</v>
      </c>
      <c r="M455" s="231">
        <v>103.89306999999999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445.6</v>
      </c>
      <c r="D456" s="232">
        <v>444.7166666666667</v>
      </c>
      <c r="E456" s="232">
        <v>436.03333333333342</v>
      </c>
      <c r="F456" s="232">
        <v>426.4666666666667</v>
      </c>
      <c r="G456" s="232">
        <v>417.78333333333342</v>
      </c>
      <c r="H456" s="232">
        <v>454.28333333333342</v>
      </c>
      <c r="I456" s="232">
        <v>462.9666666666667</v>
      </c>
      <c r="J456" s="232">
        <v>472.53333333333342</v>
      </c>
      <c r="K456" s="231">
        <v>453.4</v>
      </c>
      <c r="L456" s="231">
        <v>435.15</v>
      </c>
      <c r="M456" s="231">
        <v>633.60467000000006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202.35</v>
      </c>
      <c r="D457" s="232">
        <v>200.95000000000002</v>
      </c>
      <c r="E457" s="232">
        <v>198.05000000000004</v>
      </c>
      <c r="F457" s="232">
        <v>193.75000000000003</v>
      </c>
      <c r="G457" s="232">
        <v>190.85000000000005</v>
      </c>
      <c r="H457" s="232">
        <v>205.25000000000003</v>
      </c>
      <c r="I457" s="232">
        <v>208.15</v>
      </c>
      <c r="J457" s="232">
        <v>212.45000000000002</v>
      </c>
      <c r="K457" s="231">
        <v>203.85</v>
      </c>
      <c r="L457" s="231">
        <v>196.65</v>
      </c>
      <c r="M457" s="231">
        <v>135.21281999999999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120.65</v>
      </c>
      <c r="D458" s="232">
        <v>121</v>
      </c>
      <c r="E458" s="232">
        <v>118.75</v>
      </c>
      <c r="F458" s="232">
        <v>116.85</v>
      </c>
      <c r="G458" s="232">
        <v>114.6</v>
      </c>
      <c r="H458" s="232">
        <v>122.9</v>
      </c>
      <c r="I458" s="232">
        <v>125.15</v>
      </c>
      <c r="J458" s="232">
        <v>127.05000000000001</v>
      </c>
      <c r="K458" s="231">
        <v>123.25</v>
      </c>
      <c r="L458" s="231">
        <v>119.1</v>
      </c>
      <c r="M458" s="231">
        <v>587.71745999999996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77.650000000000006</v>
      </c>
      <c r="D459" s="232">
        <v>78.616666666666674</v>
      </c>
      <c r="E459" s="232">
        <v>76.083333333333343</v>
      </c>
      <c r="F459" s="232">
        <v>74.516666666666666</v>
      </c>
      <c r="G459" s="232">
        <v>71.983333333333334</v>
      </c>
      <c r="H459" s="232">
        <v>80.183333333333351</v>
      </c>
      <c r="I459" s="232">
        <v>82.716666666666683</v>
      </c>
      <c r="J459" s="232">
        <v>84.28333333333336</v>
      </c>
      <c r="K459" s="231">
        <v>81.150000000000006</v>
      </c>
      <c r="L459" s="231">
        <v>77.05</v>
      </c>
      <c r="M459" s="231">
        <v>21.344339999999999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2244.3000000000002</v>
      </c>
      <c r="D460" s="232">
        <v>2270.85</v>
      </c>
      <c r="E460" s="232">
        <v>2145.75</v>
      </c>
      <c r="F460" s="232">
        <v>2047.2000000000003</v>
      </c>
      <c r="G460" s="232">
        <v>1922.1000000000004</v>
      </c>
      <c r="H460" s="232">
        <v>2369.3999999999996</v>
      </c>
      <c r="I460" s="232">
        <v>2494.4999999999991</v>
      </c>
      <c r="J460" s="232">
        <v>2593.0499999999993</v>
      </c>
      <c r="K460" s="231">
        <v>2395.9499999999998</v>
      </c>
      <c r="L460" s="231">
        <v>2172.3000000000002</v>
      </c>
      <c r="M460" s="231">
        <v>1.0262199999999999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1030.0999999999999</v>
      </c>
      <c r="D461" s="232">
        <v>1036.4166666666667</v>
      </c>
      <c r="E461" s="232">
        <v>1015.1833333333334</v>
      </c>
      <c r="F461" s="232">
        <v>1000.2666666666667</v>
      </c>
      <c r="G461" s="232">
        <v>979.0333333333333</v>
      </c>
      <c r="H461" s="232">
        <v>1051.3333333333335</v>
      </c>
      <c r="I461" s="232">
        <v>1072.5666666666666</v>
      </c>
      <c r="J461" s="232">
        <v>1087.4833333333336</v>
      </c>
      <c r="K461" s="231">
        <v>1057.6500000000001</v>
      </c>
      <c r="L461" s="231">
        <v>1021.5</v>
      </c>
      <c r="M461" s="231">
        <v>16.5182</v>
      </c>
      <c r="N461" s="1"/>
      <c r="O461" s="1"/>
    </row>
    <row r="462" spans="1:15" ht="12.75" customHeight="1">
      <c r="A462" s="30">
        <v>452</v>
      </c>
      <c r="B462" s="217" t="s">
        <v>864</v>
      </c>
      <c r="C462" s="231">
        <v>518.54999999999995</v>
      </c>
      <c r="D462" s="232">
        <v>523.55000000000007</v>
      </c>
      <c r="E462" s="232">
        <v>506.00000000000011</v>
      </c>
      <c r="F462" s="232">
        <v>493.45000000000005</v>
      </c>
      <c r="G462" s="232">
        <v>475.90000000000009</v>
      </c>
      <c r="H462" s="232">
        <v>536.10000000000014</v>
      </c>
      <c r="I462" s="232">
        <v>553.65000000000009</v>
      </c>
      <c r="J462" s="232">
        <v>566.20000000000016</v>
      </c>
      <c r="K462" s="231">
        <v>541.1</v>
      </c>
      <c r="L462" s="231">
        <v>511</v>
      </c>
      <c r="M462" s="231">
        <v>3.4924200000000001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117.05</v>
      </c>
      <c r="D463" s="232">
        <v>118.35000000000001</v>
      </c>
      <c r="E463" s="232">
        <v>113.75000000000001</v>
      </c>
      <c r="F463" s="232">
        <v>110.45</v>
      </c>
      <c r="G463" s="232">
        <v>105.85000000000001</v>
      </c>
      <c r="H463" s="232">
        <v>121.65000000000002</v>
      </c>
      <c r="I463" s="232">
        <v>126.25000000000001</v>
      </c>
      <c r="J463" s="232">
        <v>129.55000000000001</v>
      </c>
      <c r="K463" s="231">
        <v>122.95</v>
      </c>
      <c r="L463" s="231">
        <v>115.05</v>
      </c>
      <c r="M463" s="231">
        <v>9.0193700000000003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651.79999999999995</v>
      </c>
      <c r="D464" s="232">
        <v>656.24999999999989</v>
      </c>
      <c r="E464" s="232">
        <v>637.5999999999998</v>
      </c>
      <c r="F464" s="232">
        <v>623.39999999999986</v>
      </c>
      <c r="G464" s="232">
        <v>604.74999999999977</v>
      </c>
      <c r="H464" s="232">
        <v>670.44999999999982</v>
      </c>
      <c r="I464" s="232">
        <v>689.09999999999991</v>
      </c>
      <c r="J464" s="232">
        <v>703.29999999999984</v>
      </c>
      <c r="K464" s="231">
        <v>674.9</v>
      </c>
      <c r="L464" s="231">
        <v>642.04999999999995</v>
      </c>
      <c r="M464" s="231">
        <v>2.3540199999999998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1905.45</v>
      </c>
      <c r="D465" s="232">
        <v>1933.1499999999999</v>
      </c>
      <c r="E465" s="232">
        <v>1844.2999999999997</v>
      </c>
      <c r="F465" s="232">
        <v>1783.1499999999999</v>
      </c>
      <c r="G465" s="232">
        <v>1694.2999999999997</v>
      </c>
      <c r="H465" s="232">
        <v>1994.2999999999997</v>
      </c>
      <c r="I465" s="232">
        <v>2083.1499999999996</v>
      </c>
      <c r="J465" s="232">
        <v>2144.2999999999997</v>
      </c>
      <c r="K465" s="231">
        <v>2022</v>
      </c>
      <c r="L465" s="231">
        <v>1872</v>
      </c>
      <c r="M465" s="231">
        <v>0.25395000000000001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535.20000000000005</v>
      </c>
      <c r="D466" s="232">
        <v>537.58333333333337</v>
      </c>
      <c r="E466" s="232">
        <v>523.16666666666674</v>
      </c>
      <c r="F466" s="232">
        <v>511.13333333333333</v>
      </c>
      <c r="G466" s="232">
        <v>496.7166666666667</v>
      </c>
      <c r="H466" s="232">
        <v>549.61666666666679</v>
      </c>
      <c r="I466" s="232">
        <v>564.03333333333353</v>
      </c>
      <c r="J466" s="232">
        <v>576.06666666666683</v>
      </c>
      <c r="K466" s="231">
        <v>552</v>
      </c>
      <c r="L466" s="231">
        <v>525.54999999999995</v>
      </c>
      <c r="M466" s="231">
        <v>0.50787000000000004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3073.8</v>
      </c>
      <c r="D467" s="232">
        <v>3054.9333333333329</v>
      </c>
      <c r="E467" s="232">
        <v>3019.8666666666659</v>
      </c>
      <c r="F467" s="232">
        <v>2965.9333333333329</v>
      </c>
      <c r="G467" s="232">
        <v>2930.8666666666659</v>
      </c>
      <c r="H467" s="232">
        <v>3108.8666666666659</v>
      </c>
      <c r="I467" s="232">
        <v>3143.9333333333325</v>
      </c>
      <c r="J467" s="232">
        <v>3197.8666666666659</v>
      </c>
      <c r="K467" s="231">
        <v>3090</v>
      </c>
      <c r="L467" s="231">
        <v>3001</v>
      </c>
      <c r="M467" s="231">
        <v>0.21448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2331.25</v>
      </c>
      <c r="D468" s="232">
        <v>2334.0833333333335</v>
      </c>
      <c r="E468" s="232">
        <v>2299.7666666666669</v>
      </c>
      <c r="F468" s="232">
        <v>2268.2833333333333</v>
      </c>
      <c r="G468" s="232">
        <v>2233.9666666666667</v>
      </c>
      <c r="H468" s="232">
        <v>2365.5666666666671</v>
      </c>
      <c r="I468" s="232">
        <v>2399.8833333333337</v>
      </c>
      <c r="J468" s="232">
        <v>2431.3666666666672</v>
      </c>
      <c r="K468" s="231">
        <v>2368.4</v>
      </c>
      <c r="L468" s="231">
        <v>2302.6</v>
      </c>
      <c r="M468" s="231">
        <v>12.386200000000001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1537.4</v>
      </c>
      <c r="D469" s="232">
        <v>1532.6333333333332</v>
      </c>
      <c r="E469" s="232">
        <v>1512.2666666666664</v>
      </c>
      <c r="F469" s="232">
        <v>1487.1333333333332</v>
      </c>
      <c r="G469" s="232">
        <v>1466.7666666666664</v>
      </c>
      <c r="H469" s="232">
        <v>1557.7666666666664</v>
      </c>
      <c r="I469" s="232">
        <v>1578.1333333333332</v>
      </c>
      <c r="J469" s="232">
        <v>1603.2666666666664</v>
      </c>
      <c r="K469" s="231">
        <v>1553</v>
      </c>
      <c r="L469" s="231">
        <v>1507.5</v>
      </c>
      <c r="M469" s="231">
        <v>2.4442400000000002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439.9</v>
      </c>
      <c r="D470" s="232">
        <v>448.66666666666669</v>
      </c>
      <c r="E470" s="232">
        <v>429.23333333333335</v>
      </c>
      <c r="F470" s="232">
        <v>418.56666666666666</v>
      </c>
      <c r="G470" s="232">
        <v>399.13333333333333</v>
      </c>
      <c r="H470" s="232">
        <v>459.33333333333337</v>
      </c>
      <c r="I470" s="232">
        <v>478.76666666666665</v>
      </c>
      <c r="J470" s="232">
        <v>489.43333333333339</v>
      </c>
      <c r="K470" s="231">
        <v>468.1</v>
      </c>
      <c r="L470" s="231">
        <v>438</v>
      </c>
      <c r="M470" s="231">
        <v>4.0674400000000004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620.95000000000005</v>
      </c>
      <c r="D471" s="232">
        <v>620.33333333333337</v>
      </c>
      <c r="E471" s="232">
        <v>610.61666666666679</v>
      </c>
      <c r="F471" s="232">
        <v>600.28333333333342</v>
      </c>
      <c r="G471" s="232">
        <v>590.56666666666683</v>
      </c>
      <c r="H471" s="232">
        <v>630.66666666666674</v>
      </c>
      <c r="I471" s="232">
        <v>640.38333333333321</v>
      </c>
      <c r="J471" s="232">
        <v>650.7166666666667</v>
      </c>
      <c r="K471" s="231">
        <v>630.04999999999995</v>
      </c>
      <c r="L471" s="231">
        <v>610</v>
      </c>
      <c r="M471" s="231">
        <v>0.38685000000000003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1176.3</v>
      </c>
      <c r="D472" s="232">
        <v>1181.1000000000001</v>
      </c>
      <c r="E472" s="232">
        <v>1150.2000000000003</v>
      </c>
      <c r="F472" s="232">
        <v>1124.1000000000001</v>
      </c>
      <c r="G472" s="232">
        <v>1093.2000000000003</v>
      </c>
      <c r="H472" s="232">
        <v>1207.2000000000003</v>
      </c>
      <c r="I472" s="232">
        <v>1238.1000000000004</v>
      </c>
      <c r="J472" s="232">
        <v>1264.2000000000003</v>
      </c>
      <c r="K472" s="231">
        <v>1212</v>
      </c>
      <c r="L472" s="231">
        <v>1155</v>
      </c>
      <c r="M472" s="231">
        <v>13.6836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32.049999999999997</v>
      </c>
      <c r="D473" s="232">
        <v>32.18333333333333</v>
      </c>
      <c r="E473" s="232">
        <v>31.61666666666666</v>
      </c>
      <c r="F473" s="232">
        <v>31.18333333333333</v>
      </c>
      <c r="G473" s="232">
        <v>30.61666666666666</v>
      </c>
      <c r="H473" s="232">
        <v>32.61666666666666</v>
      </c>
      <c r="I473" s="232">
        <v>33.183333333333337</v>
      </c>
      <c r="J473" s="232">
        <v>33.61666666666666</v>
      </c>
      <c r="K473" s="231">
        <v>32.75</v>
      </c>
      <c r="L473" s="231">
        <v>31.75</v>
      </c>
      <c r="M473" s="231">
        <v>40.287230000000001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276.8</v>
      </c>
      <c r="D474" s="232">
        <v>272.95</v>
      </c>
      <c r="E474" s="232">
        <v>264.45</v>
      </c>
      <c r="F474" s="232">
        <v>252.10000000000002</v>
      </c>
      <c r="G474" s="232">
        <v>243.60000000000002</v>
      </c>
      <c r="H474" s="232">
        <v>285.29999999999995</v>
      </c>
      <c r="I474" s="232">
        <v>293.79999999999995</v>
      </c>
      <c r="J474" s="232">
        <v>306.14999999999992</v>
      </c>
      <c r="K474" s="231">
        <v>281.45</v>
      </c>
      <c r="L474" s="231">
        <v>260.60000000000002</v>
      </c>
      <c r="M474" s="231">
        <v>6.2471300000000003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273.60000000000002</v>
      </c>
      <c r="D475" s="232">
        <v>274.75000000000006</v>
      </c>
      <c r="E475" s="232">
        <v>270.9500000000001</v>
      </c>
      <c r="F475" s="232">
        <v>268.30000000000007</v>
      </c>
      <c r="G475" s="232">
        <v>264.50000000000011</v>
      </c>
      <c r="H475" s="232">
        <v>277.40000000000009</v>
      </c>
      <c r="I475" s="232">
        <v>281.20000000000005</v>
      </c>
      <c r="J475" s="232">
        <v>283.85000000000008</v>
      </c>
      <c r="K475" s="231">
        <v>278.55</v>
      </c>
      <c r="L475" s="231">
        <v>272.10000000000002</v>
      </c>
      <c r="M475" s="231">
        <v>4.0678299999999998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2665.75</v>
      </c>
      <c r="D476" s="232">
        <v>2628.3666666666668</v>
      </c>
      <c r="E476" s="232">
        <v>2570.9333333333334</v>
      </c>
      <c r="F476" s="232">
        <v>2476.1166666666668</v>
      </c>
      <c r="G476" s="232">
        <v>2418.6833333333334</v>
      </c>
      <c r="H476" s="232">
        <v>2723.1833333333334</v>
      </c>
      <c r="I476" s="232">
        <v>2780.6166666666668</v>
      </c>
      <c r="J476" s="232">
        <v>2875.4333333333334</v>
      </c>
      <c r="K476" s="231">
        <v>2685.8</v>
      </c>
      <c r="L476" s="231">
        <v>2533.5500000000002</v>
      </c>
      <c r="M476" s="231">
        <v>2.3691900000000001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548.45000000000005</v>
      </c>
      <c r="D477" s="232">
        <v>550.43333333333339</v>
      </c>
      <c r="E477" s="232">
        <v>539.16666666666674</v>
      </c>
      <c r="F477" s="232">
        <v>529.88333333333333</v>
      </c>
      <c r="G477" s="232">
        <v>518.61666666666667</v>
      </c>
      <c r="H477" s="232">
        <v>559.71666666666681</v>
      </c>
      <c r="I477" s="232">
        <v>570.98333333333346</v>
      </c>
      <c r="J477" s="232">
        <v>580.26666666666688</v>
      </c>
      <c r="K477" s="231">
        <v>561.70000000000005</v>
      </c>
      <c r="L477" s="231">
        <v>541.15</v>
      </c>
      <c r="M477" s="231">
        <v>0.69096000000000002</v>
      </c>
      <c r="N477" s="1"/>
      <c r="O477" s="1"/>
    </row>
    <row r="478" spans="1:15" ht="12.75" customHeight="1">
      <c r="A478" s="30">
        <v>468</v>
      </c>
      <c r="B478" s="217" t="s">
        <v>865</v>
      </c>
      <c r="C478" s="231">
        <v>498.4</v>
      </c>
      <c r="D478" s="232">
        <v>497</v>
      </c>
      <c r="E478" s="232">
        <v>487.9</v>
      </c>
      <c r="F478" s="232">
        <v>477.4</v>
      </c>
      <c r="G478" s="232">
        <v>468.29999999999995</v>
      </c>
      <c r="H478" s="232">
        <v>507.5</v>
      </c>
      <c r="I478" s="232">
        <v>516.6</v>
      </c>
      <c r="J478" s="232">
        <v>527.1</v>
      </c>
      <c r="K478" s="231">
        <v>506.1</v>
      </c>
      <c r="L478" s="231">
        <v>486.5</v>
      </c>
      <c r="M478" s="231">
        <v>6.8207500000000003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744.7</v>
      </c>
      <c r="D479" s="232">
        <v>745.53333333333342</v>
      </c>
      <c r="E479" s="232">
        <v>734.36666666666679</v>
      </c>
      <c r="F479" s="232">
        <v>724.03333333333342</v>
      </c>
      <c r="G479" s="232">
        <v>712.86666666666679</v>
      </c>
      <c r="H479" s="232">
        <v>755.86666666666679</v>
      </c>
      <c r="I479" s="232">
        <v>767.03333333333353</v>
      </c>
      <c r="J479" s="232">
        <v>777.36666666666679</v>
      </c>
      <c r="K479" s="231">
        <v>756.7</v>
      </c>
      <c r="L479" s="231">
        <v>735.2</v>
      </c>
      <c r="M479" s="231">
        <v>49.038170000000001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738.2</v>
      </c>
      <c r="D480" s="232">
        <v>743.6</v>
      </c>
      <c r="E480" s="232">
        <v>729.6</v>
      </c>
      <c r="F480" s="232">
        <v>721</v>
      </c>
      <c r="G480" s="232">
        <v>707</v>
      </c>
      <c r="H480" s="232">
        <v>752.2</v>
      </c>
      <c r="I480" s="232">
        <v>766.2</v>
      </c>
      <c r="J480" s="232">
        <v>774.80000000000007</v>
      </c>
      <c r="K480" s="231">
        <v>757.6</v>
      </c>
      <c r="L480" s="231">
        <v>735</v>
      </c>
      <c r="M480" s="231">
        <v>0.45815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6715.6</v>
      </c>
      <c r="D481" s="232">
        <v>6706.2333333333336</v>
      </c>
      <c r="E481" s="232">
        <v>6613.4666666666672</v>
      </c>
      <c r="F481" s="232">
        <v>6511.3333333333339</v>
      </c>
      <c r="G481" s="232">
        <v>6418.5666666666675</v>
      </c>
      <c r="H481" s="232">
        <v>6808.3666666666668</v>
      </c>
      <c r="I481" s="232">
        <v>6901.1333333333332</v>
      </c>
      <c r="J481" s="232">
        <v>7003.2666666666664</v>
      </c>
      <c r="K481" s="231">
        <v>6799</v>
      </c>
      <c r="L481" s="231">
        <v>6604.1</v>
      </c>
      <c r="M481" s="231">
        <v>6.3558199999999996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74.900000000000006</v>
      </c>
      <c r="D482" s="232">
        <v>75.349999999999994</v>
      </c>
      <c r="E482" s="232">
        <v>71.899999999999991</v>
      </c>
      <c r="F482" s="232">
        <v>68.899999999999991</v>
      </c>
      <c r="G482" s="232">
        <v>65.449999999999989</v>
      </c>
      <c r="H482" s="232">
        <v>78.349999999999994</v>
      </c>
      <c r="I482" s="232">
        <v>81.799999999999983</v>
      </c>
      <c r="J482" s="232">
        <v>84.8</v>
      </c>
      <c r="K482" s="231">
        <v>78.8</v>
      </c>
      <c r="L482" s="231">
        <v>72.349999999999994</v>
      </c>
      <c r="M482" s="231">
        <v>239.63704000000001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1542.7</v>
      </c>
      <c r="D483" s="232">
        <v>1552.0166666666664</v>
      </c>
      <c r="E483" s="232">
        <v>1521.0333333333328</v>
      </c>
      <c r="F483" s="232">
        <v>1499.3666666666663</v>
      </c>
      <c r="G483" s="232">
        <v>1468.3833333333328</v>
      </c>
      <c r="H483" s="232">
        <v>1573.6833333333329</v>
      </c>
      <c r="I483" s="232">
        <v>1604.6666666666665</v>
      </c>
      <c r="J483" s="232">
        <v>1626.333333333333</v>
      </c>
      <c r="K483" s="231">
        <v>1583</v>
      </c>
      <c r="L483" s="231">
        <v>1530.35</v>
      </c>
      <c r="M483" s="231">
        <v>1.9645300000000001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767.15</v>
      </c>
      <c r="D484" s="242">
        <v>759.94999999999993</v>
      </c>
      <c r="E484" s="242">
        <v>745.99999999999989</v>
      </c>
      <c r="F484" s="242">
        <v>724.84999999999991</v>
      </c>
      <c r="G484" s="242">
        <v>710.89999999999986</v>
      </c>
      <c r="H484" s="242">
        <v>781.09999999999991</v>
      </c>
      <c r="I484" s="242">
        <v>795.05</v>
      </c>
      <c r="J484" s="241">
        <v>816.19999999999993</v>
      </c>
      <c r="K484" s="241">
        <v>773.9</v>
      </c>
      <c r="L484" s="241">
        <v>738.8</v>
      </c>
      <c r="M484" s="217">
        <v>40.736539999999998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245.3</v>
      </c>
      <c r="D485" s="242">
        <v>246.20000000000002</v>
      </c>
      <c r="E485" s="242">
        <v>240.40000000000003</v>
      </c>
      <c r="F485" s="242">
        <v>235.50000000000003</v>
      </c>
      <c r="G485" s="242">
        <v>229.70000000000005</v>
      </c>
      <c r="H485" s="242">
        <v>251.10000000000002</v>
      </c>
      <c r="I485" s="242">
        <v>256.90000000000003</v>
      </c>
      <c r="J485" s="241">
        <v>261.8</v>
      </c>
      <c r="K485" s="241">
        <v>252</v>
      </c>
      <c r="L485" s="241">
        <v>241.3</v>
      </c>
      <c r="M485" s="217">
        <v>1.09887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2727.95</v>
      </c>
      <c r="D486" s="232">
        <v>2694.65</v>
      </c>
      <c r="E486" s="232">
        <v>2644.3</v>
      </c>
      <c r="F486" s="232">
        <v>2560.65</v>
      </c>
      <c r="G486" s="232">
        <v>2510.3000000000002</v>
      </c>
      <c r="H486" s="232">
        <v>2778.3</v>
      </c>
      <c r="I486" s="232">
        <v>2828.6499999999996</v>
      </c>
      <c r="J486" s="232">
        <v>2912.3</v>
      </c>
      <c r="K486" s="231">
        <v>2745</v>
      </c>
      <c r="L486" s="231">
        <v>2611</v>
      </c>
      <c r="M486" s="231">
        <v>0.25102999999999998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702.05</v>
      </c>
      <c r="D487" s="242">
        <v>706.01666666666677</v>
      </c>
      <c r="E487" s="242">
        <v>696.03333333333353</v>
      </c>
      <c r="F487" s="242">
        <v>690.01666666666677</v>
      </c>
      <c r="G487" s="242">
        <v>680.03333333333353</v>
      </c>
      <c r="H487" s="242">
        <v>712.03333333333353</v>
      </c>
      <c r="I487" s="242">
        <v>722.01666666666688</v>
      </c>
      <c r="J487" s="241">
        <v>728.03333333333353</v>
      </c>
      <c r="K487" s="241">
        <v>716</v>
      </c>
      <c r="L487" s="241">
        <v>700</v>
      </c>
      <c r="M487" s="217">
        <v>2.2886500000000001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291.75</v>
      </c>
      <c r="D488" s="232">
        <v>293.55</v>
      </c>
      <c r="E488" s="232">
        <v>287.70000000000005</v>
      </c>
      <c r="F488" s="232">
        <v>283.65000000000003</v>
      </c>
      <c r="G488" s="232">
        <v>277.80000000000007</v>
      </c>
      <c r="H488" s="232">
        <v>297.60000000000002</v>
      </c>
      <c r="I488" s="232">
        <v>303.45000000000005</v>
      </c>
      <c r="J488" s="232">
        <v>307.5</v>
      </c>
      <c r="K488" s="231">
        <v>299.39999999999998</v>
      </c>
      <c r="L488" s="231">
        <v>289.5</v>
      </c>
      <c r="M488" s="231">
        <v>1.24379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287.60000000000002</v>
      </c>
      <c r="D489" s="242">
        <v>291.66666666666669</v>
      </c>
      <c r="E489" s="232">
        <v>281.93333333333339</v>
      </c>
      <c r="F489" s="232">
        <v>276.26666666666671</v>
      </c>
      <c r="G489" s="232">
        <v>266.53333333333342</v>
      </c>
      <c r="H489" s="232">
        <v>297.33333333333337</v>
      </c>
      <c r="I489" s="232">
        <v>307.06666666666661</v>
      </c>
      <c r="J489" s="232">
        <v>312.73333333333335</v>
      </c>
      <c r="K489" s="231">
        <v>301.39999999999998</v>
      </c>
      <c r="L489" s="231">
        <v>286</v>
      </c>
      <c r="M489" s="231">
        <v>3.0365500000000001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278.35000000000002</v>
      </c>
      <c r="D490" s="232">
        <v>279.05</v>
      </c>
      <c r="E490" s="232">
        <v>271.15000000000003</v>
      </c>
      <c r="F490" s="232">
        <v>263.95000000000005</v>
      </c>
      <c r="G490" s="232">
        <v>256.05000000000007</v>
      </c>
      <c r="H490" s="232">
        <v>286.25</v>
      </c>
      <c r="I490" s="232">
        <v>294.14999999999998</v>
      </c>
      <c r="J490" s="232">
        <v>301.34999999999997</v>
      </c>
      <c r="K490" s="231">
        <v>286.95</v>
      </c>
      <c r="L490" s="231">
        <v>271.85000000000002</v>
      </c>
      <c r="M490" s="231">
        <v>1.8729899999999999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1242.55</v>
      </c>
      <c r="D491" s="242">
        <v>1234.6333333333332</v>
      </c>
      <c r="E491" s="232">
        <v>1217.9666666666665</v>
      </c>
      <c r="F491" s="232">
        <v>1193.3833333333332</v>
      </c>
      <c r="G491" s="232">
        <v>1176.7166666666665</v>
      </c>
      <c r="H491" s="232">
        <v>1259.2166666666665</v>
      </c>
      <c r="I491" s="232">
        <v>1275.8833333333334</v>
      </c>
      <c r="J491" s="232">
        <v>1300.4666666666665</v>
      </c>
      <c r="K491" s="231">
        <v>1251.3</v>
      </c>
      <c r="L491" s="231">
        <v>1210.05</v>
      </c>
      <c r="M491" s="231">
        <v>9.0315399999999997</v>
      </c>
      <c r="N491" s="1"/>
      <c r="O491" s="1"/>
    </row>
    <row r="492" spans="1:15" ht="12.75" customHeight="1">
      <c r="A492" s="30">
        <v>482</v>
      </c>
      <c r="B492" s="217" t="s">
        <v>866</v>
      </c>
      <c r="C492" s="231">
        <v>1158.8499999999999</v>
      </c>
      <c r="D492" s="232">
        <v>1156.2</v>
      </c>
      <c r="E492" s="232">
        <v>1145.95</v>
      </c>
      <c r="F492" s="232">
        <v>1133.05</v>
      </c>
      <c r="G492" s="232">
        <v>1122.8</v>
      </c>
      <c r="H492" s="232">
        <v>1169.1000000000001</v>
      </c>
      <c r="I492" s="232">
        <v>1179.3500000000001</v>
      </c>
      <c r="J492" s="232">
        <v>1192.2500000000002</v>
      </c>
      <c r="K492" s="231">
        <v>1166.45</v>
      </c>
      <c r="L492" s="231">
        <v>1143.3</v>
      </c>
      <c r="M492" s="231">
        <v>0.39039000000000001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319.75</v>
      </c>
      <c r="D493" s="242">
        <v>320.90000000000003</v>
      </c>
      <c r="E493" s="232">
        <v>312.30000000000007</v>
      </c>
      <c r="F493" s="232">
        <v>304.85000000000002</v>
      </c>
      <c r="G493" s="232">
        <v>296.25000000000006</v>
      </c>
      <c r="H493" s="232">
        <v>328.35000000000008</v>
      </c>
      <c r="I493" s="232">
        <v>336.9500000000001</v>
      </c>
      <c r="J493" s="232">
        <v>344.40000000000009</v>
      </c>
      <c r="K493" s="231">
        <v>329.5</v>
      </c>
      <c r="L493" s="231">
        <v>313.45</v>
      </c>
      <c r="M493" s="231">
        <v>116.70027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407.4</v>
      </c>
      <c r="D494" s="232">
        <v>407.51666666666671</v>
      </c>
      <c r="E494" s="232">
        <v>399.98333333333341</v>
      </c>
      <c r="F494" s="232">
        <v>392.56666666666672</v>
      </c>
      <c r="G494" s="232">
        <v>385.03333333333342</v>
      </c>
      <c r="H494" s="232">
        <v>414.93333333333339</v>
      </c>
      <c r="I494" s="232">
        <v>422.4666666666667</v>
      </c>
      <c r="J494" s="232">
        <v>429.88333333333338</v>
      </c>
      <c r="K494" s="231">
        <v>415.05</v>
      </c>
      <c r="L494" s="231">
        <v>400.1</v>
      </c>
      <c r="M494" s="231">
        <v>0.71048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1847.75</v>
      </c>
      <c r="D495" s="242">
        <v>1848.5833333333333</v>
      </c>
      <c r="E495" s="232">
        <v>1810.1666666666665</v>
      </c>
      <c r="F495" s="232">
        <v>1772.5833333333333</v>
      </c>
      <c r="G495" s="232">
        <v>1734.1666666666665</v>
      </c>
      <c r="H495" s="232">
        <v>1886.1666666666665</v>
      </c>
      <c r="I495" s="232">
        <v>1924.583333333333</v>
      </c>
      <c r="J495" s="232">
        <v>1962.1666666666665</v>
      </c>
      <c r="K495" s="231">
        <v>1887</v>
      </c>
      <c r="L495" s="231">
        <v>1811</v>
      </c>
      <c r="M495" s="231">
        <v>0.33295999999999998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6.4</v>
      </c>
      <c r="D496" s="242">
        <v>6.5166666666666666</v>
      </c>
      <c r="E496" s="232">
        <v>6.1833333333333336</v>
      </c>
      <c r="F496" s="232">
        <v>5.9666666666666668</v>
      </c>
      <c r="G496" s="232">
        <v>5.6333333333333337</v>
      </c>
      <c r="H496" s="232">
        <v>6.7333333333333334</v>
      </c>
      <c r="I496" s="232">
        <v>7.0666666666666673</v>
      </c>
      <c r="J496" s="232">
        <v>7.2833333333333332</v>
      </c>
      <c r="K496" s="231">
        <v>6.85</v>
      </c>
      <c r="L496" s="231">
        <v>6.3</v>
      </c>
      <c r="M496" s="231">
        <v>1403.36474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744.95</v>
      </c>
      <c r="D497" s="242">
        <v>747.83333333333337</v>
      </c>
      <c r="E497" s="232">
        <v>734.31666666666672</v>
      </c>
      <c r="F497" s="232">
        <v>723.68333333333339</v>
      </c>
      <c r="G497" s="232">
        <v>710.16666666666674</v>
      </c>
      <c r="H497" s="232">
        <v>758.4666666666667</v>
      </c>
      <c r="I497" s="232">
        <v>771.98333333333335</v>
      </c>
      <c r="J497" s="232">
        <v>782.61666666666667</v>
      </c>
      <c r="K497" s="231">
        <v>761.35</v>
      </c>
      <c r="L497" s="231">
        <v>737.2</v>
      </c>
      <c r="M497" s="231">
        <v>14.74004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206.9</v>
      </c>
      <c r="D498" s="242">
        <v>212.25</v>
      </c>
      <c r="E498" s="232">
        <v>200.65</v>
      </c>
      <c r="F498" s="232">
        <v>194.4</v>
      </c>
      <c r="G498" s="232">
        <v>182.8</v>
      </c>
      <c r="H498" s="232">
        <v>218.5</v>
      </c>
      <c r="I498" s="232">
        <v>230.10000000000002</v>
      </c>
      <c r="J498" s="232">
        <v>236.35</v>
      </c>
      <c r="K498" s="231">
        <v>223.85</v>
      </c>
      <c r="L498" s="231">
        <v>206</v>
      </c>
      <c r="M498" s="231">
        <v>10.850680000000001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68.400000000000006</v>
      </c>
      <c r="D499" s="242">
        <v>68.8</v>
      </c>
      <c r="E499" s="232">
        <v>67.05</v>
      </c>
      <c r="F499" s="232">
        <v>65.7</v>
      </c>
      <c r="G499" s="232">
        <v>63.95</v>
      </c>
      <c r="H499" s="232">
        <v>70.149999999999991</v>
      </c>
      <c r="I499" s="232">
        <v>71.899999999999991</v>
      </c>
      <c r="J499" s="232">
        <v>73.249999999999986</v>
      </c>
      <c r="K499" s="231">
        <v>70.55</v>
      </c>
      <c r="L499" s="231">
        <v>67.45</v>
      </c>
      <c r="M499" s="231">
        <v>5.5926099999999996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712.75</v>
      </c>
      <c r="D500" s="242">
        <v>706.41666666666663</v>
      </c>
      <c r="E500" s="232">
        <v>693.13333333333321</v>
      </c>
      <c r="F500" s="232">
        <v>673.51666666666654</v>
      </c>
      <c r="G500" s="232">
        <v>660.23333333333312</v>
      </c>
      <c r="H500" s="232">
        <v>726.0333333333333</v>
      </c>
      <c r="I500" s="232">
        <v>739.31666666666683</v>
      </c>
      <c r="J500" s="232">
        <v>758.93333333333339</v>
      </c>
      <c r="K500" s="231">
        <v>719.7</v>
      </c>
      <c r="L500" s="231">
        <v>686.8</v>
      </c>
      <c r="M500" s="231">
        <v>1.2329000000000001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1392.4</v>
      </c>
      <c r="D501" s="242">
        <v>1397.3999999999999</v>
      </c>
      <c r="E501" s="232">
        <v>1378.0499999999997</v>
      </c>
      <c r="F501" s="232">
        <v>1363.6999999999998</v>
      </c>
      <c r="G501" s="232">
        <v>1344.3499999999997</v>
      </c>
      <c r="H501" s="232">
        <v>1411.7499999999998</v>
      </c>
      <c r="I501" s="232">
        <v>1431.0999999999997</v>
      </c>
      <c r="J501" s="232">
        <v>1445.4499999999998</v>
      </c>
      <c r="K501" s="231">
        <v>1416.75</v>
      </c>
      <c r="L501" s="231">
        <v>1383.05</v>
      </c>
      <c r="M501" s="231">
        <v>1.0460499999999999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398.05</v>
      </c>
      <c r="D502" s="242">
        <v>398.61666666666673</v>
      </c>
      <c r="E502" s="232">
        <v>393.63333333333344</v>
      </c>
      <c r="F502" s="232">
        <v>389.2166666666667</v>
      </c>
      <c r="G502" s="232">
        <v>384.23333333333341</v>
      </c>
      <c r="H502" s="232">
        <v>403.03333333333347</v>
      </c>
      <c r="I502" s="232">
        <v>408.01666666666671</v>
      </c>
      <c r="J502" s="232">
        <v>412.43333333333351</v>
      </c>
      <c r="K502" s="231">
        <v>403.6</v>
      </c>
      <c r="L502" s="231">
        <v>394.2</v>
      </c>
      <c r="M502" s="231">
        <v>37.050669999999997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197.8</v>
      </c>
      <c r="D503" s="242">
        <v>199.83333333333334</v>
      </c>
      <c r="E503" s="232">
        <v>192.9666666666667</v>
      </c>
      <c r="F503" s="232">
        <v>188.13333333333335</v>
      </c>
      <c r="G503" s="232">
        <v>181.26666666666671</v>
      </c>
      <c r="H503" s="232">
        <v>204.66666666666669</v>
      </c>
      <c r="I503" s="232">
        <v>211.5333333333333</v>
      </c>
      <c r="J503" s="232">
        <v>216.36666666666667</v>
      </c>
      <c r="K503" s="231">
        <v>206.7</v>
      </c>
      <c r="L503" s="231">
        <v>195</v>
      </c>
      <c r="M503" s="231">
        <v>8.8288100000000007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17.5</v>
      </c>
      <c r="D504" s="242">
        <v>17.666666666666668</v>
      </c>
      <c r="E504" s="232">
        <v>17.133333333333336</v>
      </c>
      <c r="F504" s="232">
        <v>16.766666666666669</v>
      </c>
      <c r="G504" s="232">
        <v>16.233333333333338</v>
      </c>
      <c r="H504" s="232">
        <v>18.033333333333335</v>
      </c>
      <c r="I504" s="232">
        <v>18.566666666666666</v>
      </c>
      <c r="J504" s="232">
        <v>18.933333333333334</v>
      </c>
      <c r="K504" s="231">
        <v>18.2</v>
      </c>
      <c r="L504" s="231">
        <v>17.3</v>
      </c>
      <c r="M504" s="231">
        <v>1863.3839700000001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8981.75</v>
      </c>
      <c r="D505" s="242">
        <v>8921.0166666666664</v>
      </c>
      <c r="E505" s="232">
        <v>8816.0333333333328</v>
      </c>
      <c r="F505" s="232">
        <v>8650.3166666666657</v>
      </c>
      <c r="G505" s="232">
        <v>8545.3333333333321</v>
      </c>
      <c r="H505" s="232">
        <v>9086.7333333333336</v>
      </c>
      <c r="I505" s="232">
        <v>9191.7166666666672</v>
      </c>
      <c r="J505" s="232">
        <v>9357.4333333333343</v>
      </c>
      <c r="K505" s="231">
        <v>9026</v>
      </c>
      <c r="L505" s="231">
        <v>8755.2999999999993</v>
      </c>
      <c r="M505" s="231">
        <v>3.109E-2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215.35</v>
      </c>
      <c r="D506" s="232">
        <v>216.93333333333331</v>
      </c>
      <c r="E506" s="232">
        <v>212.96666666666661</v>
      </c>
      <c r="F506" s="232">
        <v>210.58333333333331</v>
      </c>
      <c r="G506" s="232">
        <v>206.61666666666662</v>
      </c>
      <c r="H506" s="232">
        <v>219.31666666666661</v>
      </c>
      <c r="I506" s="232">
        <v>223.2833333333333</v>
      </c>
      <c r="J506" s="231">
        <v>225.6666666666666</v>
      </c>
      <c r="K506" s="231">
        <v>220.9</v>
      </c>
      <c r="L506" s="231">
        <v>214.55</v>
      </c>
      <c r="M506" s="217">
        <v>66.876320000000007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221</v>
      </c>
      <c r="D507" s="232">
        <v>224.15</v>
      </c>
      <c r="E507" s="232">
        <v>215.15</v>
      </c>
      <c r="F507" s="232">
        <v>209.3</v>
      </c>
      <c r="G507" s="232">
        <v>200.3</v>
      </c>
      <c r="H507" s="232">
        <v>230</v>
      </c>
      <c r="I507" s="232">
        <v>239</v>
      </c>
      <c r="J507" s="231">
        <v>244.85</v>
      </c>
      <c r="K507" s="231">
        <v>233.15</v>
      </c>
      <c r="L507" s="231">
        <v>218.3</v>
      </c>
      <c r="M507" s="217">
        <v>12.35164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46.95</v>
      </c>
      <c r="D508" s="242">
        <v>48.483333333333327</v>
      </c>
      <c r="E508" s="232">
        <v>45.166666666666657</v>
      </c>
      <c r="F508" s="232">
        <v>43.383333333333333</v>
      </c>
      <c r="G508" s="232">
        <v>40.066666666666663</v>
      </c>
      <c r="H508" s="232">
        <v>50.266666666666652</v>
      </c>
      <c r="I508" s="232">
        <v>53.583333333333329</v>
      </c>
      <c r="J508" s="232">
        <v>55.366666666666646</v>
      </c>
      <c r="K508" s="231">
        <v>51.8</v>
      </c>
      <c r="L508" s="231">
        <v>46.7</v>
      </c>
      <c r="M508" s="231">
        <v>1697.8845200000001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430.3</v>
      </c>
      <c r="D509" s="242">
        <v>428.51666666666665</v>
      </c>
      <c r="E509" s="232">
        <v>423.08333333333331</v>
      </c>
      <c r="F509" s="232">
        <v>415.86666666666667</v>
      </c>
      <c r="G509" s="232">
        <v>410.43333333333334</v>
      </c>
      <c r="H509" s="232">
        <v>435.73333333333329</v>
      </c>
      <c r="I509" s="232">
        <v>441.16666666666669</v>
      </c>
      <c r="J509" s="232">
        <v>448.38333333333327</v>
      </c>
      <c r="K509" s="231">
        <v>433.95</v>
      </c>
      <c r="L509" s="231">
        <v>421.3</v>
      </c>
      <c r="M509" s="231">
        <v>13.076409999999999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1443.85</v>
      </c>
      <c r="D510" s="232">
        <v>1444</v>
      </c>
      <c r="E510" s="232">
        <v>1432.8</v>
      </c>
      <c r="F510" s="232">
        <v>1421.75</v>
      </c>
      <c r="G510" s="232">
        <v>1410.55</v>
      </c>
      <c r="H510" s="232">
        <v>1455.05</v>
      </c>
      <c r="I510" s="232">
        <v>1466.2499999999998</v>
      </c>
      <c r="J510" s="231">
        <v>1477.3</v>
      </c>
      <c r="K510" s="231">
        <v>1455.2</v>
      </c>
      <c r="L510" s="231">
        <v>1432.95</v>
      </c>
      <c r="M510" s="217">
        <v>8.4330000000000002E-2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1406.85</v>
      </c>
      <c r="D511" s="242">
        <v>1414.2166666666665</v>
      </c>
      <c r="E511" s="232">
        <v>1383.633333333333</v>
      </c>
      <c r="F511" s="232">
        <v>1360.4166666666665</v>
      </c>
      <c r="G511" s="232">
        <v>1329.833333333333</v>
      </c>
      <c r="H511" s="232">
        <v>1437.4333333333329</v>
      </c>
      <c r="I511" s="232">
        <v>1468.0166666666664</v>
      </c>
      <c r="J511" s="232">
        <v>1491.2333333333329</v>
      </c>
      <c r="K511" s="231">
        <v>1444.8</v>
      </c>
      <c r="L511" s="231">
        <v>1391</v>
      </c>
      <c r="M511" s="231">
        <v>0.36542999999999998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91" sqref="D91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5"/>
      <c r="B5" s="396"/>
      <c r="C5" s="395"/>
      <c r="D5" s="39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97" t="s">
        <v>513</v>
      </c>
      <c r="C7" s="396"/>
      <c r="D7" s="7">
        <f>Main!B10</f>
        <v>44956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44953</v>
      </c>
      <c r="B10" s="29">
        <v>511764</v>
      </c>
      <c r="C10" s="28" t="s">
        <v>1040</v>
      </c>
      <c r="D10" s="28" t="s">
        <v>1041</v>
      </c>
      <c r="E10" s="28" t="s">
        <v>522</v>
      </c>
      <c r="F10" s="85">
        <v>26053</v>
      </c>
      <c r="G10" s="29">
        <v>34.32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44953</v>
      </c>
      <c r="B11" s="29">
        <v>511764</v>
      </c>
      <c r="C11" s="28" t="s">
        <v>1040</v>
      </c>
      <c r="D11" s="28" t="s">
        <v>1041</v>
      </c>
      <c r="E11" s="28" t="s">
        <v>523</v>
      </c>
      <c r="F11" s="85">
        <v>11208</v>
      </c>
      <c r="G11" s="29">
        <v>34.11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44953</v>
      </c>
      <c r="B12" s="29">
        <v>511764</v>
      </c>
      <c r="C12" s="28" t="s">
        <v>1040</v>
      </c>
      <c r="D12" s="28" t="s">
        <v>1081</v>
      </c>
      <c r="E12" s="28" t="s">
        <v>523</v>
      </c>
      <c r="F12" s="85">
        <v>30000</v>
      </c>
      <c r="G12" s="29">
        <v>32.83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44953</v>
      </c>
      <c r="B13" s="29">
        <v>511764</v>
      </c>
      <c r="C13" s="28" t="s">
        <v>1040</v>
      </c>
      <c r="D13" s="28" t="s">
        <v>1082</v>
      </c>
      <c r="E13" s="28" t="s">
        <v>522</v>
      </c>
      <c r="F13" s="85">
        <v>22519</v>
      </c>
      <c r="G13" s="29">
        <v>32.880000000000003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44953</v>
      </c>
      <c r="B14" s="29">
        <v>511764</v>
      </c>
      <c r="C14" s="28" t="s">
        <v>1040</v>
      </c>
      <c r="D14" s="28" t="s">
        <v>1083</v>
      </c>
      <c r="E14" s="28" t="s">
        <v>523</v>
      </c>
      <c r="F14" s="85">
        <v>70000</v>
      </c>
      <c r="G14" s="29">
        <v>34.409999999999997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44953</v>
      </c>
      <c r="B15" s="29">
        <v>543712</v>
      </c>
      <c r="C15" s="28" t="s">
        <v>1084</v>
      </c>
      <c r="D15" s="28" t="s">
        <v>1085</v>
      </c>
      <c r="E15" s="28" t="s">
        <v>523</v>
      </c>
      <c r="F15" s="85">
        <v>352355</v>
      </c>
      <c r="G15" s="29">
        <v>270.26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44953</v>
      </c>
      <c r="B16" s="29">
        <v>543439</v>
      </c>
      <c r="C16" s="28" t="s">
        <v>1086</v>
      </c>
      <c r="D16" s="28" t="s">
        <v>1087</v>
      </c>
      <c r="E16" s="28" t="s">
        <v>522</v>
      </c>
      <c r="F16" s="85">
        <v>16000</v>
      </c>
      <c r="G16" s="29">
        <v>28.65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44953</v>
      </c>
      <c r="B17" s="29">
        <v>543439</v>
      </c>
      <c r="C17" s="28" t="s">
        <v>1086</v>
      </c>
      <c r="D17" s="28" t="s">
        <v>1088</v>
      </c>
      <c r="E17" s="28" t="s">
        <v>523</v>
      </c>
      <c r="F17" s="85">
        <v>30000</v>
      </c>
      <c r="G17" s="29">
        <v>28.65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44953</v>
      </c>
      <c r="B18" s="29">
        <v>539559</v>
      </c>
      <c r="C18" s="28" t="s">
        <v>1045</v>
      </c>
      <c r="D18" s="28" t="s">
        <v>1089</v>
      </c>
      <c r="E18" s="28" t="s">
        <v>523</v>
      </c>
      <c r="F18" s="85">
        <v>179000</v>
      </c>
      <c r="G18" s="29">
        <v>19.350000000000001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44953</v>
      </c>
      <c r="B19" s="29">
        <v>539559</v>
      </c>
      <c r="C19" s="28" t="s">
        <v>1045</v>
      </c>
      <c r="D19" s="28" t="s">
        <v>1090</v>
      </c>
      <c r="E19" s="28" t="s">
        <v>522</v>
      </c>
      <c r="F19" s="85">
        <v>350000</v>
      </c>
      <c r="G19" s="29">
        <v>19.309999999999999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44953</v>
      </c>
      <c r="B20" s="29">
        <v>543713</v>
      </c>
      <c r="C20" s="28" t="s">
        <v>1091</v>
      </c>
      <c r="D20" s="28" t="s">
        <v>1092</v>
      </c>
      <c r="E20" s="28" t="s">
        <v>523</v>
      </c>
      <c r="F20" s="85">
        <v>134000</v>
      </c>
      <c r="G20" s="29">
        <v>160.82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44953</v>
      </c>
      <c r="B21" s="29">
        <v>537707</v>
      </c>
      <c r="C21" s="28" t="s">
        <v>1024</v>
      </c>
      <c r="D21" s="28" t="s">
        <v>1025</v>
      </c>
      <c r="E21" s="28" t="s">
        <v>522</v>
      </c>
      <c r="F21" s="85">
        <v>48544</v>
      </c>
      <c r="G21" s="29">
        <v>62.33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44953</v>
      </c>
      <c r="B22" s="29">
        <v>537707</v>
      </c>
      <c r="C22" s="28" t="s">
        <v>1024</v>
      </c>
      <c r="D22" s="28" t="s">
        <v>1025</v>
      </c>
      <c r="E22" s="28" t="s">
        <v>523</v>
      </c>
      <c r="F22" s="85">
        <v>65813</v>
      </c>
      <c r="G22" s="29">
        <v>62.45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44953</v>
      </c>
      <c r="B23" s="29">
        <v>543709</v>
      </c>
      <c r="C23" s="28" t="s">
        <v>1093</v>
      </c>
      <c r="D23" s="28" t="s">
        <v>1094</v>
      </c>
      <c r="E23" s="28" t="s">
        <v>523</v>
      </c>
      <c r="F23" s="85">
        <v>52000</v>
      </c>
      <c r="G23" s="29">
        <v>171.55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44953</v>
      </c>
      <c r="B24" s="29">
        <v>540936</v>
      </c>
      <c r="C24" s="28" t="s">
        <v>1046</v>
      </c>
      <c r="D24" s="28" t="s">
        <v>1095</v>
      </c>
      <c r="E24" s="28" t="s">
        <v>523</v>
      </c>
      <c r="F24" s="85">
        <v>67747</v>
      </c>
      <c r="G24" s="29">
        <v>21.49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44953</v>
      </c>
      <c r="B25" s="29">
        <v>540936</v>
      </c>
      <c r="C25" s="28" t="s">
        <v>1046</v>
      </c>
      <c r="D25" s="28" t="s">
        <v>1047</v>
      </c>
      <c r="E25" s="28" t="s">
        <v>523</v>
      </c>
      <c r="F25" s="85">
        <v>77242</v>
      </c>
      <c r="G25" s="29">
        <v>22.1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44953</v>
      </c>
      <c r="B26" s="29">
        <v>540936</v>
      </c>
      <c r="C26" s="28" t="s">
        <v>1046</v>
      </c>
      <c r="D26" s="28" t="s">
        <v>1047</v>
      </c>
      <c r="E26" s="28" t="s">
        <v>522</v>
      </c>
      <c r="F26" s="85">
        <v>414997</v>
      </c>
      <c r="G26" s="29">
        <v>21.94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44953</v>
      </c>
      <c r="B27" s="29">
        <v>530663</v>
      </c>
      <c r="C27" s="28" t="s">
        <v>1096</v>
      </c>
      <c r="D27" s="28" t="s">
        <v>1097</v>
      </c>
      <c r="E27" s="28" t="s">
        <v>523</v>
      </c>
      <c r="F27" s="85">
        <v>6211</v>
      </c>
      <c r="G27" s="29">
        <v>1.39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44953</v>
      </c>
      <c r="B28" s="29">
        <v>530663</v>
      </c>
      <c r="C28" s="28" t="s">
        <v>1096</v>
      </c>
      <c r="D28" s="28" t="s">
        <v>1098</v>
      </c>
      <c r="E28" s="28" t="s">
        <v>523</v>
      </c>
      <c r="F28" s="85">
        <v>239364</v>
      </c>
      <c r="G28" s="29">
        <v>1.47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44953</v>
      </c>
      <c r="B29" s="29">
        <v>530663</v>
      </c>
      <c r="C29" s="28" t="s">
        <v>1096</v>
      </c>
      <c r="D29" s="28" t="s">
        <v>1098</v>
      </c>
      <c r="E29" s="28" t="s">
        <v>522</v>
      </c>
      <c r="F29" s="85">
        <v>23123</v>
      </c>
      <c r="G29" s="29">
        <v>1.42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44953</v>
      </c>
      <c r="B30" s="29">
        <v>530663</v>
      </c>
      <c r="C30" s="28" t="s">
        <v>1096</v>
      </c>
      <c r="D30" s="28" t="s">
        <v>1097</v>
      </c>
      <c r="E30" s="28" t="s">
        <v>522</v>
      </c>
      <c r="F30" s="85">
        <v>347973</v>
      </c>
      <c r="G30" s="29">
        <v>1.45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44953</v>
      </c>
      <c r="B31" s="29">
        <v>523467</v>
      </c>
      <c r="C31" s="28" t="s">
        <v>1099</v>
      </c>
      <c r="D31" s="28" t="s">
        <v>1100</v>
      </c>
      <c r="E31" s="28" t="s">
        <v>523</v>
      </c>
      <c r="F31" s="85">
        <v>750000</v>
      </c>
      <c r="G31" s="29">
        <v>2.62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44953</v>
      </c>
      <c r="B32" s="29">
        <v>531550</v>
      </c>
      <c r="C32" s="28" t="s">
        <v>1101</v>
      </c>
      <c r="D32" s="28" t="s">
        <v>1102</v>
      </c>
      <c r="E32" s="28" t="s">
        <v>522</v>
      </c>
      <c r="F32" s="85">
        <v>36000</v>
      </c>
      <c r="G32" s="29">
        <v>12.33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44953</v>
      </c>
      <c r="B33" s="29">
        <v>504076</v>
      </c>
      <c r="C33" s="28" t="s">
        <v>1103</v>
      </c>
      <c r="D33" s="28" t="s">
        <v>1104</v>
      </c>
      <c r="E33" s="28" t="s">
        <v>523</v>
      </c>
      <c r="F33" s="85">
        <v>100000</v>
      </c>
      <c r="G33" s="29">
        <v>22.7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44953</v>
      </c>
      <c r="B34" s="29">
        <v>543289</v>
      </c>
      <c r="C34" s="28" t="s">
        <v>1105</v>
      </c>
      <c r="D34" s="28" t="s">
        <v>1106</v>
      </c>
      <c r="E34" s="28" t="s">
        <v>523</v>
      </c>
      <c r="F34" s="85">
        <v>6000</v>
      </c>
      <c r="G34" s="29">
        <v>18.8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44953</v>
      </c>
      <c r="B35" s="29">
        <v>543289</v>
      </c>
      <c r="C35" s="28" t="s">
        <v>1105</v>
      </c>
      <c r="D35" s="28" t="s">
        <v>1106</v>
      </c>
      <c r="E35" s="28" t="s">
        <v>522</v>
      </c>
      <c r="F35" s="85">
        <v>12000</v>
      </c>
      <c r="G35" s="29">
        <v>18.8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44953</v>
      </c>
      <c r="B36" s="29">
        <v>541973</v>
      </c>
      <c r="C36" s="28" t="s">
        <v>1048</v>
      </c>
      <c r="D36" s="28" t="s">
        <v>1049</v>
      </c>
      <c r="E36" s="28" t="s">
        <v>522</v>
      </c>
      <c r="F36" s="85">
        <v>58500</v>
      </c>
      <c r="G36" s="29">
        <v>34.97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44953</v>
      </c>
      <c r="B37" s="29">
        <v>543305</v>
      </c>
      <c r="C37" s="28" t="s">
        <v>1051</v>
      </c>
      <c r="D37" s="28" t="s">
        <v>1052</v>
      </c>
      <c r="E37" s="28" t="s">
        <v>522</v>
      </c>
      <c r="F37" s="85">
        <v>36000</v>
      </c>
      <c r="G37" s="29">
        <v>5.8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44953</v>
      </c>
      <c r="B38" s="29">
        <v>543305</v>
      </c>
      <c r="C38" s="28" t="s">
        <v>1051</v>
      </c>
      <c r="D38" s="28" t="s">
        <v>1052</v>
      </c>
      <c r="E38" s="28" t="s">
        <v>523</v>
      </c>
      <c r="F38" s="85">
        <v>48000</v>
      </c>
      <c r="G38" s="29">
        <v>5.79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44953</v>
      </c>
      <c r="B39" s="29">
        <v>543522</v>
      </c>
      <c r="C39" s="28" t="s">
        <v>1107</v>
      </c>
      <c r="D39" s="28" t="s">
        <v>1108</v>
      </c>
      <c r="E39" s="28" t="s">
        <v>523</v>
      </c>
      <c r="F39" s="85">
        <v>6000</v>
      </c>
      <c r="G39" s="29">
        <v>36.08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44953</v>
      </c>
      <c r="B40" s="29">
        <v>543522</v>
      </c>
      <c r="C40" s="28" t="s">
        <v>1107</v>
      </c>
      <c r="D40" s="28" t="s">
        <v>1108</v>
      </c>
      <c r="E40" s="28" t="s">
        <v>522</v>
      </c>
      <c r="F40" s="85">
        <v>12000</v>
      </c>
      <c r="G40" s="29">
        <v>32.96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44953</v>
      </c>
      <c r="B41" s="29">
        <v>524051</v>
      </c>
      <c r="C41" s="28" t="s">
        <v>441</v>
      </c>
      <c r="D41" s="28" t="s">
        <v>1109</v>
      </c>
      <c r="E41" s="28" t="s">
        <v>523</v>
      </c>
      <c r="F41" s="85">
        <v>230000</v>
      </c>
      <c r="G41" s="29">
        <v>1525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44953</v>
      </c>
      <c r="B42" s="29">
        <v>524051</v>
      </c>
      <c r="C42" s="28" t="s">
        <v>441</v>
      </c>
      <c r="D42" s="28" t="s">
        <v>1110</v>
      </c>
      <c r="E42" s="28" t="s">
        <v>522</v>
      </c>
      <c r="F42" s="85">
        <v>230000</v>
      </c>
      <c r="G42" s="29">
        <v>1525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44953</v>
      </c>
      <c r="B43" s="29">
        <v>512217</v>
      </c>
      <c r="C43" s="28" t="s">
        <v>1111</v>
      </c>
      <c r="D43" s="28" t="s">
        <v>1112</v>
      </c>
      <c r="E43" s="28" t="s">
        <v>523</v>
      </c>
      <c r="F43" s="85">
        <v>61387</v>
      </c>
      <c r="G43" s="29">
        <v>44.33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44953</v>
      </c>
      <c r="B44" s="29">
        <v>530951</v>
      </c>
      <c r="C44" s="28" t="s">
        <v>1113</v>
      </c>
      <c r="D44" s="28" t="s">
        <v>1114</v>
      </c>
      <c r="E44" s="28" t="s">
        <v>522</v>
      </c>
      <c r="F44" s="85">
        <v>46660</v>
      </c>
      <c r="G44" s="29">
        <v>130.18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44953</v>
      </c>
      <c r="B45" s="29">
        <v>543744</v>
      </c>
      <c r="C45" s="28" t="s">
        <v>1115</v>
      </c>
      <c r="D45" s="28" t="s">
        <v>1116</v>
      </c>
      <c r="E45" s="28" t="s">
        <v>522</v>
      </c>
      <c r="F45" s="85">
        <v>13000</v>
      </c>
      <c r="G45" s="29">
        <v>167.32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44953</v>
      </c>
      <c r="B46" s="29">
        <v>543744</v>
      </c>
      <c r="C46" s="28" t="s">
        <v>1115</v>
      </c>
      <c r="D46" s="28" t="s">
        <v>1116</v>
      </c>
      <c r="E46" s="28" t="s">
        <v>523</v>
      </c>
      <c r="F46" s="85">
        <v>10000</v>
      </c>
      <c r="G46" s="29">
        <v>170.19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44953</v>
      </c>
      <c r="B47" s="29">
        <v>512115</v>
      </c>
      <c r="C47" s="28" t="s">
        <v>1026</v>
      </c>
      <c r="D47" s="28" t="s">
        <v>1117</v>
      </c>
      <c r="E47" s="28" t="s">
        <v>523</v>
      </c>
      <c r="F47" s="85">
        <v>6509</v>
      </c>
      <c r="G47" s="29">
        <v>37.14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44953</v>
      </c>
      <c r="B48" s="29">
        <v>540914</v>
      </c>
      <c r="C48" s="28" t="s">
        <v>1053</v>
      </c>
      <c r="D48" s="28" t="s">
        <v>1118</v>
      </c>
      <c r="E48" s="28" t="s">
        <v>523</v>
      </c>
      <c r="F48" s="85">
        <v>40000</v>
      </c>
      <c r="G48" s="29">
        <v>17.14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44953</v>
      </c>
      <c r="B49" s="29">
        <v>540914</v>
      </c>
      <c r="C49" s="28" t="s">
        <v>1053</v>
      </c>
      <c r="D49" s="28" t="s">
        <v>1119</v>
      </c>
      <c r="E49" s="28" t="s">
        <v>523</v>
      </c>
      <c r="F49" s="85">
        <v>60400</v>
      </c>
      <c r="G49" s="29">
        <v>17.29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44953</v>
      </c>
      <c r="B50" s="29">
        <v>539041</v>
      </c>
      <c r="C50" s="28" t="s">
        <v>1120</v>
      </c>
      <c r="D50" s="28" t="s">
        <v>1121</v>
      </c>
      <c r="E50" s="28" t="s">
        <v>522</v>
      </c>
      <c r="F50" s="85">
        <v>100000</v>
      </c>
      <c r="G50" s="29">
        <v>38.35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44953</v>
      </c>
      <c r="B51" s="29">
        <v>539041</v>
      </c>
      <c r="C51" s="28" t="s">
        <v>1120</v>
      </c>
      <c r="D51" s="28" t="s">
        <v>1122</v>
      </c>
      <c r="E51" s="28" t="s">
        <v>522</v>
      </c>
      <c r="F51" s="85">
        <v>100000</v>
      </c>
      <c r="G51" s="29">
        <v>38.35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44953</v>
      </c>
      <c r="B52" s="29">
        <v>539041</v>
      </c>
      <c r="C52" s="28" t="s">
        <v>1120</v>
      </c>
      <c r="D52" s="28" t="s">
        <v>1123</v>
      </c>
      <c r="E52" s="28" t="s">
        <v>522</v>
      </c>
      <c r="F52" s="85">
        <v>70000</v>
      </c>
      <c r="G52" s="29">
        <v>38.35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44953</v>
      </c>
      <c r="B53" s="29">
        <v>539041</v>
      </c>
      <c r="C53" s="28" t="s">
        <v>1120</v>
      </c>
      <c r="D53" s="28" t="s">
        <v>1124</v>
      </c>
      <c r="E53" s="28" t="s">
        <v>522</v>
      </c>
      <c r="F53" s="85">
        <v>82500</v>
      </c>
      <c r="G53" s="29">
        <v>38.35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44953</v>
      </c>
      <c r="B54" s="29">
        <v>539041</v>
      </c>
      <c r="C54" s="28" t="s">
        <v>1120</v>
      </c>
      <c r="D54" s="28" t="s">
        <v>1124</v>
      </c>
      <c r="E54" s="28" t="s">
        <v>523</v>
      </c>
      <c r="F54" s="85">
        <v>15000</v>
      </c>
      <c r="G54" s="29">
        <v>38.35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44953</v>
      </c>
      <c r="B55" s="29">
        <v>539041</v>
      </c>
      <c r="C55" s="28" t="s">
        <v>1120</v>
      </c>
      <c r="D55" s="28" t="s">
        <v>1043</v>
      </c>
      <c r="E55" s="28" t="s">
        <v>522</v>
      </c>
      <c r="F55" s="85">
        <v>100000</v>
      </c>
      <c r="G55" s="29">
        <v>38.35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44953</v>
      </c>
      <c r="B56" s="29">
        <v>539041</v>
      </c>
      <c r="C56" s="28" t="s">
        <v>1120</v>
      </c>
      <c r="D56" s="28" t="s">
        <v>988</v>
      </c>
      <c r="E56" s="28" t="s">
        <v>523</v>
      </c>
      <c r="F56" s="85">
        <v>150000</v>
      </c>
      <c r="G56" s="29">
        <v>38.35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44953</v>
      </c>
      <c r="B57" s="29">
        <v>539041</v>
      </c>
      <c r="C57" s="28" t="s">
        <v>1120</v>
      </c>
      <c r="D57" s="28" t="s">
        <v>1044</v>
      </c>
      <c r="E57" s="28" t="s">
        <v>523</v>
      </c>
      <c r="F57" s="85">
        <v>300000</v>
      </c>
      <c r="G57" s="29">
        <v>38.35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44953</v>
      </c>
      <c r="B58" s="29">
        <v>539278</v>
      </c>
      <c r="C58" s="28" t="s">
        <v>1001</v>
      </c>
      <c r="D58" s="28" t="s">
        <v>1125</v>
      </c>
      <c r="E58" s="28" t="s">
        <v>522</v>
      </c>
      <c r="F58" s="85">
        <v>200000</v>
      </c>
      <c r="G58" s="29">
        <v>7.12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44953</v>
      </c>
      <c r="B59" s="29">
        <v>539278</v>
      </c>
      <c r="C59" s="28" t="s">
        <v>1001</v>
      </c>
      <c r="D59" s="28" t="s">
        <v>1002</v>
      </c>
      <c r="E59" s="28" t="s">
        <v>522</v>
      </c>
      <c r="F59" s="85">
        <v>439566</v>
      </c>
      <c r="G59" s="29">
        <v>7.17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44953</v>
      </c>
      <c r="B60" s="29">
        <v>539278</v>
      </c>
      <c r="C60" s="28" t="s">
        <v>1001</v>
      </c>
      <c r="D60" s="28" t="s">
        <v>1002</v>
      </c>
      <c r="E60" s="28" t="s">
        <v>523</v>
      </c>
      <c r="F60" s="85">
        <v>439566</v>
      </c>
      <c r="G60" s="29">
        <v>7.12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44953</v>
      </c>
      <c r="B61" s="29">
        <v>539278</v>
      </c>
      <c r="C61" s="28" t="s">
        <v>1001</v>
      </c>
      <c r="D61" s="28" t="s">
        <v>1126</v>
      </c>
      <c r="E61" s="28" t="s">
        <v>522</v>
      </c>
      <c r="F61" s="85">
        <v>234308</v>
      </c>
      <c r="G61" s="29">
        <v>7.12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44953</v>
      </c>
      <c r="B62" s="29">
        <v>538496</v>
      </c>
      <c r="C62" s="28" t="s">
        <v>1127</v>
      </c>
      <c r="D62" s="28" t="s">
        <v>1128</v>
      </c>
      <c r="E62" s="28" t="s">
        <v>523</v>
      </c>
      <c r="F62" s="85">
        <v>96000</v>
      </c>
      <c r="G62" s="29">
        <v>5.34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44953</v>
      </c>
      <c r="B63" s="29">
        <v>521005</v>
      </c>
      <c r="C63" s="28" t="s">
        <v>1054</v>
      </c>
      <c r="D63" s="28" t="s">
        <v>1050</v>
      </c>
      <c r="E63" s="28" t="s">
        <v>522</v>
      </c>
      <c r="F63" s="85">
        <v>13300</v>
      </c>
      <c r="G63" s="29">
        <v>35.51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44953</v>
      </c>
      <c r="B64" s="29">
        <v>539040</v>
      </c>
      <c r="C64" s="28" t="s">
        <v>1055</v>
      </c>
      <c r="D64" s="28" t="s">
        <v>1042</v>
      </c>
      <c r="E64" s="28" t="s">
        <v>522</v>
      </c>
      <c r="F64" s="85">
        <v>25000</v>
      </c>
      <c r="G64" s="29">
        <v>27.2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44953</v>
      </c>
      <c r="B65" s="29">
        <v>539040</v>
      </c>
      <c r="C65" s="28" t="s">
        <v>1055</v>
      </c>
      <c r="D65" s="28" t="s">
        <v>1129</v>
      </c>
      <c r="E65" s="28" t="s">
        <v>522</v>
      </c>
      <c r="F65" s="85">
        <v>18000</v>
      </c>
      <c r="G65" s="29">
        <v>27.2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44953</v>
      </c>
      <c r="B66" s="29">
        <v>539040</v>
      </c>
      <c r="C66" s="28" t="s">
        <v>1055</v>
      </c>
      <c r="D66" s="28" t="s">
        <v>1130</v>
      </c>
      <c r="E66" s="28" t="s">
        <v>523</v>
      </c>
      <c r="F66" s="85">
        <v>20000</v>
      </c>
      <c r="G66" s="29">
        <v>27.2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44953</v>
      </c>
      <c r="B67" s="29">
        <v>538918</v>
      </c>
      <c r="C67" s="28" t="s">
        <v>1131</v>
      </c>
      <c r="D67" s="28" t="s">
        <v>1132</v>
      </c>
      <c r="E67" s="28" t="s">
        <v>523</v>
      </c>
      <c r="F67" s="85">
        <v>62211</v>
      </c>
      <c r="G67" s="29">
        <v>14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44953</v>
      </c>
      <c r="B68" s="29">
        <v>531211</v>
      </c>
      <c r="C68" s="28" t="s">
        <v>1133</v>
      </c>
      <c r="D68" s="28" t="s">
        <v>1134</v>
      </c>
      <c r="E68" s="28" t="s">
        <v>523</v>
      </c>
      <c r="F68" s="85">
        <v>17000</v>
      </c>
      <c r="G68" s="29">
        <v>5.89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44953</v>
      </c>
      <c r="B69" s="29">
        <v>531211</v>
      </c>
      <c r="C69" s="28" t="s">
        <v>1133</v>
      </c>
      <c r="D69" s="28" t="s">
        <v>1135</v>
      </c>
      <c r="E69" s="28" t="s">
        <v>522</v>
      </c>
      <c r="F69" s="85">
        <v>16500</v>
      </c>
      <c r="G69" s="29">
        <v>6.21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44953</v>
      </c>
      <c r="B70" s="29" t="s">
        <v>1056</v>
      </c>
      <c r="C70" s="28" t="s">
        <v>1057</v>
      </c>
      <c r="D70" s="28" t="s">
        <v>1136</v>
      </c>
      <c r="E70" s="28" t="s">
        <v>522</v>
      </c>
      <c r="F70" s="85">
        <v>5000</v>
      </c>
      <c r="G70" s="29">
        <v>25.37</v>
      </c>
      <c r="H70" s="29" t="s">
        <v>912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44953</v>
      </c>
      <c r="B71" s="29" t="s">
        <v>1056</v>
      </c>
      <c r="C71" s="28" t="s">
        <v>1057</v>
      </c>
      <c r="D71" s="28" t="s">
        <v>1058</v>
      </c>
      <c r="E71" s="28" t="s">
        <v>522</v>
      </c>
      <c r="F71" s="85">
        <v>54951</v>
      </c>
      <c r="G71" s="29">
        <v>21.52</v>
      </c>
      <c r="H71" s="29" t="s">
        <v>912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44953</v>
      </c>
      <c r="B72" s="29" t="s">
        <v>1137</v>
      </c>
      <c r="C72" s="28" t="s">
        <v>1138</v>
      </c>
      <c r="D72" s="28" t="s">
        <v>1139</v>
      </c>
      <c r="E72" s="28" t="s">
        <v>522</v>
      </c>
      <c r="F72" s="85">
        <v>200000</v>
      </c>
      <c r="G72" s="29">
        <v>186</v>
      </c>
      <c r="H72" s="29" t="s">
        <v>912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44953</v>
      </c>
      <c r="B73" s="29" t="s">
        <v>1059</v>
      </c>
      <c r="C73" s="28" t="s">
        <v>1060</v>
      </c>
      <c r="D73" s="28" t="s">
        <v>1140</v>
      </c>
      <c r="E73" s="28" t="s">
        <v>522</v>
      </c>
      <c r="F73" s="85">
        <v>216000</v>
      </c>
      <c r="G73" s="29">
        <v>8.9700000000000006</v>
      </c>
      <c r="H73" s="29" t="s">
        <v>912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44953</v>
      </c>
      <c r="B74" s="29" t="s">
        <v>1059</v>
      </c>
      <c r="C74" s="28" t="s">
        <v>1060</v>
      </c>
      <c r="D74" s="28" t="s">
        <v>1141</v>
      </c>
      <c r="E74" s="28" t="s">
        <v>522</v>
      </c>
      <c r="F74" s="85">
        <v>222000</v>
      </c>
      <c r="G74" s="29">
        <v>9.0299999999999994</v>
      </c>
      <c r="H74" s="29" t="s">
        <v>912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44953</v>
      </c>
      <c r="B75" s="29" t="s">
        <v>1059</v>
      </c>
      <c r="C75" s="28" t="s">
        <v>1060</v>
      </c>
      <c r="D75" s="28" t="s">
        <v>869</v>
      </c>
      <c r="E75" s="28" t="s">
        <v>522</v>
      </c>
      <c r="F75" s="85">
        <v>36000</v>
      </c>
      <c r="G75" s="29">
        <v>8.3000000000000007</v>
      </c>
      <c r="H75" s="29" t="s">
        <v>912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44953</v>
      </c>
      <c r="B76" s="29" t="s">
        <v>1059</v>
      </c>
      <c r="C76" s="28" t="s">
        <v>1060</v>
      </c>
      <c r="D76" s="28" t="s">
        <v>1142</v>
      </c>
      <c r="E76" s="28" t="s">
        <v>522</v>
      </c>
      <c r="F76" s="85">
        <v>111000</v>
      </c>
      <c r="G76" s="29">
        <v>9.1</v>
      </c>
      <c r="H76" s="29" t="s">
        <v>912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44953</v>
      </c>
      <c r="B77" s="29" t="s">
        <v>1143</v>
      </c>
      <c r="C77" s="28" t="s">
        <v>1144</v>
      </c>
      <c r="D77" s="28" t="s">
        <v>1061</v>
      </c>
      <c r="E77" s="28" t="s">
        <v>522</v>
      </c>
      <c r="F77" s="85">
        <v>916401</v>
      </c>
      <c r="G77" s="29">
        <v>17.54</v>
      </c>
      <c r="H77" s="29" t="s">
        <v>912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44953</v>
      </c>
      <c r="B78" s="29" t="s">
        <v>249</v>
      </c>
      <c r="C78" s="28" t="s">
        <v>1145</v>
      </c>
      <c r="D78" s="28" t="s">
        <v>910</v>
      </c>
      <c r="E78" s="28" t="s">
        <v>522</v>
      </c>
      <c r="F78" s="85">
        <v>411412</v>
      </c>
      <c r="G78" s="29">
        <v>2765.86</v>
      </c>
      <c r="H78" s="29" t="s">
        <v>912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44953</v>
      </c>
      <c r="B79" s="29" t="s">
        <v>1146</v>
      </c>
      <c r="C79" s="28" t="s">
        <v>1147</v>
      </c>
      <c r="D79" s="28" t="s">
        <v>1148</v>
      </c>
      <c r="E79" s="28" t="s">
        <v>522</v>
      </c>
      <c r="F79" s="85">
        <v>200000</v>
      </c>
      <c r="G79" s="29">
        <v>61</v>
      </c>
      <c r="H79" s="29" t="s">
        <v>912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44953</v>
      </c>
      <c r="B80" s="29" t="s">
        <v>1027</v>
      </c>
      <c r="C80" s="28" t="s">
        <v>1003</v>
      </c>
      <c r="D80" s="28" t="s">
        <v>1149</v>
      </c>
      <c r="E80" s="28" t="s">
        <v>522</v>
      </c>
      <c r="F80" s="85">
        <v>134773</v>
      </c>
      <c r="G80" s="29">
        <v>18.75</v>
      </c>
      <c r="H80" s="29" t="s">
        <v>912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44953</v>
      </c>
      <c r="B81" s="29" t="s">
        <v>1007</v>
      </c>
      <c r="C81" s="28" t="s">
        <v>1008</v>
      </c>
      <c r="D81" s="28" t="s">
        <v>911</v>
      </c>
      <c r="E81" s="28" t="s">
        <v>522</v>
      </c>
      <c r="F81" s="85">
        <v>59781</v>
      </c>
      <c r="G81" s="29">
        <v>414.3</v>
      </c>
      <c r="H81" s="29" t="s">
        <v>912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44953</v>
      </c>
      <c r="B82" s="29" t="s">
        <v>1007</v>
      </c>
      <c r="C82" s="28" t="s">
        <v>1008</v>
      </c>
      <c r="D82" s="28" t="s">
        <v>910</v>
      </c>
      <c r="E82" s="28" t="s">
        <v>522</v>
      </c>
      <c r="F82" s="85">
        <v>88504</v>
      </c>
      <c r="G82" s="29">
        <v>416.11</v>
      </c>
      <c r="H82" s="29" t="s">
        <v>912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44953</v>
      </c>
      <c r="B83" s="29" t="s">
        <v>1150</v>
      </c>
      <c r="C83" s="28" t="s">
        <v>1151</v>
      </c>
      <c r="D83" s="28" t="s">
        <v>1152</v>
      </c>
      <c r="E83" s="28" t="s">
        <v>522</v>
      </c>
      <c r="F83" s="85">
        <v>466343</v>
      </c>
      <c r="G83" s="29">
        <v>20.3</v>
      </c>
      <c r="H83" s="29" t="s">
        <v>912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44953</v>
      </c>
      <c r="B84" s="29" t="s">
        <v>1153</v>
      </c>
      <c r="C84" s="28" t="s">
        <v>1154</v>
      </c>
      <c r="D84" s="28" t="s">
        <v>1155</v>
      </c>
      <c r="E84" s="28" t="s">
        <v>522</v>
      </c>
      <c r="F84" s="85">
        <v>260000</v>
      </c>
      <c r="G84" s="29">
        <v>87.37</v>
      </c>
      <c r="H84" s="29" t="s">
        <v>912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44953</v>
      </c>
      <c r="B85" s="29" t="s">
        <v>1153</v>
      </c>
      <c r="C85" s="28" t="s">
        <v>1154</v>
      </c>
      <c r="D85" s="28" t="s">
        <v>1156</v>
      </c>
      <c r="E85" s="28" t="s">
        <v>522</v>
      </c>
      <c r="F85" s="85">
        <v>284011</v>
      </c>
      <c r="G85" s="29">
        <v>86.93</v>
      </c>
      <c r="H85" s="29" t="s">
        <v>912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44953</v>
      </c>
      <c r="B86" s="29" t="s">
        <v>1153</v>
      </c>
      <c r="C86" s="28" t="s">
        <v>1154</v>
      </c>
      <c r="D86" s="28" t="s">
        <v>1157</v>
      </c>
      <c r="E86" s="28" t="s">
        <v>522</v>
      </c>
      <c r="F86" s="85">
        <v>150000</v>
      </c>
      <c r="G86" s="29">
        <v>88</v>
      </c>
      <c r="H86" s="29" t="s">
        <v>912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44953</v>
      </c>
      <c r="B87" s="29" t="s">
        <v>1158</v>
      </c>
      <c r="C87" s="28" t="s">
        <v>1159</v>
      </c>
      <c r="D87" s="28" t="s">
        <v>1160</v>
      </c>
      <c r="E87" s="28" t="s">
        <v>522</v>
      </c>
      <c r="F87" s="85">
        <v>193306</v>
      </c>
      <c r="G87" s="29">
        <v>31.04</v>
      </c>
      <c r="H87" s="29" t="s">
        <v>912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44953</v>
      </c>
      <c r="B88" s="29" t="s">
        <v>1161</v>
      </c>
      <c r="C88" s="28" t="s">
        <v>1162</v>
      </c>
      <c r="D88" s="28" t="s">
        <v>1163</v>
      </c>
      <c r="E88" s="28" t="s">
        <v>522</v>
      </c>
      <c r="F88" s="85">
        <v>55723</v>
      </c>
      <c r="G88" s="29">
        <v>160.44999999999999</v>
      </c>
      <c r="H88" s="29" t="s">
        <v>912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44953</v>
      </c>
      <c r="B89" s="29" t="s">
        <v>1056</v>
      </c>
      <c r="C89" s="28" t="s">
        <v>1057</v>
      </c>
      <c r="D89" s="28" t="s">
        <v>1062</v>
      </c>
      <c r="E89" s="28" t="s">
        <v>523</v>
      </c>
      <c r="F89" s="85">
        <v>19829</v>
      </c>
      <c r="G89" s="29">
        <v>21.56</v>
      </c>
      <c r="H89" s="29" t="s">
        <v>912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44953</v>
      </c>
      <c r="B90" s="29" t="s">
        <v>1056</v>
      </c>
      <c r="C90" s="28" t="s">
        <v>1057</v>
      </c>
      <c r="D90" s="28" t="s">
        <v>1164</v>
      </c>
      <c r="E90" s="28" t="s">
        <v>523</v>
      </c>
      <c r="F90" s="85">
        <v>30483</v>
      </c>
      <c r="G90" s="29">
        <v>21.25</v>
      </c>
      <c r="H90" s="29" t="s">
        <v>912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44953</v>
      </c>
      <c r="B91" s="29" t="s">
        <v>1137</v>
      </c>
      <c r="C91" s="28" t="s">
        <v>1138</v>
      </c>
      <c r="D91" s="28" t="s">
        <v>1165</v>
      </c>
      <c r="E91" s="28" t="s">
        <v>523</v>
      </c>
      <c r="F91" s="85">
        <v>199759</v>
      </c>
      <c r="G91" s="29">
        <v>186</v>
      </c>
      <c r="H91" s="29" t="s">
        <v>912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44953</v>
      </c>
      <c r="B92" s="29" t="s">
        <v>1084</v>
      </c>
      <c r="C92" s="28" t="s">
        <v>1166</v>
      </c>
      <c r="D92" s="28" t="s">
        <v>1167</v>
      </c>
      <c r="E92" s="28" t="s">
        <v>523</v>
      </c>
      <c r="F92" s="85">
        <v>500650</v>
      </c>
      <c r="G92" s="29">
        <v>270.3</v>
      </c>
      <c r="H92" s="29" t="s">
        <v>912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44953</v>
      </c>
      <c r="B93" s="29" t="s">
        <v>1084</v>
      </c>
      <c r="C93" s="28" t="s">
        <v>1166</v>
      </c>
      <c r="D93" s="28" t="s">
        <v>1168</v>
      </c>
      <c r="E93" s="28" t="s">
        <v>523</v>
      </c>
      <c r="F93" s="85">
        <v>289059</v>
      </c>
      <c r="G93" s="29">
        <v>270.61</v>
      </c>
      <c r="H93" s="29" t="s">
        <v>912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44953</v>
      </c>
      <c r="B94" s="29" t="s">
        <v>1059</v>
      </c>
      <c r="C94" s="28" t="s">
        <v>1060</v>
      </c>
      <c r="D94" s="28" t="s">
        <v>869</v>
      </c>
      <c r="E94" s="28" t="s">
        <v>523</v>
      </c>
      <c r="F94" s="85">
        <v>378000</v>
      </c>
      <c r="G94" s="29">
        <v>9.09</v>
      </c>
      <c r="H94" s="29" t="s">
        <v>912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44953</v>
      </c>
      <c r="B95" s="29" t="s">
        <v>1143</v>
      </c>
      <c r="C95" s="28" t="s">
        <v>1144</v>
      </c>
      <c r="D95" s="28" t="s">
        <v>1061</v>
      </c>
      <c r="E95" s="28" t="s">
        <v>523</v>
      </c>
      <c r="F95" s="85">
        <v>5100</v>
      </c>
      <c r="G95" s="29">
        <v>17.55</v>
      </c>
      <c r="H95" s="29" t="s">
        <v>912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44953</v>
      </c>
      <c r="B96" s="29" t="s">
        <v>249</v>
      </c>
      <c r="C96" s="28" t="s">
        <v>1145</v>
      </c>
      <c r="D96" s="28" t="s">
        <v>910</v>
      </c>
      <c r="E96" s="28" t="s">
        <v>523</v>
      </c>
      <c r="F96" s="85">
        <v>413162</v>
      </c>
      <c r="G96" s="29">
        <v>2762.95</v>
      </c>
      <c r="H96" s="29" t="s">
        <v>912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44953</v>
      </c>
      <c r="B97" s="29" t="s">
        <v>1146</v>
      </c>
      <c r="C97" s="28" t="s">
        <v>1147</v>
      </c>
      <c r="D97" s="28" t="s">
        <v>1063</v>
      </c>
      <c r="E97" s="28" t="s">
        <v>523</v>
      </c>
      <c r="F97" s="85">
        <v>188000</v>
      </c>
      <c r="G97" s="29">
        <v>61</v>
      </c>
      <c r="H97" s="29" t="s">
        <v>912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44953</v>
      </c>
      <c r="B98" s="29" t="s">
        <v>1007</v>
      </c>
      <c r="C98" s="28" t="s">
        <v>1008</v>
      </c>
      <c r="D98" s="28" t="s">
        <v>910</v>
      </c>
      <c r="E98" s="28" t="s">
        <v>523</v>
      </c>
      <c r="F98" s="85">
        <v>88504</v>
      </c>
      <c r="G98" s="29">
        <v>415.04</v>
      </c>
      <c r="H98" s="29" t="s">
        <v>912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44953</v>
      </c>
      <c r="B99" s="29" t="s">
        <v>1007</v>
      </c>
      <c r="C99" s="28" t="s">
        <v>1008</v>
      </c>
      <c r="D99" s="28" t="s">
        <v>911</v>
      </c>
      <c r="E99" s="28" t="s">
        <v>523</v>
      </c>
      <c r="F99" s="85">
        <v>64506</v>
      </c>
      <c r="G99" s="29">
        <v>412.86</v>
      </c>
      <c r="H99" s="29" t="s">
        <v>912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44953</v>
      </c>
      <c r="B100" s="29" t="s">
        <v>1150</v>
      </c>
      <c r="C100" s="28" t="s">
        <v>1151</v>
      </c>
      <c r="D100" s="28" t="s">
        <v>1152</v>
      </c>
      <c r="E100" s="28" t="s">
        <v>523</v>
      </c>
      <c r="F100" s="85">
        <v>84146</v>
      </c>
      <c r="G100" s="29">
        <v>19.64</v>
      </c>
      <c r="H100" s="29" t="s">
        <v>912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44953</v>
      </c>
      <c r="B101" s="29" t="s">
        <v>1153</v>
      </c>
      <c r="C101" s="28" t="s">
        <v>1154</v>
      </c>
      <c r="D101" s="28" t="s">
        <v>1155</v>
      </c>
      <c r="E101" s="28" t="s">
        <v>523</v>
      </c>
      <c r="F101" s="85">
        <v>325000</v>
      </c>
      <c r="G101" s="29">
        <v>88.01</v>
      </c>
      <c r="H101" s="29" t="s">
        <v>912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44953</v>
      </c>
      <c r="B102" s="29" t="s">
        <v>1153</v>
      </c>
      <c r="C102" s="28" t="s">
        <v>1154</v>
      </c>
      <c r="D102" s="28" t="s">
        <v>1156</v>
      </c>
      <c r="E102" s="28" t="s">
        <v>523</v>
      </c>
      <c r="F102" s="85">
        <v>284011</v>
      </c>
      <c r="G102" s="29">
        <v>87.63</v>
      </c>
      <c r="H102" s="29" t="s">
        <v>912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44953</v>
      </c>
      <c r="B103" s="29" t="s">
        <v>1158</v>
      </c>
      <c r="C103" s="28" t="s">
        <v>1159</v>
      </c>
      <c r="D103" s="28" t="s">
        <v>1169</v>
      </c>
      <c r="E103" s="28" t="s">
        <v>523</v>
      </c>
      <c r="F103" s="85">
        <v>154511</v>
      </c>
      <c r="G103" s="29">
        <v>30.93</v>
      </c>
      <c r="H103" s="29" t="s">
        <v>912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44953</v>
      </c>
      <c r="B104" s="29" t="s">
        <v>1170</v>
      </c>
      <c r="C104" s="28" t="s">
        <v>1171</v>
      </c>
      <c r="D104" s="28" t="s">
        <v>1172</v>
      </c>
      <c r="E104" s="28" t="s">
        <v>523</v>
      </c>
      <c r="F104" s="85">
        <v>48000</v>
      </c>
      <c r="G104" s="29">
        <v>99.6</v>
      </c>
      <c r="H104" s="29" t="s">
        <v>912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44953</v>
      </c>
      <c r="B105" s="29" t="s">
        <v>1161</v>
      </c>
      <c r="C105" s="28" t="s">
        <v>1162</v>
      </c>
      <c r="D105" s="28" t="s">
        <v>1163</v>
      </c>
      <c r="E105" s="28" t="s">
        <v>523</v>
      </c>
      <c r="F105" s="85">
        <v>16801</v>
      </c>
      <c r="G105" s="29">
        <v>158.91999999999999</v>
      </c>
      <c r="H105" s="29" t="s">
        <v>912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6"/>
  <sheetViews>
    <sheetView topLeftCell="B1" zoomScale="85" zoomScaleNormal="85" workbookViewId="0">
      <selection activeCell="D139" sqref="D13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298">
        <v>1</v>
      </c>
      <c r="B10" s="280">
        <v>44861</v>
      </c>
      <c r="C10" s="299"/>
      <c r="D10" s="300" t="s">
        <v>55</v>
      </c>
      <c r="E10" s="301" t="s">
        <v>539</v>
      </c>
      <c r="F10" s="302">
        <v>147</v>
      </c>
      <c r="G10" s="302">
        <v>137</v>
      </c>
      <c r="H10" s="302">
        <v>154</v>
      </c>
      <c r="I10" s="303" t="s">
        <v>867</v>
      </c>
      <c r="J10" s="275" t="s">
        <v>868</v>
      </c>
      <c r="K10" s="275">
        <f t="shared" ref="K10" si="0">H10-F10</f>
        <v>7</v>
      </c>
      <c r="L10" s="276">
        <f t="shared" ref="L10" si="1">(F10*-0.7)/100</f>
        <v>-1.0289999999999999</v>
      </c>
      <c r="M10" s="277">
        <f t="shared" ref="M10" si="2">(K10+L10)/F10</f>
        <v>4.0619047619047617E-2</v>
      </c>
      <c r="N10" s="275" t="s">
        <v>537</v>
      </c>
      <c r="O10" s="278">
        <v>44866</v>
      </c>
      <c r="P10" s="275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339">
        <v>2</v>
      </c>
      <c r="B11" s="340">
        <v>44876</v>
      </c>
      <c r="C11" s="341"/>
      <c r="D11" s="342" t="s">
        <v>205</v>
      </c>
      <c r="E11" s="343" t="s">
        <v>539</v>
      </c>
      <c r="F11" s="339">
        <v>6800</v>
      </c>
      <c r="G11" s="339">
        <v>6340</v>
      </c>
      <c r="H11" s="339">
        <v>7195</v>
      </c>
      <c r="I11" s="344" t="s">
        <v>870</v>
      </c>
      <c r="J11" s="311" t="s">
        <v>979</v>
      </c>
      <c r="K11" s="311">
        <f t="shared" ref="K11" si="3">H11-F11</f>
        <v>395</v>
      </c>
      <c r="L11" s="318">
        <f t="shared" ref="L11" si="4">(F11*-0.7)/100</f>
        <v>-47.6</v>
      </c>
      <c r="M11" s="319">
        <f t="shared" ref="M11" si="5">(K11+L11)/F11</f>
        <v>5.1088235294117643E-2</v>
      </c>
      <c r="N11" s="311" t="s">
        <v>537</v>
      </c>
      <c r="O11" s="320">
        <v>44939</v>
      </c>
      <c r="P11" s="311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02">
        <v>3</v>
      </c>
      <c r="B12" s="304">
        <v>44890</v>
      </c>
      <c r="C12" s="299"/>
      <c r="D12" s="300" t="s">
        <v>271</v>
      </c>
      <c r="E12" s="301" t="s">
        <v>539</v>
      </c>
      <c r="F12" s="302">
        <v>5670</v>
      </c>
      <c r="G12" s="302">
        <v>5250</v>
      </c>
      <c r="H12" s="302">
        <v>5905</v>
      </c>
      <c r="I12" s="303" t="s">
        <v>874</v>
      </c>
      <c r="J12" s="275" t="s">
        <v>884</v>
      </c>
      <c r="K12" s="275">
        <f t="shared" ref="K12" si="6">H12-F12</f>
        <v>235</v>
      </c>
      <c r="L12" s="276">
        <f t="shared" ref="L12" si="7">(F12*-0.7)/100</f>
        <v>-39.69</v>
      </c>
      <c r="M12" s="277">
        <f t="shared" ref="M12" si="8">(K12+L12)/F12</f>
        <v>3.4446208112874778E-2</v>
      </c>
      <c r="N12" s="275" t="s">
        <v>537</v>
      </c>
      <c r="O12" s="278">
        <v>44923</v>
      </c>
      <c r="P12" s="275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s="198" customFormat="1" ht="13.9" customHeight="1">
      <c r="A13" s="305">
        <v>4</v>
      </c>
      <c r="B13" s="306">
        <v>44896</v>
      </c>
      <c r="C13" s="307"/>
      <c r="D13" s="308" t="s">
        <v>197</v>
      </c>
      <c r="E13" s="309" t="s">
        <v>1018</v>
      </c>
      <c r="F13" s="201">
        <v>3380</v>
      </c>
      <c r="G13" s="201">
        <v>3140</v>
      </c>
      <c r="H13" s="201"/>
      <c r="I13" s="310" t="s">
        <v>871</v>
      </c>
      <c r="J13" s="246" t="s">
        <v>540</v>
      </c>
      <c r="K13" s="246"/>
      <c r="L13" s="247"/>
      <c r="M13" s="248"/>
      <c r="N13" s="246"/>
      <c r="O13" s="249"/>
      <c r="P13" s="246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9">
        <v>5</v>
      </c>
      <c r="B14" s="340">
        <v>44922</v>
      </c>
      <c r="C14" s="341"/>
      <c r="D14" s="342" t="s">
        <v>256</v>
      </c>
      <c r="E14" s="343" t="s">
        <v>539</v>
      </c>
      <c r="F14" s="339">
        <v>262.5</v>
      </c>
      <c r="G14" s="339">
        <v>246</v>
      </c>
      <c r="H14" s="339">
        <v>281.5</v>
      </c>
      <c r="I14" s="344" t="s">
        <v>875</v>
      </c>
      <c r="J14" s="311" t="s">
        <v>943</v>
      </c>
      <c r="K14" s="311">
        <f t="shared" ref="K14:K15" si="9">H14-F14</f>
        <v>19</v>
      </c>
      <c r="L14" s="318">
        <f t="shared" ref="L14:L15" si="10">(F14*-0.7)/100</f>
        <v>-1.8374999999999999</v>
      </c>
      <c r="M14" s="319">
        <f t="shared" ref="M14:M15" si="11">(K14+L14)/F14</f>
        <v>6.5380952380952387E-2</v>
      </c>
      <c r="N14" s="311" t="s">
        <v>537</v>
      </c>
      <c r="O14" s="320">
        <v>44935</v>
      </c>
      <c r="P14" s="311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s="198" customFormat="1" ht="13.9" customHeight="1">
      <c r="A15" s="302">
        <v>6</v>
      </c>
      <c r="B15" s="304">
        <v>44930</v>
      </c>
      <c r="C15" s="299"/>
      <c r="D15" s="300" t="s">
        <v>922</v>
      </c>
      <c r="E15" s="301" t="s">
        <v>539</v>
      </c>
      <c r="F15" s="302">
        <v>98</v>
      </c>
      <c r="G15" s="302">
        <v>89</v>
      </c>
      <c r="H15" s="302">
        <v>103.5</v>
      </c>
      <c r="I15" s="303" t="s">
        <v>923</v>
      </c>
      <c r="J15" s="275" t="s">
        <v>994</v>
      </c>
      <c r="K15" s="275">
        <f t="shared" si="9"/>
        <v>5.5</v>
      </c>
      <c r="L15" s="276">
        <f t="shared" si="10"/>
        <v>-0.68599999999999994</v>
      </c>
      <c r="M15" s="277">
        <f t="shared" si="11"/>
        <v>4.9122448979591837E-2</v>
      </c>
      <c r="N15" s="275" t="s">
        <v>537</v>
      </c>
      <c r="O15" s="278">
        <v>44944</v>
      </c>
      <c r="P15" s="275"/>
      <c r="Q15" s="197"/>
      <c r="R15" s="197" t="s">
        <v>538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44930</v>
      </c>
      <c r="C16" s="250"/>
      <c r="D16" s="251" t="s">
        <v>53</v>
      </c>
      <c r="E16" s="252" t="s">
        <v>539</v>
      </c>
      <c r="F16" s="245" t="s">
        <v>925</v>
      </c>
      <c r="G16" s="245">
        <v>4180</v>
      </c>
      <c r="H16" s="245"/>
      <c r="I16" s="253" t="s">
        <v>926</v>
      </c>
      <c r="J16" s="246" t="s">
        <v>540</v>
      </c>
      <c r="K16" s="246"/>
      <c r="L16" s="247"/>
      <c r="M16" s="248"/>
      <c r="N16" s="246"/>
      <c r="O16" s="249"/>
      <c r="P16" s="24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02">
        <v>8</v>
      </c>
      <c r="B17" s="304">
        <v>44931</v>
      </c>
      <c r="C17" s="299"/>
      <c r="D17" s="300" t="s">
        <v>152</v>
      </c>
      <c r="E17" s="301" t="s">
        <v>539</v>
      </c>
      <c r="F17" s="302">
        <v>8430</v>
      </c>
      <c r="G17" s="302">
        <v>7900</v>
      </c>
      <c r="H17" s="302">
        <v>8790</v>
      </c>
      <c r="I17" s="303" t="s">
        <v>935</v>
      </c>
      <c r="J17" s="275" t="s">
        <v>1029</v>
      </c>
      <c r="K17" s="275">
        <f t="shared" ref="K17" si="12">H17-F17</f>
        <v>360</v>
      </c>
      <c r="L17" s="276">
        <f t="shared" ref="L17" si="13">(F17*-0.7)/100</f>
        <v>-59.01</v>
      </c>
      <c r="M17" s="277">
        <f t="shared" ref="M17" si="14">(K17+L17)/F17</f>
        <v>3.5704626334519575E-2</v>
      </c>
      <c r="N17" s="275" t="s">
        <v>537</v>
      </c>
      <c r="O17" s="278">
        <v>44951</v>
      </c>
      <c r="P17" s="275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5">
        <v>9</v>
      </c>
      <c r="B18" s="244">
        <v>44935</v>
      </c>
      <c r="C18" s="250"/>
      <c r="D18" s="251" t="s">
        <v>124</v>
      </c>
      <c r="E18" s="252" t="s">
        <v>539</v>
      </c>
      <c r="F18" s="245" t="s">
        <v>945</v>
      </c>
      <c r="G18" s="245">
        <v>818</v>
      </c>
      <c r="H18" s="245"/>
      <c r="I18" s="253" t="s">
        <v>946</v>
      </c>
      <c r="J18" s="246" t="s">
        <v>540</v>
      </c>
      <c r="K18" s="246"/>
      <c r="L18" s="247"/>
      <c r="M18" s="248"/>
      <c r="N18" s="246"/>
      <c r="O18" s="249"/>
      <c r="P18" s="24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339">
        <v>10</v>
      </c>
      <c r="B19" s="340">
        <v>44935</v>
      </c>
      <c r="C19" s="341"/>
      <c r="D19" s="342" t="s">
        <v>177</v>
      </c>
      <c r="E19" s="343" t="s">
        <v>539</v>
      </c>
      <c r="F19" s="339">
        <v>210</v>
      </c>
      <c r="G19" s="339">
        <v>198</v>
      </c>
      <c r="H19" s="339">
        <v>223.5</v>
      </c>
      <c r="I19" s="344" t="s">
        <v>944</v>
      </c>
      <c r="J19" s="311" t="s">
        <v>1010</v>
      </c>
      <c r="K19" s="311">
        <f t="shared" ref="K19:K20" si="15">H19-F19</f>
        <v>13.5</v>
      </c>
      <c r="L19" s="318">
        <f t="shared" ref="L19:L20" si="16">(F19*-0.7)/100</f>
        <v>-1.47</v>
      </c>
      <c r="M19" s="319">
        <f t="shared" ref="M19:M20" si="17">(K19+L19)/F19</f>
        <v>5.728571428571428E-2</v>
      </c>
      <c r="N19" s="311" t="s">
        <v>537</v>
      </c>
      <c r="O19" s="320">
        <v>44946</v>
      </c>
      <c r="P19" s="311"/>
      <c r="Q19" s="197"/>
      <c r="R19" s="197" t="s">
        <v>801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21">
        <v>11</v>
      </c>
      <c r="B20" s="322">
        <v>44935</v>
      </c>
      <c r="C20" s="323"/>
      <c r="D20" s="324" t="s">
        <v>273</v>
      </c>
      <c r="E20" s="325" t="s">
        <v>539</v>
      </c>
      <c r="F20" s="321">
        <v>6225</v>
      </c>
      <c r="G20" s="321">
        <v>5690</v>
      </c>
      <c r="H20" s="321">
        <v>6595</v>
      </c>
      <c r="I20" s="326" t="s">
        <v>947</v>
      </c>
      <c r="J20" s="311" t="s">
        <v>1012</v>
      </c>
      <c r="K20" s="311">
        <f t="shared" si="15"/>
        <v>370</v>
      </c>
      <c r="L20" s="318">
        <f t="shared" si="16"/>
        <v>-43.575000000000003</v>
      </c>
      <c r="M20" s="319">
        <f t="shared" si="17"/>
        <v>5.2437751004016063E-2</v>
      </c>
      <c r="N20" s="311" t="s">
        <v>537</v>
      </c>
      <c r="O20" s="320">
        <v>44949</v>
      </c>
      <c r="P20" s="311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44936</v>
      </c>
      <c r="C21" s="250"/>
      <c r="D21" s="251" t="s">
        <v>75</v>
      </c>
      <c r="E21" s="252" t="s">
        <v>539</v>
      </c>
      <c r="F21" s="245" t="s">
        <v>960</v>
      </c>
      <c r="G21" s="245">
        <v>735</v>
      </c>
      <c r="H21" s="245"/>
      <c r="I21" s="253" t="s">
        <v>961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39">
        <v>13</v>
      </c>
      <c r="B22" s="340">
        <v>44936</v>
      </c>
      <c r="C22" s="341"/>
      <c r="D22" s="342" t="s">
        <v>454</v>
      </c>
      <c r="E22" s="343" t="s">
        <v>539</v>
      </c>
      <c r="F22" s="339">
        <v>178.5</v>
      </c>
      <c r="G22" s="339">
        <v>167</v>
      </c>
      <c r="H22" s="339">
        <v>190.5</v>
      </c>
      <c r="I22" s="344" t="s">
        <v>967</v>
      </c>
      <c r="J22" s="311" t="s">
        <v>995</v>
      </c>
      <c r="K22" s="311">
        <f t="shared" ref="K22" si="18">H22-F22</f>
        <v>12</v>
      </c>
      <c r="L22" s="318">
        <f t="shared" ref="L22" si="19">(F22*-0.7)/100</f>
        <v>-1.2494999999999998</v>
      </c>
      <c r="M22" s="319">
        <f t="shared" ref="M22" si="20">(K22+L22)/F22</f>
        <v>6.0226890756302526E-2</v>
      </c>
      <c r="N22" s="311" t="s">
        <v>537</v>
      </c>
      <c r="O22" s="320">
        <v>44944</v>
      </c>
      <c r="P22" s="311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44942</v>
      </c>
      <c r="C23" s="250"/>
      <c r="D23" s="251" t="s">
        <v>163</v>
      </c>
      <c r="E23" s="252" t="s">
        <v>539</v>
      </c>
      <c r="F23" s="245" t="s">
        <v>984</v>
      </c>
      <c r="G23" s="245">
        <v>3770</v>
      </c>
      <c r="H23" s="245"/>
      <c r="I23" s="253" t="s">
        <v>985</v>
      </c>
      <c r="J23" s="246" t="s">
        <v>540</v>
      </c>
      <c r="K23" s="246"/>
      <c r="L23" s="247"/>
      <c r="M23" s="248"/>
      <c r="N23" s="246"/>
      <c r="O23" s="249"/>
      <c r="P23" s="247"/>
      <c r="Q23" s="197"/>
      <c r="R23" s="197" t="s">
        <v>801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44945</v>
      </c>
      <c r="C24" s="250"/>
      <c r="D24" s="251" t="s">
        <v>189</v>
      </c>
      <c r="E24" s="252" t="s">
        <v>539</v>
      </c>
      <c r="F24" s="245" t="s">
        <v>1004</v>
      </c>
      <c r="G24" s="245">
        <v>2000</v>
      </c>
      <c r="H24" s="245"/>
      <c r="I24" s="253" t="s">
        <v>1005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801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>
        <v>16</v>
      </c>
      <c r="B25" s="244">
        <v>44950</v>
      </c>
      <c r="C25" s="250"/>
      <c r="D25" s="251" t="s">
        <v>175</v>
      </c>
      <c r="E25" s="252" t="s">
        <v>567</v>
      </c>
      <c r="F25" s="245" t="s">
        <v>1020</v>
      </c>
      <c r="G25" s="245">
        <v>2890</v>
      </c>
      <c r="H25" s="245"/>
      <c r="I25" s="253" t="s">
        <v>1021</v>
      </c>
      <c r="J25" s="246" t="s">
        <v>540</v>
      </c>
      <c r="K25" s="246"/>
      <c r="L25" s="247"/>
      <c r="M25" s="248"/>
      <c r="N25" s="246"/>
      <c r="O25" s="249"/>
      <c r="P25" s="24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>
        <v>17</v>
      </c>
      <c r="B26" s="244">
        <v>44950</v>
      </c>
      <c r="C26" s="250"/>
      <c r="D26" s="251" t="s">
        <v>764</v>
      </c>
      <c r="E26" s="252" t="s">
        <v>539</v>
      </c>
      <c r="F26" s="245" t="s">
        <v>1022</v>
      </c>
      <c r="G26" s="245">
        <v>1340</v>
      </c>
      <c r="H26" s="245"/>
      <c r="I26" s="253" t="s">
        <v>1023</v>
      </c>
      <c r="J26" s="246" t="s">
        <v>540</v>
      </c>
      <c r="K26" s="246"/>
      <c r="L26" s="247"/>
      <c r="M26" s="248"/>
      <c r="N26" s="246"/>
      <c r="O26" s="249"/>
      <c r="P26" s="247"/>
      <c r="Q26" s="197"/>
      <c r="R26" s="197" t="s">
        <v>801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44951</v>
      </c>
      <c r="C27" s="250"/>
      <c r="D27" s="251" t="s">
        <v>454</v>
      </c>
      <c r="E27" s="252" t="s">
        <v>567</v>
      </c>
      <c r="F27" s="245" t="s">
        <v>1028</v>
      </c>
      <c r="G27" s="245">
        <v>167</v>
      </c>
      <c r="H27" s="245"/>
      <c r="I27" s="253" t="s">
        <v>967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245">
        <v>19</v>
      </c>
      <c r="B28" s="244">
        <v>44953</v>
      </c>
      <c r="C28" s="250"/>
      <c r="D28" s="251" t="s">
        <v>115</v>
      </c>
      <c r="E28" s="252" t="s">
        <v>567</v>
      </c>
      <c r="F28" s="245" t="s">
        <v>1070</v>
      </c>
      <c r="G28" s="245">
        <v>1790</v>
      </c>
      <c r="H28" s="245"/>
      <c r="I28" s="253" t="s">
        <v>1071</v>
      </c>
      <c r="J28" s="246" t="s">
        <v>540</v>
      </c>
      <c r="K28" s="246"/>
      <c r="L28" s="247"/>
      <c r="M28" s="248"/>
      <c r="N28" s="246"/>
      <c r="O28" s="249"/>
      <c r="P28" s="24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/>
      <c r="B29" s="244"/>
      <c r="C29" s="250"/>
      <c r="D29" s="251"/>
      <c r="E29" s="252"/>
      <c r="F29" s="245"/>
      <c r="G29" s="245"/>
      <c r="H29" s="245"/>
      <c r="I29" s="253"/>
      <c r="J29" s="246"/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3.9" customHeight="1">
      <c r="A31" s="245"/>
      <c r="B31" s="244"/>
      <c r="C31" s="250"/>
      <c r="D31" s="251"/>
      <c r="E31" s="252"/>
      <c r="F31" s="245"/>
      <c r="G31" s="245"/>
      <c r="H31" s="245"/>
      <c r="I31" s="253"/>
      <c r="J31" s="246"/>
      <c r="K31" s="246"/>
      <c r="L31" s="247"/>
      <c r="M31" s="248"/>
      <c r="N31" s="246"/>
      <c r="O31" s="249"/>
      <c r="P31" s="24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H32" s="101"/>
      <c r="I32" s="102"/>
      <c r="J32" s="103"/>
      <c r="K32" s="103"/>
      <c r="L32" s="104"/>
      <c r="M32" s="105"/>
      <c r="N32" s="106"/>
      <c r="O32" s="107"/>
      <c r="P32" s="108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197"/>
      <c r="BD32" s="197"/>
    </row>
    <row r="33" spans="1:38" ht="14.25" customHeight="1">
      <c r="A33" s="97"/>
      <c r="B33" s="98"/>
      <c r="C33" s="99"/>
      <c r="D33" s="100"/>
      <c r="E33" s="101"/>
      <c r="F33" s="101"/>
      <c r="G33" s="97"/>
      <c r="H33" s="101"/>
      <c r="I33" s="102"/>
      <c r="J33" s="103"/>
      <c r="K33" s="103"/>
      <c r="L33" s="104"/>
      <c r="M33" s="105"/>
      <c r="N33" s="106"/>
      <c r="O33" s="107"/>
      <c r="P33" s="108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541</v>
      </c>
      <c r="B34" s="110"/>
      <c r="C34" s="111"/>
      <c r="E34" s="112"/>
      <c r="F34" s="112"/>
      <c r="G34" s="112"/>
      <c r="H34" s="112"/>
      <c r="I34" s="112"/>
      <c r="J34" s="113"/>
      <c r="K34" s="112"/>
      <c r="L34" s="114"/>
      <c r="M34" s="54"/>
      <c r="N34" s="113"/>
      <c r="O34" s="11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15" t="s">
        <v>542</v>
      </c>
      <c r="B35" s="109"/>
      <c r="C35" s="109"/>
      <c r="D35" s="109"/>
      <c r="E35" s="41"/>
      <c r="F35" s="116" t="s">
        <v>543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 t="s">
        <v>544</v>
      </c>
      <c r="B36" s="109"/>
      <c r="C36" s="109"/>
      <c r="D36" s="109" t="s">
        <v>791</v>
      </c>
      <c r="E36" s="6"/>
      <c r="F36" s="116" t="s">
        <v>545</v>
      </c>
      <c r="G36" s="6"/>
      <c r="H36" s="6"/>
      <c r="I36" s="6"/>
      <c r="J36" s="117"/>
      <c r="K36" s="118"/>
      <c r="L36" s="118"/>
      <c r="M36" s="119"/>
      <c r="N36" s="1"/>
      <c r="O36" s="120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09"/>
      <c r="B37" s="109"/>
      <c r="C37" s="109"/>
      <c r="D37" s="109"/>
      <c r="E37" s="6"/>
      <c r="F37" s="6"/>
      <c r="G37" s="6"/>
      <c r="H37" s="6"/>
      <c r="I37" s="6"/>
      <c r="J37" s="121"/>
      <c r="K37" s="118"/>
      <c r="L37" s="118"/>
      <c r="M37" s="6"/>
      <c r="N37" s="122"/>
      <c r="O37" s="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.75" customHeight="1">
      <c r="A38" s="1"/>
      <c r="B38" s="123" t="s">
        <v>546</v>
      </c>
      <c r="C38" s="123"/>
      <c r="D38" s="123"/>
      <c r="E38" s="123"/>
      <c r="F38" s="124"/>
      <c r="G38" s="6"/>
      <c r="H38" s="6"/>
      <c r="I38" s="125"/>
      <c r="J38" s="126"/>
      <c r="K38" s="127"/>
      <c r="L38" s="126"/>
      <c r="M38" s="6"/>
      <c r="N38" s="1"/>
      <c r="O38" s="1"/>
      <c r="P38" s="1"/>
      <c r="R38" s="54"/>
      <c r="S38" s="1"/>
      <c r="T38" s="1"/>
      <c r="U38" s="1"/>
      <c r="V38" s="1"/>
      <c r="W38" s="1"/>
      <c r="X38" s="1"/>
      <c r="Y38" s="1"/>
      <c r="Z38" s="1"/>
    </row>
    <row r="39" spans="1:38" ht="38.25" customHeight="1">
      <c r="A39" s="266" t="s">
        <v>16</v>
      </c>
      <c r="B39" s="266" t="s">
        <v>514</v>
      </c>
      <c r="C39" s="266"/>
      <c r="D39" s="228" t="s">
        <v>525</v>
      </c>
      <c r="E39" s="266" t="s">
        <v>526</v>
      </c>
      <c r="F39" s="266" t="s">
        <v>527</v>
      </c>
      <c r="G39" s="266" t="s">
        <v>547</v>
      </c>
      <c r="H39" s="266" t="s">
        <v>529</v>
      </c>
      <c r="I39" s="266" t="s">
        <v>530</v>
      </c>
      <c r="J39" s="96" t="s">
        <v>531</v>
      </c>
      <c r="K39" s="94" t="s">
        <v>548</v>
      </c>
      <c r="L39" s="129" t="s">
        <v>533</v>
      </c>
      <c r="M39" s="96" t="s">
        <v>534</v>
      </c>
      <c r="N39" s="93" t="s">
        <v>535</v>
      </c>
      <c r="O39" s="228" t="s">
        <v>536</v>
      </c>
      <c r="P39" s="41"/>
      <c r="Q39" s="1"/>
      <c r="R39" s="54"/>
      <c r="S39" s="54"/>
      <c r="T39" s="54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s="285" customFormat="1" ht="13.5" customHeight="1">
      <c r="A40" s="321">
        <v>1</v>
      </c>
      <c r="B40" s="322">
        <v>44921</v>
      </c>
      <c r="C40" s="323"/>
      <c r="D40" s="324" t="s">
        <v>148</v>
      </c>
      <c r="E40" s="325" t="s">
        <v>539</v>
      </c>
      <c r="F40" s="321">
        <v>1239.5</v>
      </c>
      <c r="G40" s="321">
        <v>1200</v>
      </c>
      <c r="H40" s="321">
        <v>1273.5</v>
      </c>
      <c r="I40" s="326" t="s">
        <v>880</v>
      </c>
      <c r="J40" s="311" t="s">
        <v>699</v>
      </c>
      <c r="K40" s="311">
        <f t="shared" ref="K40" si="21">H40-F40</f>
        <v>34</v>
      </c>
      <c r="L40" s="318">
        <f t="shared" ref="L40" si="22">(F40*-0.7)/100</f>
        <v>-8.676499999999999</v>
      </c>
      <c r="M40" s="319">
        <f t="shared" ref="M40" si="23">(K40+L40)/F40</f>
        <v>2.0430415490116986E-2</v>
      </c>
      <c r="N40" s="311" t="s">
        <v>537</v>
      </c>
      <c r="O40" s="320">
        <v>44932</v>
      </c>
      <c r="P40" s="279"/>
      <c r="Q40" s="198"/>
      <c r="R40" s="227" t="s">
        <v>801</v>
      </c>
      <c r="S40" s="197"/>
      <c r="T40" s="282"/>
      <c r="U40" s="282"/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3"/>
      <c r="AJ40" s="284"/>
      <c r="AK40" s="284"/>
      <c r="AL40" s="284"/>
    </row>
    <row r="41" spans="1:38" s="285" customFormat="1" ht="13.5" customHeight="1">
      <c r="A41" s="329">
        <v>2</v>
      </c>
      <c r="B41" s="281">
        <v>44923</v>
      </c>
      <c r="C41" s="330"/>
      <c r="D41" s="331" t="s">
        <v>738</v>
      </c>
      <c r="E41" s="332" t="s">
        <v>539</v>
      </c>
      <c r="F41" s="329">
        <v>304.5</v>
      </c>
      <c r="G41" s="329">
        <v>295</v>
      </c>
      <c r="H41" s="329">
        <v>295</v>
      </c>
      <c r="I41" s="333" t="s">
        <v>883</v>
      </c>
      <c r="J41" s="268" t="s">
        <v>927</v>
      </c>
      <c r="K41" s="268">
        <f t="shared" ref="K41" si="24">H41-F41</f>
        <v>-9.5</v>
      </c>
      <c r="L41" s="334">
        <f t="shared" ref="L41" si="25">(F41*-0.7)/100</f>
        <v>-2.1315</v>
      </c>
      <c r="M41" s="335">
        <f t="shared" ref="M41" si="26">(K41+L41)/F41</f>
        <v>-3.819868637110016E-2</v>
      </c>
      <c r="N41" s="268" t="s">
        <v>549</v>
      </c>
      <c r="O41" s="336">
        <v>44931</v>
      </c>
      <c r="P41" s="279"/>
      <c r="Q41" s="198"/>
      <c r="R41" s="227" t="s">
        <v>801</v>
      </c>
      <c r="S41" s="197"/>
      <c r="T41" s="282"/>
      <c r="U41" s="282"/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3"/>
      <c r="AJ41" s="284"/>
      <c r="AK41" s="284"/>
      <c r="AL41" s="284"/>
    </row>
    <row r="42" spans="1:38" s="285" customFormat="1" ht="13.5" customHeight="1">
      <c r="A42" s="329">
        <v>3</v>
      </c>
      <c r="B42" s="281">
        <v>45262</v>
      </c>
      <c r="C42" s="330"/>
      <c r="D42" s="331" t="s">
        <v>46</v>
      </c>
      <c r="E42" s="332" t="s">
        <v>539</v>
      </c>
      <c r="F42" s="329">
        <v>819</v>
      </c>
      <c r="G42" s="329">
        <v>795</v>
      </c>
      <c r="H42" s="329">
        <v>795</v>
      </c>
      <c r="I42" s="333" t="s">
        <v>894</v>
      </c>
      <c r="J42" s="268" t="s">
        <v>982</v>
      </c>
      <c r="K42" s="268">
        <f t="shared" ref="K42" si="27">H42-F42</f>
        <v>-24</v>
      </c>
      <c r="L42" s="334">
        <f t="shared" ref="L42" si="28">(F42*-0.7)/100</f>
        <v>-5.7329999999999997</v>
      </c>
      <c r="M42" s="335">
        <f t="shared" ref="M42" si="29">(K42+L42)/F42</f>
        <v>-3.6304029304029303E-2</v>
      </c>
      <c r="N42" s="268" t="s">
        <v>549</v>
      </c>
      <c r="O42" s="336">
        <v>44942</v>
      </c>
      <c r="P42" s="279"/>
      <c r="Q42" s="198"/>
      <c r="R42" s="227" t="s">
        <v>538</v>
      </c>
      <c r="S42" s="197"/>
      <c r="T42" s="282"/>
      <c r="U42" s="282"/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3"/>
      <c r="AJ42" s="284"/>
      <c r="AK42" s="284"/>
      <c r="AL42" s="284"/>
    </row>
    <row r="43" spans="1:38" s="285" customFormat="1" ht="13.5" customHeight="1">
      <c r="A43" s="321">
        <v>4</v>
      </c>
      <c r="B43" s="322">
        <v>45262</v>
      </c>
      <c r="C43" s="323"/>
      <c r="D43" s="324" t="s">
        <v>87</v>
      </c>
      <c r="E43" s="325" t="s">
        <v>539</v>
      </c>
      <c r="F43" s="321">
        <v>3915</v>
      </c>
      <c r="G43" s="321">
        <v>3780</v>
      </c>
      <c r="H43" s="321">
        <v>4025</v>
      </c>
      <c r="I43" s="326" t="s">
        <v>878</v>
      </c>
      <c r="J43" s="311" t="s">
        <v>905</v>
      </c>
      <c r="K43" s="311">
        <f t="shared" ref="K43:K44" si="30">H43-F43</f>
        <v>110</v>
      </c>
      <c r="L43" s="318">
        <f t="shared" ref="L43:L44" si="31">(F43*-0.7)/100</f>
        <v>-27.405000000000001</v>
      </c>
      <c r="M43" s="319">
        <f t="shared" ref="M43:M44" si="32">(K43+L43)/F43</f>
        <v>2.1097062579821201E-2</v>
      </c>
      <c r="N43" s="311" t="s">
        <v>537</v>
      </c>
      <c r="O43" s="320">
        <v>44929</v>
      </c>
      <c r="P43" s="279"/>
      <c r="Q43" s="198"/>
      <c r="R43" s="227" t="s">
        <v>538</v>
      </c>
      <c r="S43" s="197"/>
      <c r="T43" s="282"/>
      <c r="U43" s="282"/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3"/>
      <c r="AJ43" s="284"/>
      <c r="AK43" s="284"/>
      <c r="AL43" s="284"/>
    </row>
    <row r="44" spans="1:38" s="285" customFormat="1" ht="13.5" customHeight="1">
      <c r="A44" s="329">
        <v>5</v>
      </c>
      <c r="B44" s="281">
        <v>44930</v>
      </c>
      <c r="C44" s="330"/>
      <c r="D44" s="331" t="s">
        <v>193</v>
      </c>
      <c r="E44" s="332" t="s">
        <v>539</v>
      </c>
      <c r="F44" s="329">
        <v>763</v>
      </c>
      <c r="G44" s="329">
        <v>744</v>
      </c>
      <c r="H44" s="329">
        <v>743</v>
      </c>
      <c r="I44" s="333" t="s">
        <v>647</v>
      </c>
      <c r="J44" s="268" t="s">
        <v>1011</v>
      </c>
      <c r="K44" s="268">
        <f t="shared" si="30"/>
        <v>-20</v>
      </c>
      <c r="L44" s="334">
        <f t="shared" si="31"/>
        <v>-5.3410000000000002</v>
      </c>
      <c r="M44" s="335">
        <f t="shared" si="32"/>
        <v>-3.3212319790301446E-2</v>
      </c>
      <c r="N44" s="268" t="s">
        <v>549</v>
      </c>
      <c r="O44" s="336">
        <v>44946</v>
      </c>
      <c r="P44" s="279"/>
      <c r="Q44" s="198"/>
      <c r="R44" s="227" t="s">
        <v>538</v>
      </c>
      <c r="S44" s="197"/>
      <c r="T44" s="282"/>
      <c r="U44" s="282"/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3"/>
      <c r="AJ44" s="284"/>
      <c r="AK44" s="284"/>
      <c r="AL44" s="284"/>
    </row>
    <row r="45" spans="1:38" s="285" customFormat="1" ht="13.5" customHeight="1">
      <c r="A45" s="329">
        <v>6</v>
      </c>
      <c r="B45" s="281">
        <v>44930</v>
      </c>
      <c r="C45" s="330"/>
      <c r="D45" s="331" t="s">
        <v>195</v>
      </c>
      <c r="E45" s="332" t="s">
        <v>539</v>
      </c>
      <c r="F45" s="329">
        <v>208.5</v>
      </c>
      <c r="G45" s="329">
        <v>202</v>
      </c>
      <c r="H45" s="329">
        <v>201.5</v>
      </c>
      <c r="I45" s="333" t="s">
        <v>924</v>
      </c>
      <c r="J45" s="268" t="s">
        <v>1039</v>
      </c>
      <c r="K45" s="268">
        <f t="shared" ref="K45" si="33">H45-F45</f>
        <v>-7</v>
      </c>
      <c r="L45" s="334">
        <f t="shared" ref="L45" si="34">(F45*-0.7)/100</f>
        <v>-1.4594999999999998</v>
      </c>
      <c r="M45" s="335">
        <f t="shared" ref="M45" si="35">(K45+L45)/F45</f>
        <v>-4.057314148681055E-2</v>
      </c>
      <c r="N45" s="268" t="s">
        <v>549</v>
      </c>
      <c r="O45" s="336">
        <v>44951</v>
      </c>
      <c r="P45" s="279"/>
      <c r="Q45" s="198"/>
      <c r="R45" s="227" t="s">
        <v>801</v>
      </c>
      <c r="S45" s="197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3"/>
      <c r="AJ45" s="284"/>
      <c r="AK45" s="284"/>
      <c r="AL45" s="284"/>
    </row>
    <row r="46" spans="1:38" s="285" customFormat="1" ht="13.5" customHeight="1">
      <c r="A46" s="321">
        <v>7</v>
      </c>
      <c r="B46" s="322">
        <v>44931</v>
      </c>
      <c r="C46" s="323"/>
      <c r="D46" s="324" t="s">
        <v>87</v>
      </c>
      <c r="E46" s="325" t="s">
        <v>539</v>
      </c>
      <c r="F46" s="321">
        <v>3915</v>
      </c>
      <c r="G46" s="321">
        <v>3780</v>
      </c>
      <c r="H46" s="321">
        <v>4022</v>
      </c>
      <c r="I46" s="326" t="s">
        <v>878</v>
      </c>
      <c r="J46" s="311" t="s">
        <v>941</v>
      </c>
      <c r="K46" s="311">
        <f t="shared" ref="K46" si="36">H46-F46</f>
        <v>107</v>
      </c>
      <c r="L46" s="318">
        <f t="shared" ref="L46" si="37">(F46*-0.7)/100</f>
        <v>-27.405000000000001</v>
      </c>
      <c r="M46" s="319">
        <f t="shared" ref="M46" si="38">(K46+L46)/F46</f>
        <v>2.0330779054916984E-2</v>
      </c>
      <c r="N46" s="311" t="s">
        <v>537</v>
      </c>
      <c r="O46" s="320">
        <v>44935</v>
      </c>
      <c r="P46" s="279"/>
      <c r="Q46" s="198"/>
      <c r="R46" s="227" t="s">
        <v>538</v>
      </c>
      <c r="S46" s="197"/>
      <c r="T46" s="282"/>
      <c r="U46" s="282"/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3"/>
      <c r="AJ46" s="284"/>
      <c r="AK46" s="284"/>
      <c r="AL46" s="284"/>
    </row>
    <row r="47" spans="1:38" s="285" customFormat="1" ht="13.5" customHeight="1">
      <c r="A47" s="321">
        <v>8</v>
      </c>
      <c r="B47" s="322">
        <v>44935</v>
      </c>
      <c r="C47" s="323"/>
      <c r="D47" s="324" t="s">
        <v>113</v>
      </c>
      <c r="E47" s="325" t="s">
        <v>539</v>
      </c>
      <c r="F47" s="321">
        <v>1065</v>
      </c>
      <c r="G47" s="321">
        <v>1035</v>
      </c>
      <c r="H47" s="321">
        <v>1098</v>
      </c>
      <c r="I47" s="326" t="s">
        <v>948</v>
      </c>
      <c r="J47" s="311" t="s">
        <v>983</v>
      </c>
      <c r="K47" s="311">
        <f t="shared" ref="K47:K48" si="39">H47-F47</f>
        <v>33</v>
      </c>
      <c r="L47" s="318">
        <f t="shared" ref="L47:L48" si="40">(F47*-0.7)/100</f>
        <v>-7.4550000000000001</v>
      </c>
      <c r="M47" s="319">
        <f t="shared" ref="M47:M48" si="41">(K47+L47)/F47</f>
        <v>2.3985915492957748E-2</v>
      </c>
      <c r="N47" s="311" t="s">
        <v>537</v>
      </c>
      <c r="O47" s="320">
        <v>44942</v>
      </c>
      <c r="P47" s="279"/>
      <c r="Q47" s="198"/>
      <c r="R47" s="227" t="s">
        <v>538</v>
      </c>
      <c r="S47" s="197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3"/>
      <c r="AJ47" s="284"/>
      <c r="AK47" s="284"/>
      <c r="AL47" s="284"/>
    </row>
    <row r="48" spans="1:38" s="347" customFormat="1" ht="13.5" customHeight="1">
      <c r="A48" s="372">
        <v>9</v>
      </c>
      <c r="B48" s="373">
        <v>44938</v>
      </c>
      <c r="C48" s="374"/>
      <c r="D48" s="375" t="s">
        <v>977</v>
      </c>
      <c r="E48" s="376" t="s">
        <v>539</v>
      </c>
      <c r="F48" s="372">
        <v>5940</v>
      </c>
      <c r="G48" s="372">
        <v>5780</v>
      </c>
      <c r="H48" s="372">
        <v>5760</v>
      </c>
      <c r="I48" s="377" t="s">
        <v>978</v>
      </c>
      <c r="J48" s="268" t="s">
        <v>1064</v>
      </c>
      <c r="K48" s="268">
        <f t="shared" si="39"/>
        <v>-180</v>
      </c>
      <c r="L48" s="334">
        <f t="shared" si="40"/>
        <v>-41.58</v>
      </c>
      <c r="M48" s="335">
        <f t="shared" si="41"/>
        <v>-3.7303030303030303E-2</v>
      </c>
      <c r="N48" s="268" t="s">
        <v>549</v>
      </c>
      <c r="O48" s="336">
        <v>44953</v>
      </c>
      <c r="P48" s="41"/>
      <c r="Q48"/>
      <c r="R48" s="227" t="s">
        <v>538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345"/>
      <c r="AJ48" s="346"/>
      <c r="AK48" s="346"/>
      <c r="AL48" s="346"/>
    </row>
    <row r="49" spans="1:38" s="285" customFormat="1" ht="13.5" customHeight="1">
      <c r="A49" s="329">
        <v>10</v>
      </c>
      <c r="B49" s="281">
        <v>44942</v>
      </c>
      <c r="C49" s="330"/>
      <c r="D49" s="331" t="s">
        <v>174</v>
      </c>
      <c r="E49" s="332" t="s">
        <v>539</v>
      </c>
      <c r="F49" s="329">
        <v>2505</v>
      </c>
      <c r="G49" s="329">
        <v>2430</v>
      </c>
      <c r="H49" s="329">
        <v>2430</v>
      </c>
      <c r="I49" s="333" t="s">
        <v>981</v>
      </c>
      <c r="J49" s="268" t="s">
        <v>990</v>
      </c>
      <c r="K49" s="268">
        <f t="shared" ref="K49:K50" si="42">H49-F49</f>
        <v>-75</v>
      </c>
      <c r="L49" s="334">
        <f t="shared" ref="L49:L50" si="43">(F49*-0.7)/100</f>
        <v>-17.535</v>
      </c>
      <c r="M49" s="335">
        <f t="shared" ref="M49:M50" si="44">(K49+L49)/F49</f>
        <v>-3.6940119760479041E-2</v>
      </c>
      <c r="N49" s="268" t="s">
        <v>549</v>
      </c>
      <c r="O49" s="336">
        <v>44943</v>
      </c>
      <c r="P49" s="279"/>
      <c r="Q49" s="198"/>
      <c r="R49" s="227" t="s">
        <v>801</v>
      </c>
      <c r="S49" s="197"/>
      <c r="T49" s="282"/>
      <c r="U49" s="282"/>
      <c r="V49" s="282"/>
      <c r="W49" s="282"/>
      <c r="X49" s="282"/>
      <c r="Y49" s="282"/>
      <c r="Z49" s="282"/>
      <c r="AA49" s="282"/>
      <c r="AB49" s="282"/>
      <c r="AC49" s="282"/>
      <c r="AD49" s="282"/>
      <c r="AE49" s="282"/>
      <c r="AF49" s="282"/>
      <c r="AG49" s="282"/>
      <c r="AH49" s="282"/>
      <c r="AI49" s="283"/>
      <c r="AJ49" s="284"/>
      <c r="AK49" s="284"/>
      <c r="AL49" s="284"/>
    </row>
    <row r="50" spans="1:38" s="287" customFormat="1" ht="13.5" customHeight="1">
      <c r="A50" s="316">
        <v>11</v>
      </c>
      <c r="B50" s="315">
        <v>44949</v>
      </c>
      <c r="C50" s="378"/>
      <c r="D50" s="379" t="s">
        <v>468</v>
      </c>
      <c r="E50" s="380" t="s">
        <v>539</v>
      </c>
      <c r="F50" s="316">
        <v>268</v>
      </c>
      <c r="G50" s="316">
        <v>259</v>
      </c>
      <c r="H50" s="316">
        <v>276.5</v>
      </c>
      <c r="I50" s="381" t="s">
        <v>1013</v>
      </c>
      <c r="J50" s="311" t="s">
        <v>1065</v>
      </c>
      <c r="K50" s="311">
        <f t="shared" si="42"/>
        <v>8.5</v>
      </c>
      <c r="L50" s="318">
        <f t="shared" si="43"/>
        <v>-1.8759999999999999</v>
      </c>
      <c r="M50" s="319">
        <f t="shared" si="44"/>
        <v>2.4716417910447763E-2</v>
      </c>
      <c r="N50" s="311" t="s">
        <v>537</v>
      </c>
      <c r="O50" s="320">
        <v>44953</v>
      </c>
      <c r="P50" s="279"/>
      <c r="Q50" s="198"/>
      <c r="R50" s="227" t="s">
        <v>538</v>
      </c>
      <c r="S50" s="197"/>
      <c r="T50" s="282"/>
      <c r="U50" s="282"/>
      <c r="V50" s="282"/>
      <c r="W50" s="282"/>
      <c r="X50" s="282"/>
      <c r="Y50" s="282"/>
      <c r="Z50" s="282"/>
      <c r="AA50" s="282"/>
      <c r="AB50" s="282"/>
      <c r="AC50" s="282"/>
      <c r="AD50" s="282"/>
      <c r="AE50" s="282"/>
      <c r="AF50" s="282"/>
      <c r="AG50" s="282"/>
      <c r="AH50" s="282"/>
      <c r="AI50" s="282"/>
      <c r="AJ50" s="282"/>
      <c r="AK50" s="282"/>
      <c r="AL50" s="282"/>
    </row>
    <row r="51" spans="1:38" s="287" customFormat="1" ht="13.5" customHeight="1">
      <c r="A51" s="201">
        <v>12</v>
      </c>
      <c r="B51" s="199">
        <v>44951</v>
      </c>
      <c r="C51" s="307"/>
      <c r="D51" s="308" t="s">
        <v>205</v>
      </c>
      <c r="E51" s="309" t="s">
        <v>539</v>
      </c>
      <c r="F51" s="201" t="s">
        <v>1030</v>
      </c>
      <c r="G51" s="201">
        <v>6470</v>
      </c>
      <c r="H51" s="201"/>
      <c r="I51" s="310" t="s">
        <v>1031</v>
      </c>
      <c r="J51" s="226" t="s">
        <v>540</v>
      </c>
      <c r="K51" s="226"/>
      <c r="L51" s="353"/>
      <c r="M51" s="354"/>
      <c r="N51" s="226"/>
      <c r="O51" s="355"/>
      <c r="P51" s="279"/>
      <c r="Q51" s="198"/>
      <c r="R51" s="227" t="s">
        <v>538</v>
      </c>
      <c r="S51" s="197"/>
      <c r="T51" s="282"/>
      <c r="U51" s="282"/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</row>
    <row r="52" spans="1:38" s="287" customFormat="1" ht="13.5" customHeight="1">
      <c r="A52" s="201"/>
      <c r="B52" s="199"/>
      <c r="C52" s="307"/>
      <c r="D52" s="308"/>
      <c r="E52" s="309"/>
      <c r="F52" s="201"/>
      <c r="G52" s="201"/>
      <c r="H52" s="201"/>
      <c r="I52" s="310"/>
      <c r="J52" s="226"/>
      <c r="K52" s="226"/>
      <c r="L52" s="353"/>
      <c r="M52" s="354"/>
      <c r="N52" s="226"/>
      <c r="O52" s="355"/>
      <c r="P52" s="279"/>
      <c r="Q52" s="198"/>
      <c r="R52" s="227"/>
      <c r="S52" s="197"/>
      <c r="T52" s="282"/>
      <c r="U52" s="282"/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</row>
    <row r="53" spans="1:38" s="287" customFormat="1" ht="13.5" customHeight="1">
      <c r="A53" s="230"/>
      <c r="B53" s="229"/>
      <c r="C53" s="288"/>
      <c r="D53" s="289"/>
      <c r="E53" s="290"/>
      <c r="F53" s="230"/>
      <c r="G53" s="230"/>
      <c r="H53" s="230"/>
      <c r="I53" s="291"/>
      <c r="J53" s="292"/>
      <c r="K53" s="292"/>
      <c r="L53" s="293"/>
      <c r="M53" s="294"/>
      <c r="N53" s="292"/>
      <c r="O53" s="295"/>
      <c r="P53" s="279"/>
      <c r="Q53" s="198"/>
      <c r="R53" s="227"/>
      <c r="S53" s="197"/>
      <c r="T53" s="282"/>
      <c r="U53" s="282"/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</row>
    <row r="54" spans="1:38" s="287" customFormat="1" ht="13.5" customHeight="1">
      <c r="A54" s="230"/>
      <c r="B54" s="229"/>
      <c r="C54" s="288"/>
      <c r="D54" s="289"/>
      <c r="E54" s="290"/>
      <c r="F54" s="230"/>
      <c r="G54" s="230"/>
      <c r="H54" s="230"/>
      <c r="I54" s="291"/>
      <c r="J54" s="292"/>
      <c r="K54" s="292"/>
      <c r="L54" s="293"/>
      <c r="M54" s="294"/>
      <c r="N54" s="292"/>
      <c r="O54" s="295"/>
      <c r="P54" s="279"/>
      <c r="Q54" s="198"/>
      <c r="R54" s="227"/>
      <c r="S54" s="197"/>
      <c r="T54" s="282"/>
      <c r="U54" s="282"/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</row>
    <row r="55" spans="1:38" ht="44.25" customHeight="1">
      <c r="A55" s="109" t="s">
        <v>541</v>
      </c>
      <c r="B55" s="130"/>
      <c r="C55" s="130"/>
      <c r="D55" s="1"/>
      <c r="E55" s="6"/>
      <c r="F55" s="6"/>
      <c r="G55" s="6"/>
      <c r="H55" s="6" t="s">
        <v>553</v>
      </c>
      <c r="I55" s="6"/>
      <c r="J55" s="6"/>
      <c r="K55" s="105"/>
      <c r="L55" s="131"/>
      <c r="M55" s="105"/>
      <c r="N55" s="106"/>
      <c r="O55" s="105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8" ht="12.75" customHeight="1">
      <c r="A56" s="115" t="s">
        <v>542</v>
      </c>
      <c r="B56" s="109"/>
      <c r="C56" s="109"/>
      <c r="D56" s="109"/>
      <c r="E56" s="41"/>
      <c r="F56" s="116" t="s">
        <v>543</v>
      </c>
      <c r="G56" s="54"/>
      <c r="H56" s="41"/>
      <c r="I56" s="54"/>
      <c r="J56" s="6"/>
      <c r="K56" s="132"/>
      <c r="L56" s="133"/>
      <c r="M56" s="6"/>
      <c r="N56" s="99"/>
      <c r="O56" s="134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5"/>
      <c r="B57" s="109"/>
      <c r="C57" s="109"/>
      <c r="D57" s="109"/>
      <c r="E57" s="6"/>
      <c r="F57" s="116" t="s">
        <v>545</v>
      </c>
      <c r="G57" s="54"/>
      <c r="H57" s="41"/>
      <c r="I57" s="54"/>
      <c r="J57" s="6"/>
      <c r="K57" s="132"/>
      <c r="L57" s="133"/>
      <c r="M57" s="6"/>
      <c r="N57" s="99"/>
      <c r="O57" s="134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09"/>
      <c r="B58" s="109"/>
      <c r="C58" s="109"/>
      <c r="D58" s="109"/>
      <c r="E58" s="6"/>
      <c r="F58" s="6"/>
      <c r="G58" s="6"/>
      <c r="H58" s="6"/>
      <c r="I58" s="6"/>
      <c r="J58" s="121"/>
      <c r="K58" s="118"/>
      <c r="L58" s="119"/>
      <c r="M58" s="6"/>
      <c r="N58" s="122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35" t="s">
        <v>554</v>
      </c>
      <c r="B59" s="135"/>
      <c r="C59" s="135"/>
      <c r="D59" s="135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4" t="s">
        <v>16</v>
      </c>
      <c r="B60" s="94" t="s">
        <v>514</v>
      </c>
      <c r="C60" s="94"/>
      <c r="D60" s="95" t="s">
        <v>525</v>
      </c>
      <c r="E60" s="94" t="s">
        <v>526</v>
      </c>
      <c r="F60" s="94" t="s">
        <v>527</v>
      </c>
      <c r="G60" s="94" t="s">
        <v>547</v>
      </c>
      <c r="H60" s="94" t="s">
        <v>529</v>
      </c>
      <c r="I60" s="94" t="s">
        <v>530</v>
      </c>
      <c r="J60" s="93" t="s">
        <v>531</v>
      </c>
      <c r="K60" s="136" t="s">
        <v>555</v>
      </c>
      <c r="L60" s="96" t="s">
        <v>533</v>
      </c>
      <c r="M60" s="136" t="s">
        <v>556</v>
      </c>
      <c r="N60" s="94" t="s">
        <v>557</v>
      </c>
      <c r="O60" s="93" t="s">
        <v>535</v>
      </c>
      <c r="P60" s="95" t="s">
        <v>536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198" customFormat="1" ht="12.75" customHeight="1">
      <c r="A61" s="274">
        <v>1</v>
      </c>
      <c r="B61" s="272">
        <v>44922</v>
      </c>
      <c r="C61" s="273"/>
      <c r="D61" s="273" t="s">
        <v>881</v>
      </c>
      <c r="E61" s="274" t="s">
        <v>539</v>
      </c>
      <c r="F61" s="274">
        <v>819</v>
      </c>
      <c r="G61" s="274">
        <v>805</v>
      </c>
      <c r="H61" s="269">
        <v>805</v>
      </c>
      <c r="I61" s="269" t="s">
        <v>882</v>
      </c>
      <c r="J61" s="268" t="s">
        <v>940</v>
      </c>
      <c r="K61" s="269">
        <f t="shared" ref="K61" si="45">H61-F61</f>
        <v>-14</v>
      </c>
      <c r="L61" s="270">
        <f t="shared" ref="L61" si="46">(H61*N61)*0.07%</f>
        <v>535.32500000000005</v>
      </c>
      <c r="M61" s="271">
        <f t="shared" ref="M61" si="47">(K61*N61)-L61</f>
        <v>-13835.325000000001</v>
      </c>
      <c r="N61" s="269">
        <v>950</v>
      </c>
      <c r="O61" s="268" t="s">
        <v>549</v>
      </c>
      <c r="P61" s="272">
        <v>44566</v>
      </c>
      <c r="Q61" s="200"/>
      <c r="R61" s="203" t="s">
        <v>801</v>
      </c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230"/>
      <c r="AG61" s="229"/>
      <c r="AH61" s="200"/>
      <c r="AI61" s="200"/>
      <c r="AJ61" s="230"/>
      <c r="AK61" s="230"/>
      <c r="AL61" s="230"/>
    </row>
    <row r="62" spans="1:38" s="198" customFormat="1" ht="12.75" customHeight="1">
      <c r="A62" s="274">
        <v>2</v>
      </c>
      <c r="B62" s="272">
        <v>45290</v>
      </c>
      <c r="C62" s="273"/>
      <c r="D62" s="273" t="s">
        <v>888</v>
      </c>
      <c r="E62" s="274" t="s">
        <v>539</v>
      </c>
      <c r="F62" s="274">
        <v>908</v>
      </c>
      <c r="G62" s="274">
        <v>890</v>
      </c>
      <c r="H62" s="269">
        <v>890</v>
      </c>
      <c r="I62" s="269" t="s">
        <v>889</v>
      </c>
      <c r="J62" s="268" t="s">
        <v>909</v>
      </c>
      <c r="K62" s="269">
        <f t="shared" ref="K62:K63" si="48">H62-F62</f>
        <v>-18</v>
      </c>
      <c r="L62" s="270">
        <f t="shared" ref="L62:L63" si="49">(H62*N62)*0.07%</f>
        <v>436.10000000000008</v>
      </c>
      <c r="M62" s="271">
        <f t="shared" ref="M62:M63" si="50">(K62*N62)-L62</f>
        <v>-13036.1</v>
      </c>
      <c r="N62" s="269">
        <v>700</v>
      </c>
      <c r="O62" s="268" t="s">
        <v>549</v>
      </c>
      <c r="P62" s="272">
        <v>44566</v>
      </c>
      <c r="Q62" s="200"/>
      <c r="R62" s="203" t="s">
        <v>801</v>
      </c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230"/>
      <c r="AG62" s="229"/>
      <c r="AH62" s="200"/>
      <c r="AI62" s="200"/>
      <c r="AJ62" s="230"/>
      <c r="AK62" s="230"/>
      <c r="AL62" s="230"/>
    </row>
    <row r="63" spans="1:38" s="198" customFormat="1" ht="12.75" customHeight="1">
      <c r="A63" s="316">
        <v>3</v>
      </c>
      <c r="B63" s="322">
        <v>44928</v>
      </c>
      <c r="C63" s="317"/>
      <c r="D63" s="317" t="s">
        <v>892</v>
      </c>
      <c r="E63" s="316" t="s">
        <v>539</v>
      </c>
      <c r="F63" s="316">
        <v>2852.5</v>
      </c>
      <c r="G63" s="316">
        <v>2805</v>
      </c>
      <c r="H63" s="312">
        <v>2885</v>
      </c>
      <c r="I63" s="312" t="s">
        <v>893</v>
      </c>
      <c r="J63" s="311" t="s">
        <v>702</v>
      </c>
      <c r="K63" s="312">
        <f t="shared" si="48"/>
        <v>32.5</v>
      </c>
      <c r="L63" s="313">
        <f t="shared" si="49"/>
        <v>555.36250000000007</v>
      </c>
      <c r="M63" s="314">
        <f t="shared" si="50"/>
        <v>8382.1375000000007</v>
      </c>
      <c r="N63" s="312">
        <v>275</v>
      </c>
      <c r="O63" s="311" t="s">
        <v>537</v>
      </c>
      <c r="P63" s="315">
        <v>44566</v>
      </c>
      <c r="Q63" s="200"/>
      <c r="R63" s="203" t="s">
        <v>801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316">
        <v>4</v>
      </c>
      <c r="B64" s="315">
        <v>44929</v>
      </c>
      <c r="C64" s="317"/>
      <c r="D64" s="317" t="s">
        <v>896</v>
      </c>
      <c r="E64" s="316" t="s">
        <v>539</v>
      </c>
      <c r="F64" s="316">
        <v>4460</v>
      </c>
      <c r="G64" s="316">
        <v>4360</v>
      </c>
      <c r="H64" s="312">
        <v>4525</v>
      </c>
      <c r="I64" s="312" t="s">
        <v>897</v>
      </c>
      <c r="J64" s="311" t="s">
        <v>898</v>
      </c>
      <c r="K64" s="312">
        <f t="shared" ref="K64:K65" si="51">H64-F64</f>
        <v>65</v>
      </c>
      <c r="L64" s="313">
        <f t="shared" ref="L64:L65" si="52">(H64*N64)*0.07%</f>
        <v>395.93750000000006</v>
      </c>
      <c r="M64" s="314">
        <f t="shared" ref="M64:M65" si="53">(K64*N64)-L64</f>
        <v>7729.0625</v>
      </c>
      <c r="N64" s="312">
        <v>125</v>
      </c>
      <c r="O64" s="311" t="s">
        <v>537</v>
      </c>
      <c r="P64" s="315">
        <v>44564</v>
      </c>
      <c r="Q64" s="200"/>
      <c r="R64" s="203" t="s">
        <v>538</v>
      </c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s="198" customFormat="1" ht="12.75" customHeight="1">
      <c r="A65" s="274">
        <v>5</v>
      </c>
      <c r="B65" s="272">
        <v>44929</v>
      </c>
      <c r="C65" s="273"/>
      <c r="D65" s="273" t="s">
        <v>899</v>
      </c>
      <c r="E65" s="274" t="s">
        <v>539</v>
      </c>
      <c r="F65" s="274">
        <v>3055</v>
      </c>
      <c r="G65" s="274">
        <v>2990</v>
      </c>
      <c r="H65" s="269">
        <v>2990</v>
      </c>
      <c r="I65" s="269" t="s">
        <v>900</v>
      </c>
      <c r="J65" s="268" t="s">
        <v>939</v>
      </c>
      <c r="K65" s="269">
        <f t="shared" si="51"/>
        <v>-65</v>
      </c>
      <c r="L65" s="270">
        <f t="shared" si="52"/>
        <v>418.60000000000008</v>
      </c>
      <c r="M65" s="271">
        <f t="shared" si="53"/>
        <v>-13418.6</v>
      </c>
      <c r="N65" s="269">
        <v>200</v>
      </c>
      <c r="O65" s="268" t="s">
        <v>549</v>
      </c>
      <c r="P65" s="272">
        <v>44567</v>
      </c>
      <c r="Q65" s="200"/>
      <c r="R65" s="203" t="s">
        <v>538</v>
      </c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230"/>
      <c r="AG65" s="229"/>
      <c r="AH65" s="200"/>
      <c r="AI65" s="200"/>
      <c r="AJ65" s="230"/>
      <c r="AK65" s="230"/>
      <c r="AL65" s="230"/>
    </row>
    <row r="66" spans="1:38" s="198" customFormat="1" ht="12.75" customHeight="1">
      <c r="A66" s="274">
        <v>6</v>
      </c>
      <c r="B66" s="281">
        <v>44930</v>
      </c>
      <c r="C66" s="273"/>
      <c r="D66" s="273" t="s">
        <v>915</v>
      </c>
      <c r="E66" s="274" t="s">
        <v>539</v>
      </c>
      <c r="F66" s="274">
        <v>4475</v>
      </c>
      <c r="G66" s="274">
        <v>4370</v>
      </c>
      <c r="H66" s="269">
        <v>4370</v>
      </c>
      <c r="I66" s="269" t="s">
        <v>897</v>
      </c>
      <c r="J66" s="268" t="s">
        <v>969</v>
      </c>
      <c r="K66" s="269">
        <f t="shared" ref="K66" si="54">H66-F66</f>
        <v>-105</v>
      </c>
      <c r="L66" s="270">
        <f t="shared" ref="L66" si="55">(H66*N66)*0.07%</f>
        <v>382.37500000000006</v>
      </c>
      <c r="M66" s="271">
        <f t="shared" ref="M66" si="56">(K66*N66)-L66</f>
        <v>-13507.375</v>
      </c>
      <c r="N66" s="269">
        <v>125</v>
      </c>
      <c r="O66" s="268" t="s">
        <v>549</v>
      </c>
      <c r="P66" s="272">
        <v>44572</v>
      </c>
      <c r="Q66" s="200"/>
      <c r="R66" s="203" t="s">
        <v>538</v>
      </c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230"/>
      <c r="AG66" s="229"/>
      <c r="AH66" s="200"/>
      <c r="AI66" s="200"/>
      <c r="AJ66" s="230"/>
      <c r="AK66" s="230"/>
      <c r="AL66" s="230"/>
    </row>
    <row r="67" spans="1:38" s="198" customFormat="1" ht="12.75" customHeight="1">
      <c r="A67" s="316">
        <v>7</v>
      </c>
      <c r="B67" s="322">
        <v>44930</v>
      </c>
      <c r="C67" s="317"/>
      <c r="D67" s="317" t="s">
        <v>916</v>
      </c>
      <c r="E67" s="316" t="s">
        <v>539</v>
      </c>
      <c r="F67" s="316">
        <v>717</v>
      </c>
      <c r="G67" s="316">
        <v>707</v>
      </c>
      <c r="H67" s="312">
        <v>724.5</v>
      </c>
      <c r="I67" s="312" t="s">
        <v>917</v>
      </c>
      <c r="J67" s="311" t="s">
        <v>932</v>
      </c>
      <c r="K67" s="312">
        <f t="shared" ref="K67" si="57">H67-F67</f>
        <v>7.5</v>
      </c>
      <c r="L67" s="313">
        <f t="shared" ref="L67" si="58">(H67*N67)*0.07%</f>
        <v>659.29500000000007</v>
      </c>
      <c r="M67" s="314">
        <f t="shared" ref="M67" si="59">(K67*N67)-L67</f>
        <v>9090.7049999999999</v>
      </c>
      <c r="N67" s="312">
        <v>1300</v>
      </c>
      <c r="O67" s="311" t="s">
        <v>537</v>
      </c>
      <c r="P67" s="315">
        <v>44566</v>
      </c>
      <c r="Q67" s="200"/>
      <c r="R67" s="203" t="s">
        <v>538</v>
      </c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s="198" customFormat="1" ht="12.75" customHeight="1">
      <c r="A68" s="316">
        <v>8</v>
      </c>
      <c r="B68" s="322">
        <v>44931</v>
      </c>
      <c r="C68" s="317"/>
      <c r="D68" s="317" t="s">
        <v>933</v>
      </c>
      <c r="E68" s="316" t="s">
        <v>539</v>
      </c>
      <c r="F68" s="316">
        <v>1251</v>
      </c>
      <c r="G68" s="316">
        <v>1233</v>
      </c>
      <c r="H68" s="312">
        <v>1263.5</v>
      </c>
      <c r="I68" s="312" t="s">
        <v>934</v>
      </c>
      <c r="J68" s="311" t="s">
        <v>951</v>
      </c>
      <c r="K68" s="312">
        <f t="shared" ref="K68:K69" si="60">H68-F68</f>
        <v>12.5</v>
      </c>
      <c r="L68" s="313">
        <f t="shared" ref="L68:L69" si="61">(H68*N68)*0.07%</f>
        <v>619.11500000000012</v>
      </c>
      <c r="M68" s="314">
        <f t="shared" ref="M68:M69" si="62">(K68*N68)-L68</f>
        <v>8130.8850000000002</v>
      </c>
      <c r="N68" s="312">
        <v>700</v>
      </c>
      <c r="O68" s="311" t="s">
        <v>537</v>
      </c>
      <c r="P68" s="315">
        <v>44567</v>
      </c>
      <c r="Q68" s="200"/>
      <c r="R68" s="203" t="s">
        <v>538</v>
      </c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30"/>
      <c r="AG68" s="229"/>
      <c r="AH68" s="200"/>
      <c r="AI68" s="200"/>
      <c r="AJ68" s="230"/>
      <c r="AK68" s="230"/>
      <c r="AL68" s="230"/>
    </row>
    <row r="69" spans="1:38" s="198" customFormat="1" ht="12.75" customHeight="1">
      <c r="A69" s="274">
        <v>9</v>
      </c>
      <c r="B69" s="281">
        <v>44935</v>
      </c>
      <c r="C69" s="273"/>
      <c r="D69" s="273" t="s">
        <v>916</v>
      </c>
      <c r="E69" s="274" t="s">
        <v>539</v>
      </c>
      <c r="F69" s="274">
        <v>736</v>
      </c>
      <c r="G69" s="274">
        <v>725</v>
      </c>
      <c r="H69" s="269">
        <v>725</v>
      </c>
      <c r="I69" s="269" t="s">
        <v>949</v>
      </c>
      <c r="J69" s="268" t="s">
        <v>959</v>
      </c>
      <c r="K69" s="269">
        <f t="shared" si="60"/>
        <v>-11</v>
      </c>
      <c r="L69" s="270">
        <f t="shared" si="61"/>
        <v>659.75000000000011</v>
      </c>
      <c r="M69" s="271">
        <f t="shared" si="62"/>
        <v>-14959.75</v>
      </c>
      <c r="N69" s="269">
        <v>1300</v>
      </c>
      <c r="O69" s="268" t="s">
        <v>549</v>
      </c>
      <c r="P69" s="272">
        <v>44571</v>
      </c>
      <c r="Q69" s="200"/>
      <c r="R69" s="203" t="s">
        <v>538</v>
      </c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230"/>
      <c r="AG69" s="229"/>
      <c r="AH69" s="200"/>
      <c r="AI69" s="200"/>
      <c r="AJ69" s="230"/>
      <c r="AK69" s="230"/>
      <c r="AL69" s="230"/>
    </row>
    <row r="70" spans="1:38" s="198" customFormat="1" ht="12.75" customHeight="1">
      <c r="A70" s="316">
        <v>10</v>
      </c>
      <c r="B70" s="322">
        <v>44936</v>
      </c>
      <c r="C70" s="317"/>
      <c r="D70" s="317" t="s">
        <v>957</v>
      </c>
      <c r="E70" s="316" t="s">
        <v>539</v>
      </c>
      <c r="F70" s="316">
        <v>3955</v>
      </c>
      <c r="G70" s="316">
        <v>3865</v>
      </c>
      <c r="H70" s="312">
        <v>4015</v>
      </c>
      <c r="I70" s="312" t="s">
        <v>958</v>
      </c>
      <c r="J70" s="311" t="s">
        <v>745</v>
      </c>
      <c r="K70" s="312">
        <f t="shared" ref="K70" si="63">H70-F70</f>
        <v>60</v>
      </c>
      <c r="L70" s="313">
        <f t="shared" ref="L70" si="64">(H70*N70)*0.07%</f>
        <v>421.57500000000005</v>
      </c>
      <c r="M70" s="314">
        <f t="shared" ref="M70" si="65">(K70*N70)-L70</f>
        <v>8578.4249999999993</v>
      </c>
      <c r="N70" s="312">
        <v>150</v>
      </c>
      <c r="O70" s="311" t="s">
        <v>537</v>
      </c>
      <c r="P70" s="315">
        <v>44571</v>
      </c>
      <c r="Q70" s="200"/>
      <c r="R70" s="203" t="s">
        <v>538</v>
      </c>
      <c r="S70" s="197"/>
      <c r="T70" s="197"/>
      <c r="U70" s="197"/>
      <c r="V70" s="197"/>
      <c r="W70" s="197"/>
      <c r="X70" s="197"/>
      <c r="Y70" s="197"/>
      <c r="Z70" s="197"/>
      <c r="AA70" s="197"/>
      <c r="AB70" s="197"/>
      <c r="AC70" s="197"/>
      <c r="AD70" s="197"/>
      <c r="AE70" s="197"/>
      <c r="AF70" s="230"/>
      <c r="AG70" s="229"/>
      <c r="AH70" s="200"/>
      <c r="AI70" s="200"/>
      <c r="AJ70" s="230"/>
      <c r="AK70" s="230"/>
      <c r="AL70" s="230"/>
    </row>
    <row r="71" spans="1:38" s="198" customFormat="1" ht="12.75" customHeight="1">
      <c r="A71" s="316">
        <v>11</v>
      </c>
      <c r="B71" s="322">
        <v>44936</v>
      </c>
      <c r="C71" s="317"/>
      <c r="D71" s="317" t="s">
        <v>965</v>
      </c>
      <c r="E71" s="316" t="s">
        <v>539</v>
      </c>
      <c r="F71" s="316">
        <v>17965</v>
      </c>
      <c r="G71" s="316">
        <v>17795</v>
      </c>
      <c r="H71" s="312">
        <v>18045</v>
      </c>
      <c r="I71" s="312" t="s">
        <v>966</v>
      </c>
      <c r="J71" s="311" t="s">
        <v>973</v>
      </c>
      <c r="K71" s="312">
        <f t="shared" ref="K71:K72" si="66">H71-F71</f>
        <v>80</v>
      </c>
      <c r="L71" s="313">
        <f t="shared" ref="L71:L72" si="67">(H71*N71)*0.07%</f>
        <v>631.57500000000005</v>
      </c>
      <c r="M71" s="314">
        <f t="shared" ref="M71:M72" si="68">(K71*N71)-L71</f>
        <v>3368.4250000000002</v>
      </c>
      <c r="N71" s="312">
        <v>50</v>
      </c>
      <c r="O71" s="311" t="s">
        <v>537</v>
      </c>
      <c r="P71" s="315">
        <v>44572</v>
      </c>
      <c r="Q71" s="200"/>
      <c r="R71" s="203" t="s">
        <v>538</v>
      </c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230"/>
      <c r="AG71" s="229"/>
      <c r="AH71" s="200"/>
      <c r="AI71" s="200"/>
      <c r="AJ71" s="230"/>
      <c r="AK71" s="230"/>
      <c r="AL71" s="230"/>
    </row>
    <row r="72" spans="1:38" s="198" customFormat="1" ht="12.75" customHeight="1">
      <c r="A72" s="316">
        <v>12</v>
      </c>
      <c r="B72" s="322">
        <v>44937</v>
      </c>
      <c r="C72" s="317"/>
      <c r="D72" s="317" t="s">
        <v>916</v>
      </c>
      <c r="E72" s="316" t="s">
        <v>539</v>
      </c>
      <c r="F72" s="316">
        <v>718</v>
      </c>
      <c r="G72" s="316">
        <v>708</v>
      </c>
      <c r="H72" s="312">
        <v>724.5</v>
      </c>
      <c r="I72" s="312" t="s">
        <v>972</v>
      </c>
      <c r="J72" s="311" t="s">
        <v>980</v>
      </c>
      <c r="K72" s="312">
        <f t="shared" si="66"/>
        <v>6.5</v>
      </c>
      <c r="L72" s="313">
        <f t="shared" si="67"/>
        <v>659.29500000000007</v>
      </c>
      <c r="M72" s="314">
        <f t="shared" si="68"/>
        <v>7790.7049999999999</v>
      </c>
      <c r="N72" s="312">
        <v>1300</v>
      </c>
      <c r="O72" s="311" t="s">
        <v>537</v>
      </c>
      <c r="P72" s="315">
        <v>44939</v>
      </c>
      <c r="Q72" s="200"/>
      <c r="R72" s="203" t="s">
        <v>538</v>
      </c>
      <c r="S72" s="197"/>
      <c r="T72" s="197"/>
      <c r="U72" s="197"/>
      <c r="V72" s="197"/>
      <c r="W72" s="197"/>
      <c r="X72" s="197"/>
      <c r="Y72" s="197"/>
      <c r="Z72" s="197"/>
      <c r="AA72" s="197"/>
      <c r="AB72" s="197"/>
      <c r="AC72" s="197"/>
      <c r="AD72" s="197"/>
      <c r="AE72" s="197"/>
      <c r="AF72" s="230"/>
      <c r="AG72" s="229"/>
      <c r="AH72" s="200"/>
      <c r="AI72" s="200"/>
      <c r="AJ72" s="230"/>
      <c r="AK72" s="230"/>
      <c r="AL72" s="230"/>
    </row>
    <row r="73" spans="1:38" s="198" customFormat="1" ht="12.75" customHeight="1">
      <c r="A73" s="274">
        <v>13</v>
      </c>
      <c r="B73" s="281">
        <v>44937</v>
      </c>
      <c r="C73" s="273"/>
      <c r="D73" s="273" t="s">
        <v>957</v>
      </c>
      <c r="E73" s="274" t="s">
        <v>539</v>
      </c>
      <c r="F73" s="274">
        <v>3940</v>
      </c>
      <c r="G73" s="274">
        <v>3850</v>
      </c>
      <c r="H73" s="269">
        <v>3860</v>
      </c>
      <c r="I73" s="269" t="s">
        <v>958</v>
      </c>
      <c r="J73" s="268" t="s">
        <v>974</v>
      </c>
      <c r="K73" s="269">
        <f t="shared" ref="K73" si="69">H73-F73</f>
        <v>-80</v>
      </c>
      <c r="L73" s="270">
        <f t="shared" ref="L73" si="70">(H73*N73)*0.07%</f>
        <v>405.30000000000007</v>
      </c>
      <c r="M73" s="271">
        <f t="shared" ref="M73" si="71">(K73*N73)-L73</f>
        <v>-12405.3</v>
      </c>
      <c r="N73" s="269">
        <v>150</v>
      </c>
      <c r="O73" s="268" t="s">
        <v>549</v>
      </c>
      <c r="P73" s="272">
        <v>44573</v>
      </c>
      <c r="Q73" s="200"/>
      <c r="R73" s="203" t="s">
        <v>538</v>
      </c>
      <c r="S73" s="197"/>
      <c r="T73" s="197"/>
      <c r="U73" s="197"/>
      <c r="V73" s="197"/>
      <c r="W73" s="197"/>
      <c r="X73" s="197"/>
      <c r="Y73" s="197"/>
      <c r="Z73" s="197"/>
      <c r="AA73" s="197"/>
      <c r="AB73" s="197"/>
      <c r="AC73" s="197"/>
      <c r="AD73" s="197"/>
      <c r="AE73" s="197"/>
      <c r="AF73" s="230"/>
      <c r="AG73" s="229"/>
      <c r="AH73" s="200"/>
      <c r="AI73" s="200"/>
      <c r="AJ73" s="230"/>
      <c r="AK73" s="230"/>
      <c r="AL73" s="230"/>
    </row>
    <row r="74" spans="1:38" s="198" customFormat="1" ht="12.75" customHeight="1">
      <c r="A74" s="201"/>
      <c r="B74" s="199"/>
      <c r="C74" s="235"/>
      <c r="D74" s="235"/>
      <c r="E74" s="201"/>
      <c r="F74" s="201"/>
      <c r="G74" s="201"/>
      <c r="H74" s="202"/>
      <c r="I74" s="202"/>
      <c r="J74" s="226"/>
      <c r="K74" s="235"/>
      <c r="L74" s="201"/>
      <c r="M74" s="201"/>
      <c r="N74" s="201"/>
      <c r="O74" s="202"/>
      <c r="P74" s="202"/>
      <c r="Q74" s="200"/>
      <c r="R74" s="203"/>
      <c r="S74" s="197"/>
      <c r="T74" s="197"/>
      <c r="U74" s="197"/>
      <c r="V74" s="197"/>
      <c r="W74" s="197"/>
      <c r="X74" s="197"/>
      <c r="Y74" s="197"/>
      <c r="Z74" s="197"/>
      <c r="AA74" s="197"/>
      <c r="AB74" s="197"/>
      <c r="AC74" s="197"/>
      <c r="AD74" s="197"/>
      <c r="AE74" s="197"/>
      <c r="AF74" s="230"/>
      <c r="AG74" s="229"/>
      <c r="AH74" s="200"/>
      <c r="AI74" s="200"/>
      <c r="AJ74" s="230"/>
      <c r="AK74" s="230"/>
      <c r="AL74" s="230"/>
    </row>
    <row r="75" spans="1:38" s="198" customFormat="1" ht="12.75" customHeight="1">
      <c r="A75" s="201"/>
      <c r="B75" s="199"/>
      <c r="C75" s="235"/>
      <c r="D75" s="235"/>
      <c r="E75" s="201"/>
      <c r="F75" s="201"/>
      <c r="G75" s="201"/>
      <c r="H75" s="202"/>
      <c r="I75" s="202"/>
      <c r="J75" s="226"/>
      <c r="K75" s="235"/>
      <c r="L75" s="201"/>
      <c r="M75" s="201"/>
      <c r="N75" s="201"/>
      <c r="O75" s="202"/>
      <c r="P75" s="202"/>
      <c r="Q75" s="200"/>
      <c r="R75" s="203"/>
      <c r="S75" s="197"/>
      <c r="T75" s="197"/>
      <c r="U75" s="197"/>
      <c r="V75" s="197"/>
      <c r="W75" s="197"/>
      <c r="X75" s="197"/>
      <c r="Y75" s="197"/>
      <c r="Z75" s="197"/>
      <c r="AA75" s="197"/>
      <c r="AB75" s="197"/>
      <c r="AC75" s="197"/>
      <c r="AD75" s="197"/>
      <c r="AE75" s="197"/>
      <c r="AF75" s="230"/>
      <c r="AG75" s="229"/>
      <c r="AH75" s="200"/>
      <c r="AI75" s="200"/>
      <c r="AJ75" s="230"/>
      <c r="AK75" s="230"/>
      <c r="AL75" s="230"/>
    </row>
    <row r="76" spans="1:38" ht="38.25" customHeight="1">
      <c r="A76" s="137" t="s">
        <v>559</v>
      </c>
      <c r="B76" s="137"/>
      <c r="C76" s="137"/>
      <c r="D76" s="137"/>
      <c r="E76" s="138"/>
      <c r="F76" s="102"/>
      <c r="G76" s="102"/>
      <c r="H76" s="102"/>
      <c r="I76" s="102"/>
      <c r="J76" s="1"/>
      <c r="K76" s="6"/>
      <c r="L76" s="6"/>
      <c r="M76" s="6"/>
      <c r="N76" s="1"/>
      <c r="O76" s="1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>
      <c r="A77" s="94" t="s">
        <v>16</v>
      </c>
      <c r="B77" s="94" t="s">
        <v>514</v>
      </c>
      <c r="C77" s="94"/>
      <c r="D77" s="95" t="s">
        <v>525</v>
      </c>
      <c r="E77" s="94" t="s">
        <v>526</v>
      </c>
      <c r="F77" s="94" t="s">
        <v>527</v>
      </c>
      <c r="G77" s="94" t="s">
        <v>547</v>
      </c>
      <c r="H77" s="94" t="s">
        <v>529</v>
      </c>
      <c r="I77" s="94" t="s">
        <v>530</v>
      </c>
      <c r="J77" s="93" t="s">
        <v>531</v>
      </c>
      <c r="K77" s="93" t="s">
        <v>560</v>
      </c>
      <c r="L77" s="96" t="s">
        <v>533</v>
      </c>
      <c r="M77" s="136" t="s">
        <v>556</v>
      </c>
      <c r="N77" s="94" t="s">
        <v>557</v>
      </c>
      <c r="O77" s="94" t="s">
        <v>535</v>
      </c>
      <c r="P77" s="95" t="s">
        <v>536</v>
      </c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s="198" customFormat="1" ht="15.6" customHeight="1">
      <c r="A78" s="267">
        <v>1</v>
      </c>
      <c r="B78" s="272">
        <v>44924</v>
      </c>
      <c r="C78" s="273"/>
      <c r="D78" s="273" t="s">
        <v>886</v>
      </c>
      <c r="E78" s="274" t="s">
        <v>539</v>
      </c>
      <c r="F78" s="274">
        <v>54</v>
      </c>
      <c r="G78" s="274">
        <v>36</v>
      </c>
      <c r="H78" s="269">
        <v>36</v>
      </c>
      <c r="I78" s="286" t="s">
        <v>887</v>
      </c>
      <c r="J78" s="268" t="s">
        <v>909</v>
      </c>
      <c r="K78" s="269">
        <f t="shared" ref="K78" si="72">H78-F78</f>
        <v>-18</v>
      </c>
      <c r="L78" s="270">
        <v>100</v>
      </c>
      <c r="M78" s="271">
        <f t="shared" ref="M78" si="73">(K78*N78)-L78</f>
        <v>-5500</v>
      </c>
      <c r="N78" s="269">
        <v>300</v>
      </c>
      <c r="O78" s="268" t="s">
        <v>549</v>
      </c>
      <c r="P78" s="272">
        <v>44929</v>
      </c>
      <c r="Q78" s="197"/>
      <c r="R78" s="203" t="s">
        <v>801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67">
        <v>2</v>
      </c>
      <c r="B79" s="281">
        <v>45290</v>
      </c>
      <c r="C79" s="273"/>
      <c r="D79" s="273" t="s">
        <v>890</v>
      </c>
      <c r="E79" s="274" t="s">
        <v>539</v>
      </c>
      <c r="F79" s="274">
        <v>42</v>
      </c>
      <c r="G79" s="274">
        <v>25</v>
      </c>
      <c r="H79" s="269">
        <v>27</v>
      </c>
      <c r="I79" s="286" t="s">
        <v>885</v>
      </c>
      <c r="J79" s="268" t="s">
        <v>908</v>
      </c>
      <c r="K79" s="269">
        <f t="shared" ref="K79" si="74">H79-F79</f>
        <v>-15</v>
      </c>
      <c r="L79" s="270">
        <v>100</v>
      </c>
      <c r="M79" s="271">
        <f t="shared" ref="M79" si="75">(K79*N79)-L79</f>
        <v>-4600</v>
      </c>
      <c r="N79" s="269">
        <v>300</v>
      </c>
      <c r="O79" s="268" t="s">
        <v>549</v>
      </c>
      <c r="P79" s="272">
        <v>44928</v>
      </c>
      <c r="Q79" s="197"/>
      <c r="R79" s="203" t="s">
        <v>801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67">
        <v>3</v>
      </c>
      <c r="B80" s="281">
        <v>44928</v>
      </c>
      <c r="C80" s="273"/>
      <c r="D80" s="273" t="s">
        <v>891</v>
      </c>
      <c r="E80" s="274" t="s">
        <v>539</v>
      </c>
      <c r="F80" s="274">
        <v>56</v>
      </c>
      <c r="G80" s="274">
        <v>35</v>
      </c>
      <c r="H80" s="269">
        <v>35</v>
      </c>
      <c r="I80" s="286" t="s">
        <v>876</v>
      </c>
      <c r="J80" s="268" t="s">
        <v>918</v>
      </c>
      <c r="K80" s="269">
        <f t="shared" ref="K80" si="76">H80-F80</f>
        <v>-21</v>
      </c>
      <c r="L80" s="270">
        <v>100</v>
      </c>
      <c r="M80" s="271">
        <f t="shared" ref="M80" si="77">(K80*N80)-L80</f>
        <v>-5350</v>
      </c>
      <c r="N80" s="269">
        <v>250</v>
      </c>
      <c r="O80" s="268" t="s">
        <v>549</v>
      </c>
      <c r="P80" s="272">
        <v>44930</v>
      </c>
      <c r="Q80" s="197"/>
      <c r="R80" s="203" t="s">
        <v>538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267">
        <v>4</v>
      </c>
      <c r="B81" s="281">
        <v>44929</v>
      </c>
      <c r="C81" s="273"/>
      <c r="D81" s="273" t="s">
        <v>901</v>
      </c>
      <c r="E81" s="274" t="s">
        <v>539</v>
      </c>
      <c r="F81" s="274">
        <v>32</v>
      </c>
      <c r="G81" s="274">
        <v>19.5</v>
      </c>
      <c r="H81" s="269">
        <v>19.5</v>
      </c>
      <c r="I81" s="286" t="s">
        <v>902</v>
      </c>
      <c r="J81" s="268" t="s">
        <v>928</v>
      </c>
      <c r="K81" s="269">
        <f t="shared" ref="K81" si="78">H81-F81</f>
        <v>-12.5</v>
      </c>
      <c r="L81" s="270">
        <v>100</v>
      </c>
      <c r="M81" s="271">
        <f t="shared" ref="M81" si="79">(K81*N81)-L81</f>
        <v>-5100</v>
      </c>
      <c r="N81" s="269">
        <v>400</v>
      </c>
      <c r="O81" s="268" t="s">
        <v>549</v>
      </c>
      <c r="P81" s="272">
        <v>44931</v>
      </c>
      <c r="Q81" s="197"/>
      <c r="R81" s="203" t="s">
        <v>538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27">
        <v>5</v>
      </c>
      <c r="B82" s="322">
        <v>44929</v>
      </c>
      <c r="C82" s="317"/>
      <c r="D82" s="317" t="s">
        <v>903</v>
      </c>
      <c r="E82" s="316" t="s">
        <v>539</v>
      </c>
      <c r="F82" s="316">
        <v>25.5</v>
      </c>
      <c r="G82" s="316">
        <v>18</v>
      </c>
      <c r="H82" s="312">
        <v>29.5</v>
      </c>
      <c r="I82" s="328" t="s">
        <v>904</v>
      </c>
      <c r="J82" s="311" t="s">
        <v>929</v>
      </c>
      <c r="K82" s="312">
        <f t="shared" ref="K82" si="80">H82-F82</f>
        <v>4</v>
      </c>
      <c r="L82" s="313">
        <v>100</v>
      </c>
      <c r="M82" s="314">
        <f t="shared" ref="M82" si="81">(K82*N82)-L82</f>
        <v>2500</v>
      </c>
      <c r="N82" s="312">
        <v>650</v>
      </c>
      <c r="O82" s="311" t="s">
        <v>537</v>
      </c>
      <c r="P82" s="315">
        <v>44931</v>
      </c>
      <c r="Q82" s="197"/>
      <c r="R82" s="203" t="s">
        <v>538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27">
        <v>6</v>
      </c>
      <c r="B83" s="322">
        <v>44929</v>
      </c>
      <c r="C83" s="317"/>
      <c r="D83" s="317" t="s">
        <v>906</v>
      </c>
      <c r="E83" s="316" t="s">
        <v>539</v>
      </c>
      <c r="F83" s="316">
        <v>9.5</v>
      </c>
      <c r="G83" s="316">
        <v>4.5</v>
      </c>
      <c r="H83" s="312">
        <v>11.5</v>
      </c>
      <c r="I83" s="328" t="s">
        <v>907</v>
      </c>
      <c r="J83" s="311" t="s">
        <v>930</v>
      </c>
      <c r="K83" s="312">
        <f t="shared" ref="K83" si="82">H83-F83</f>
        <v>2</v>
      </c>
      <c r="L83" s="313">
        <v>100</v>
      </c>
      <c r="M83" s="314">
        <f t="shared" ref="M83" si="83">(K83*N83)-L83</f>
        <v>1700</v>
      </c>
      <c r="N83" s="312">
        <v>900</v>
      </c>
      <c r="O83" s="311" t="s">
        <v>537</v>
      </c>
      <c r="P83" s="315">
        <v>44931</v>
      </c>
      <c r="Q83" s="197"/>
      <c r="R83" s="203" t="s">
        <v>538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27">
        <v>7</v>
      </c>
      <c r="B84" s="322">
        <v>44930</v>
      </c>
      <c r="C84" s="317"/>
      <c r="D84" s="317" t="s">
        <v>913</v>
      </c>
      <c r="E84" s="316" t="s">
        <v>539</v>
      </c>
      <c r="F84" s="316">
        <v>48</v>
      </c>
      <c r="G84" s="316">
        <v>19</v>
      </c>
      <c r="H84" s="312">
        <v>58</v>
      </c>
      <c r="I84" s="328" t="s">
        <v>914</v>
      </c>
      <c r="J84" s="311" t="s">
        <v>931</v>
      </c>
      <c r="K84" s="312">
        <f t="shared" ref="K84" si="84">H84-F84</f>
        <v>10</v>
      </c>
      <c r="L84" s="313">
        <v>100</v>
      </c>
      <c r="M84" s="314">
        <f t="shared" ref="M84" si="85">(K84*N84)-L84</f>
        <v>1650</v>
      </c>
      <c r="N84" s="312">
        <v>175</v>
      </c>
      <c r="O84" s="311" t="s">
        <v>537</v>
      </c>
      <c r="P84" s="315">
        <v>44931</v>
      </c>
      <c r="Q84" s="197"/>
      <c r="R84" s="203" t="s">
        <v>538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7">
        <v>8</v>
      </c>
      <c r="B85" s="322">
        <v>44930</v>
      </c>
      <c r="C85" s="317"/>
      <c r="D85" s="317" t="s">
        <v>919</v>
      </c>
      <c r="E85" s="316" t="s">
        <v>539</v>
      </c>
      <c r="F85" s="316">
        <v>51.5</v>
      </c>
      <c r="G85" s="316">
        <v>19</v>
      </c>
      <c r="H85" s="312">
        <v>71.5</v>
      </c>
      <c r="I85" s="328" t="s">
        <v>920</v>
      </c>
      <c r="J85" s="311" t="s">
        <v>921</v>
      </c>
      <c r="K85" s="312">
        <f t="shared" ref="K85:K86" si="86">H85-F85</f>
        <v>20</v>
      </c>
      <c r="L85" s="313">
        <v>100</v>
      </c>
      <c r="M85" s="314">
        <f t="shared" ref="M85:M86" si="87">(K85*N85)-L85</f>
        <v>900</v>
      </c>
      <c r="N85" s="312">
        <v>50</v>
      </c>
      <c r="O85" s="311" t="s">
        <v>537</v>
      </c>
      <c r="P85" s="315">
        <v>44930</v>
      </c>
      <c r="Q85" s="197"/>
      <c r="R85" s="203" t="s">
        <v>538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67">
        <v>9</v>
      </c>
      <c r="B86" s="281">
        <v>44931</v>
      </c>
      <c r="C86" s="273"/>
      <c r="D86" s="273" t="s">
        <v>906</v>
      </c>
      <c r="E86" s="274" t="s">
        <v>539</v>
      </c>
      <c r="F86" s="274">
        <v>9.25</v>
      </c>
      <c r="G86" s="274">
        <v>4.5</v>
      </c>
      <c r="H86" s="269">
        <v>4.5</v>
      </c>
      <c r="I86" s="286" t="s">
        <v>936</v>
      </c>
      <c r="J86" s="268" t="s">
        <v>976</v>
      </c>
      <c r="K86" s="269">
        <f t="shared" si="86"/>
        <v>-4.75</v>
      </c>
      <c r="L86" s="270">
        <v>100</v>
      </c>
      <c r="M86" s="271">
        <f t="shared" si="87"/>
        <v>-4375</v>
      </c>
      <c r="N86" s="269">
        <v>900</v>
      </c>
      <c r="O86" s="268" t="s">
        <v>549</v>
      </c>
      <c r="P86" s="272">
        <v>44938</v>
      </c>
      <c r="Q86" s="197"/>
      <c r="R86" s="203" t="s">
        <v>538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27">
        <v>10</v>
      </c>
      <c r="B87" s="322">
        <v>44932</v>
      </c>
      <c r="C87" s="317"/>
      <c r="D87" s="317" t="s">
        <v>937</v>
      </c>
      <c r="E87" s="316" t="s">
        <v>539</v>
      </c>
      <c r="F87" s="316">
        <v>42</v>
      </c>
      <c r="G87" s="316">
        <v>27</v>
      </c>
      <c r="H87" s="312">
        <v>49</v>
      </c>
      <c r="I87" s="328" t="s">
        <v>938</v>
      </c>
      <c r="J87" s="311" t="s">
        <v>942</v>
      </c>
      <c r="K87" s="312">
        <f t="shared" ref="K87:K88" si="88">H87-F87</f>
        <v>7</v>
      </c>
      <c r="L87" s="313">
        <v>100</v>
      </c>
      <c r="M87" s="314">
        <f t="shared" ref="M87:M88" si="89">(K87*N87)-L87</f>
        <v>2000</v>
      </c>
      <c r="N87" s="312">
        <v>300</v>
      </c>
      <c r="O87" s="311" t="s">
        <v>537</v>
      </c>
      <c r="P87" s="315">
        <v>44935</v>
      </c>
      <c r="Q87" s="197"/>
      <c r="R87" s="203" t="s">
        <v>801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267">
        <v>11</v>
      </c>
      <c r="B88" s="281">
        <v>44935</v>
      </c>
      <c r="C88" s="273"/>
      <c r="D88" s="273" t="s">
        <v>950</v>
      </c>
      <c r="E88" s="274" t="s">
        <v>539</v>
      </c>
      <c r="F88" s="274">
        <v>45</v>
      </c>
      <c r="G88" s="274">
        <v>28</v>
      </c>
      <c r="H88" s="269">
        <v>28</v>
      </c>
      <c r="I88" s="286" t="s">
        <v>938</v>
      </c>
      <c r="J88" s="268" t="s">
        <v>955</v>
      </c>
      <c r="K88" s="269">
        <f t="shared" si="88"/>
        <v>-17</v>
      </c>
      <c r="L88" s="270">
        <v>100</v>
      </c>
      <c r="M88" s="271">
        <f t="shared" si="89"/>
        <v>-5200</v>
      </c>
      <c r="N88" s="269">
        <v>300</v>
      </c>
      <c r="O88" s="268" t="s">
        <v>549</v>
      </c>
      <c r="P88" s="272">
        <v>44936</v>
      </c>
      <c r="Q88" s="197"/>
      <c r="R88" s="203" t="s">
        <v>801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267">
        <v>12</v>
      </c>
      <c r="B89" s="281">
        <v>44936</v>
      </c>
      <c r="C89" s="273"/>
      <c r="D89" s="273" t="s">
        <v>953</v>
      </c>
      <c r="E89" s="274" t="s">
        <v>539</v>
      </c>
      <c r="F89" s="274">
        <v>9</v>
      </c>
      <c r="G89" s="274">
        <v>5</v>
      </c>
      <c r="H89" s="269">
        <v>5</v>
      </c>
      <c r="I89" s="286" t="s">
        <v>954</v>
      </c>
      <c r="J89" s="268" t="s">
        <v>975</v>
      </c>
      <c r="K89" s="269">
        <f t="shared" ref="K89" si="90">H89-F89</f>
        <v>-4</v>
      </c>
      <c r="L89" s="270">
        <v>100</v>
      </c>
      <c r="M89" s="271">
        <f t="shared" ref="M89" si="91">(K89*N89)-L89</f>
        <v>-5300</v>
      </c>
      <c r="N89" s="269">
        <v>1300</v>
      </c>
      <c r="O89" s="268" t="s">
        <v>549</v>
      </c>
      <c r="P89" s="272">
        <v>44938</v>
      </c>
      <c r="Q89" s="197"/>
      <c r="R89" s="203" t="s">
        <v>538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267">
        <v>13</v>
      </c>
      <c r="B90" s="281">
        <v>44936</v>
      </c>
      <c r="C90" s="273"/>
      <c r="D90" s="273" t="s">
        <v>956</v>
      </c>
      <c r="E90" s="274" t="s">
        <v>539</v>
      </c>
      <c r="F90" s="274">
        <v>61.5</v>
      </c>
      <c r="G90" s="274">
        <v>30</v>
      </c>
      <c r="H90" s="269">
        <v>30</v>
      </c>
      <c r="I90" s="286" t="s">
        <v>920</v>
      </c>
      <c r="J90" s="268" t="s">
        <v>968</v>
      </c>
      <c r="K90" s="269">
        <f t="shared" ref="K90:K91" si="92">H90-F90</f>
        <v>-31.5</v>
      </c>
      <c r="L90" s="270">
        <v>100</v>
      </c>
      <c r="M90" s="271">
        <f t="shared" ref="M90:M91" si="93">(K90*N90)-L90</f>
        <v>-1675</v>
      </c>
      <c r="N90" s="269">
        <v>50</v>
      </c>
      <c r="O90" s="268" t="s">
        <v>549</v>
      </c>
      <c r="P90" s="272">
        <v>44936</v>
      </c>
      <c r="Q90" s="197"/>
      <c r="R90" s="203" t="s">
        <v>801</v>
      </c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27">
        <v>14</v>
      </c>
      <c r="B91" s="322">
        <v>44936</v>
      </c>
      <c r="C91" s="317"/>
      <c r="D91" s="317" t="s">
        <v>962</v>
      </c>
      <c r="E91" s="316" t="s">
        <v>539</v>
      </c>
      <c r="F91" s="316">
        <v>39</v>
      </c>
      <c r="G91" s="316">
        <v>14</v>
      </c>
      <c r="H91" s="312">
        <v>50.5</v>
      </c>
      <c r="I91" s="328" t="s">
        <v>963</v>
      </c>
      <c r="J91" s="311" t="s">
        <v>964</v>
      </c>
      <c r="K91" s="312">
        <f t="shared" si="92"/>
        <v>11.5</v>
      </c>
      <c r="L91" s="313">
        <v>100</v>
      </c>
      <c r="M91" s="314">
        <f t="shared" si="93"/>
        <v>1625</v>
      </c>
      <c r="N91" s="312">
        <v>150</v>
      </c>
      <c r="O91" s="311" t="s">
        <v>537</v>
      </c>
      <c r="P91" s="315">
        <v>44936</v>
      </c>
      <c r="Q91" s="197"/>
      <c r="R91" s="203" t="s">
        <v>538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27">
        <v>15</v>
      </c>
      <c r="B92" s="322">
        <v>44936</v>
      </c>
      <c r="C92" s="317"/>
      <c r="D92" s="317" t="s">
        <v>937</v>
      </c>
      <c r="E92" s="316" t="s">
        <v>539</v>
      </c>
      <c r="F92" s="316">
        <v>38</v>
      </c>
      <c r="G92" s="316">
        <v>23</v>
      </c>
      <c r="H92" s="312">
        <v>47</v>
      </c>
      <c r="I92" s="328" t="s">
        <v>938</v>
      </c>
      <c r="J92" s="311" t="s">
        <v>744</v>
      </c>
      <c r="K92" s="312">
        <f t="shared" ref="K92" si="94">H92-F92</f>
        <v>9</v>
      </c>
      <c r="L92" s="313">
        <v>100</v>
      </c>
      <c r="M92" s="314">
        <f t="shared" ref="M92" si="95">(K92*N92)-L92</f>
        <v>2600</v>
      </c>
      <c r="N92" s="312">
        <v>300</v>
      </c>
      <c r="O92" s="311" t="s">
        <v>537</v>
      </c>
      <c r="P92" s="315">
        <v>44937</v>
      </c>
      <c r="Q92" s="197"/>
      <c r="R92" s="203" t="s">
        <v>801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27">
        <v>16</v>
      </c>
      <c r="B93" s="322">
        <v>44937</v>
      </c>
      <c r="C93" s="317"/>
      <c r="D93" s="317" t="s">
        <v>970</v>
      </c>
      <c r="E93" s="316" t="s">
        <v>539</v>
      </c>
      <c r="F93" s="316">
        <v>47.5</v>
      </c>
      <c r="G93" s="316">
        <v>17</v>
      </c>
      <c r="H93" s="312">
        <v>70</v>
      </c>
      <c r="I93" s="328" t="s">
        <v>914</v>
      </c>
      <c r="J93" s="311" t="s">
        <v>971</v>
      </c>
      <c r="K93" s="312">
        <f t="shared" ref="K93:K95" si="96">H93-F93</f>
        <v>22.5</v>
      </c>
      <c r="L93" s="313">
        <v>100</v>
      </c>
      <c r="M93" s="314">
        <f t="shared" ref="M93:M96" si="97">(K93*N93)-L93</f>
        <v>1025</v>
      </c>
      <c r="N93" s="312">
        <v>50</v>
      </c>
      <c r="O93" s="311" t="s">
        <v>537</v>
      </c>
      <c r="P93" s="315">
        <v>44937</v>
      </c>
      <c r="Q93" s="197"/>
      <c r="R93" s="203" t="s">
        <v>538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27">
        <v>17</v>
      </c>
      <c r="B94" s="322">
        <v>44942</v>
      </c>
      <c r="C94" s="317"/>
      <c r="D94" s="317" t="s">
        <v>986</v>
      </c>
      <c r="E94" s="316" t="s">
        <v>539</v>
      </c>
      <c r="F94" s="316">
        <v>21</v>
      </c>
      <c r="G94" s="316">
        <v>7</v>
      </c>
      <c r="H94" s="312">
        <v>29</v>
      </c>
      <c r="I94" s="328" t="s">
        <v>987</v>
      </c>
      <c r="J94" s="311" t="s">
        <v>989</v>
      </c>
      <c r="K94" s="312">
        <f t="shared" si="96"/>
        <v>8</v>
      </c>
      <c r="L94" s="313">
        <v>100</v>
      </c>
      <c r="M94" s="314">
        <f t="shared" si="97"/>
        <v>2300</v>
      </c>
      <c r="N94" s="312">
        <v>300</v>
      </c>
      <c r="O94" s="311" t="s">
        <v>537</v>
      </c>
      <c r="P94" s="315">
        <v>44943</v>
      </c>
      <c r="Q94" s="197"/>
      <c r="R94" s="203" t="s">
        <v>801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98">
        <v>18</v>
      </c>
      <c r="B95" s="400">
        <v>44943</v>
      </c>
      <c r="C95" s="317"/>
      <c r="D95" s="317" t="s">
        <v>991</v>
      </c>
      <c r="E95" s="316" t="s">
        <v>539</v>
      </c>
      <c r="F95" s="316">
        <v>49</v>
      </c>
      <c r="G95" s="316"/>
      <c r="H95" s="312">
        <v>66</v>
      </c>
      <c r="I95" s="328"/>
      <c r="J95" s="398" t="s">
        <v>998</v>
      </c>
      <c r="K95" s="312">
        <f t="shared" si="96"/>
        <v>17</v>
      </c>
      <c r="L95" s="313">
        <v>100</v>
      </c>
      <c r="M95" s="314">
        <f t="shared" si="97"/>
        <v>4575</v>
      </c>
      <c r="N95" s="312">
        <v>275</v>
      </c>
      <c r="O95" s="398" t="s">
        <v>537</v>
      </c>
      <c r="P95" s="400">
        <v>44944</v>
      </c>
      <c r="Q95" s="197"/>
      <c r="R95" s="203" t="s">
        <v>801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99"/>
      <c r="B96" s="399"/>
      <c r="C96" s="317"/>
      <c r="D96" s="317" t="s">
        <v>992</v>
      </c>
      <c r="E96" s="316" t="s">
        <v>993</v>
      </c>
      <c r="F96" s="316">
        <v>29</v>
      </c>
      <c r="G96" s="316"/>
      <c r="H96" s="312">
        <v>35</v>
      </c>
      <c r="I96" s="328"/>
      <c r="J96" s="399"/>
      <c r="K96" s="312">
        <f>F96-H96</f>
        <v>-6</v>
      </c>
      <c r="L96" s="313">
        <v>100</v>
      </c>
      <c r="M96" s="314">
        <f t="shared" si="97"/>
        <v>-1750</v>
      </c>
      <c r="N96" s="312">
        <v>275</v>
      </c>
      <c r="O96" s="399"/>
      <c r="P96" s="399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7">
        <v>19</v>
      </c>
      <c r="B97" s="322">
        <v>44944</v>
      </c>
      <c r="C97" s="317"/>
      <c r="D97" s="317" t="s">
        <v>996</v>
      </c>
      <c r="E97" s="316" t="s">
        <v>539</v>
      </c>
      <c r="F97" s="316">
        <v>102</v>
      </c>
      <c r="G97" s="316">
        <v>60</v>
      </c>
      <c r="H97" s="312">
        <v>128</v>
      </c>
      <c r="I97" s="328" t="s">
        <v>997</v>
      </c>
      <c r="J97" s="311" t="s">
        <v>989</v>
      </c>
      <c r="K97" s="312">
        <f t="shared" ref="K97:K98" si="98">H97-F97</f>
        <v>26</v>
      </c>
      <c r="L97" s="313">
        <v>100</v>
      </c>
      <c r="M97" s="314">
        <f t="shared" ref="M97:M98" si="99">(K97*N97)-L97</f>
        <v>2500</v>
      </c>
      <c r="N97" s="312">
        <v>100</v>
      </c>
      <c r="O97" s="311" t="s">
        <v>537</v>
      </c>
      <c r="P97" s="315">
        <v>44945</v>
      </c>
      <c r="Q97" s="197"/>
      <c r="R97" s="203" t="s">
        <v>801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67">
        <v>20</v>
      </c>
      <c r="B98" s="281">
        <v>44944</v>
      </c>
      <c r="C98" s="273"/>
      <c r="D98" s="273" t="s">
        <v>999</v>
      </c>
      <c r="E98" s="274" t="s">
        <v>539</v>
      </c>
      <c r="F98" s="274">
        <v>6.25</v>
      </c>
      <c r="G98" s="274">
        <v>2</v>
      </c>
      <c r="H98" s="269">
        <v>2</v>
      </c>
      <c r="I98" s="286" t="s">
        <v>1000</v>
      </c>
      <c r="J98" s="268" t="s">
        <v>1009</v>
      </c>
      <c r="K98" s="269">
        <f t="shared" si="98"/>
        <v>-4.25</v>
      </c>
      <c r="L98" s="270">
        <v>100</v>
      </c>
      <c r="M98" s="271">
        <f t="shared" si="99"/>
        <v>-4137.5</v>
      </c>
      <c r="N98" s="269">
        <v>950</v>
      </c>
      <c r="O98" s="268" t="s">
        <v>549</v>
      </c>
      <c r="P98" s="272">
        <v>44946</v>
      </c>
      <c r="Q98" s="197"/>
      <c r="R98" s="203" t="s">
        <v>801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67">
        <v>21</v>
      </c>
      <c r="B99" s="281">
        <v>44945</v>
      </c>
      <c r="C99" s="273"/>
      <c r="D99" s="273" t="s">
        <v>1006</v>
      </c>
      <c r="E99" s="274" t="s">
        <v>539</v>
      </c>
      <c r="F99" s="274">
        <v>107</v>
      </c>
      <c r="G99" s="274">
        <v>65</v>
      </c>
      <c r="H99" s="269">
        <v>65</v>
      </c>
      <c r="I99" s="286" t="s">
        <v>997</v>
      </c>
      <c r="J99" s="268" t="s">
        <v>1014</v>
      </c>
      <c r="K99" s="269">
        <f t="shared" ref="K99:K100" si="100">H99-F99</f>
        <v>-42</v>
      </c>
      <c r="L99" s="270">
        <v>100</v>
      </c>
      <c r="M99" s="271">
        <f t="shared" ref="M99:M100" si="101">(K99*N99)-L99</f>
        <v>-4300</v>
      </c>
      <c r="N99" s="269">
        <v>100</v>
      </c>
      <c r="O99" s="268" t="s">
        <v>549</v>
      </c>
      <c r="P99" s="272">
        <v>44946</v>
      </c>
      <c r="Q99" s="197"/>
      <c r="R99" s="203" t="s">
        <v>801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56">
        <v>22</v>
      </c>
      <c r="B100" s="357">
        <v>44949</v>
      </c>
      <c r="C100" s="358"/>
      <c r="D100" s="358" t="s">
        <v>1015</v>
      </c>
      <c r="E100" s="359" t="s">
        <v>539</v>
      </c>
      <c r="F100" s="359">
        <v>59</v>
      </c>
      <c r="G100" s="359">
        <v>30</v>
      </c>
      <c r="H100" s="360">
        <v>61.5</v>
      </c>
      <c r="I100" s="361" t="s">
        <v>1016</v>
      </c>
      <c r="J100" s="362" t="s">
        <v>1017</v>
      </c>
      <c r="K100" s="360">
        <f t="shared" si="100"/>
        <v>2.5</v>
      </c>
      <c r="L100" s="363">
        <v>100</v>
      </c>
      <c r="M100" s="364">
        <f t="shared" si="101"/>
        <v>25</v>
      </c>
      <c r="N100" s="360">
        <v>50</v>
      </c>
      <c r="O100" s="362" t="s">
        <v>658</v>
      </c>
      <c r="P100" s="365">
        <v>44949</v>
      </c>
      <c r="Q100" s="197"/>
      <c r="R100" s="203" t="s">
        <v>538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98">
        <v>23</v>
      </c>
      <c r="B101" s="400">
        <v>44950</v>
      </c>
      <c r="C101" s="317"/>
      <c r="D101" s="317" t="s">
        <v>1074</v>
      </c>
      <c r="E101" s="316" t="s">
        <v>539</v>
      </c>
      <c r="F101" s="316">
        <v>100</v>
      </c>
      <c r="G101" s="316"/>
      <c r="H101" s="312">
        <v>47.5</v>
      </c>
      <c r="I101" s="328"/>
      <c r="J101" s="398" t="s">
        <v>1033</v>
      </c>
      <c r="K101" s="312">
        <f>H101-F101</f>
        <v>-52.5</v>
      </c>
      <c r="L101" s="313">
        <v>100</v>
      </c>
      <c r="M101" s="314">
        <f>K101*50</f>
        <v>-2625</v>
      </c>
      <c r="N101" s="312">
        <v>50</v>
      </c>
      <c r="O101" s="398" t="s">
        <v>537</v>
      </c>
      <c r="P101" s="400">
        <v>44951</v>
      </c>
      <c r="Q101" s="197"/>
      <c r="R101" s="203" t="s">
        <v>801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99"/>
      <c r="B102" s="399"/>
      <c r="C102" s="317"/>
      <c r="D102" s="317" t="s">
        <v>1075</v>
      </c>
      <c r="E102" s="316" t="s">
        <v>539</v>
      </c>
      <c r="F102" s="316">
        <v>78</v>
      </c>
      <c r="G102" s="316"/>
      <c r="H102" s="312">
        <v>242.5</v>
      </c>
      <c r="I102" s="328"/>
      <c r="J102" s="399"/>
      <c r="K102" s="312">
        <f>H102-F102</f>
        <v>164.5</v>
      </c>
      <c r="L102" s="313">
        <v>100</v>
      </c>
      <c r="M102" s="314">
        <f>K102*50</f>
        <v>8225</v>
      </c>
      <c r="N102" s="312">
        <v>50</v>
      </c>
      <c r="O102" s="399"/>
      <c r="P102" s="399"/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98">
        <v>24</v>
      </c>
      <c r="B103" s="400">
        <v>44951</v>
      </c>
      <c r="C103" s="317"/>
      <c r="D103" s="317" t="s">
        <v>1076</v>
      </c>
      <c r="E103" s="316" t="s">
        <v>539</v>
      </c>
      <c r="F103" s="316">
        <v>96</v>
      </c>
      <c r="G103" s="316"/>
      <c r="H103" s="312">
        <v>37.5</v>
      </c>
      <c r="I103" s="328"/>
      <c r="J103" s="398" t="s">
        <v>1066</v>
      </c>
      <c r="K103" s="312">
        <f>H103-F103</f>
        <v>-58.5</v>
      </c>
      <c r="L103" s="313">
        <v>100</v>
      </c>
      <c r="M103" s="314">
        <f>K103*50</f>
        <v>-2925</v>
      </c>
      <c r="N103" s="312">
        <v>50</v>
      </c>
      <c r="O103" s="398" t="s">
        <v>537</v>
      </c>
      <c r="P103" s="400">
        <v>44953</v>
      </c>
      <c r="Q103" s="197"/>
      <c r="R103" s="203" t="s">
        <v>801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99"/>
      <c r="B104" s="399"/>
      <c r="C104" s="317"/>
      <c r="D104" s="317" t="s">
        <v>1077</v>
      </c>
      <c r="E104" s="316" t="s">
        <v>539</v>
      </c>
      <c r="F104" s="316">
        <v>108</v>
      </c>
      <c r="G104" s="316"/>
      <c r="H104" s="312">
        <v>277.5</v>
      </c>
      <c r="I104" s="328"/>
      <c r="J104" s="399"/>
      <c r="K104" s="312">
        <f>H104-F104</f>
        <v>169.5</v>
      </c>
      <c r="L104" s="313">
        <v>100</v>
      </c>
      <c r="M104" s="314">
        <f>K104*50</f>
        <v>8475</v>
      </c>
      <c r="N104" s="312">
        <v>50</v>
      </c>
      <c r="O104" s="399"/>
      <c r="P104" s="399"/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46">
        <v>25</v>
      </c>
      <c r="B105" s="249">
        <v>44951</v>
      </c>
      <c r="C105" s="235"/>
      <c r="D105" s="235" t="s">
        <v>1034</v>
      </c>
      <c r="E105" s="201" t="s">
        <v>539</v>
      </c>
      <c r="F105" s="201" t="s">
        <v>1035</v>
      </c>
      <c r="G105" s="201">
        <v>0.2</v>
      </c>
      <c r="H105" s="202"/>
      <c r="I105" s="297" t="s">
        <v>1036</v>
      </c>
      <c r="J105" s="246" t="s">
        <v>540</v>
      </c>
      <c r="K105" s="202"/>
      <c r="L105" s="218"/>
      <c r="M105" s="219"/>
      <c r="N105" s="202"/>
      <c r="O105" s="246"/>
      <c r="P105" s="246"/>
      <c r="Q105" s="197"/>
      <c r="R105" s="203" t="s">
        <v>538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70">
        <v>26</v>
      </c>
      <c r="B106" s="371">
        <v>44951</v>
      </c>
      <c r="C106" s="317"/>
      <c r="D106" s="317" t="s">
        <v>1032</v>
      </c>
      <c r="E106" s="316" t="s">
        <v>539</v>
      </c>
      <c r="F106" s="316">
        <v>95</v>
      </c>
      <c r="G106" s="316"/>
      <c r="H106" s="312">
        <v>145</v>
      </c>
      <c r="I106" s="328" t="s">
        <v>1037</v>
      </c>
      <c r="J106" s="311" t="s">
        <v>1038</v>
      </c>
      <c r="K106" s="312">
        <f t="shared" ref="K106" si="102">H106-F106</f>
        <v>50</v>
      </c>
      <c r="L106" s="313">
        <v>100</v>
      </c>
      <c r="M106" s="314">
        <f t="shared" ref="M106" si="103">(K106*N106)-L106</f>
        <v>1150</v>
      </c>
      <c r="N106" s="312">
        <v>25</v>
      </c>
      <c r="O106" s="311" t="s">
        <v>537</v>
      </c>
      <c r="P106" s="315">
        <v>44951</v>
      </c>
      <c r="Q106" s="197"/>
      <c r="R106" s="203" t="s">
        <v>538</v>
      </c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296">
        <v>27</v>
      </c>
      <c r="B107" s="244">
        <v>44953</v>
      </c>
      <c r="C107" s="235"/>
      <c r="D107" s="235" t="s">
        <v>1067</v>
      </c>
      <c r="E107" s="201" t="s">
        <v>539</v>
      </c>
      <c r="F107" s="201" t="s">
        <v>1068</v>
      </c>
      <c r="G107" s="201">
        <v>34</v>
      </c>
      <c r="H107" s="202"/>
      <c r="I107" s="297" t="s">
        <v>1069</v>
      </c>
      <c r="J107" s="226" t="s">
        <v>540</v>
      </c>
      <c r="K107" s="202"/>
      <c r="L107" s="218"/>
      <c r="M107" s="219"/>
      <c r="N107" s="202"/>
      <c r="O107" s="226"/>
      <c r="P107" s="199"/>
      <c r="Q107" s="197"/>
      <c r="R107" s="203" t="s">
        <v>538</v>
      </c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401">
        <v>28</v>
      </c>
      <c r="B108" s="403">
        <v>44953</v>
      </c>
      <c r="C108" s="255"/>
      <c r="D108" s="255" t="s">
        <v>1078</v>
      </c>
      <c r="E108" s="256" t="s">
        <v>539</v>
      </c>
      <c r="F108" s="256" t="s">
        <v>1072</v>
      </c>
      <c r="G108" s="256"/>
      <c r="H108" s="256"/>
      <c r="I108" s="382"/>
      <c r="J108" s="404" t="s">
        <v>540</v>
      </c>
      <c r="K108" s="256"/>
      <c r="L108" s="383"/>
      <c r="M108" s="384"/>
      <c r="N108" s="256"/>
      <c r="O108" s="226"/>
      <c r="P108" s="199"/>
      <c r="Q108" s="197"/>
      <c r="R108" s="203" t="s">
        <v>801</v>
      </c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402"/>
      <c r="B109" s="402"/>
      <c r="C109" s="255"/>
      <c r="D109" s="255" t="s">
        <v>1079</v>
      </c>
      <c r="E109" s="256" t="s">
        <v>539</v>
      </c>
      <c r="F109" s="256" t="s">
        <v>1073</v>
      </c>
      <c r="G109" s="256"/>
      <c r="H109" s="256"/>
      <c r="I109" s="382"/>
      <c r="J109" s="405"/>
      <c r="K109" s="256"/>
      <c r="L109" s="383"/>
      <c r="M109" s="384"/>
      <c r="N109" s="256"/>
      <c r="O109" s="226"/>
      <c r="P109" s="199"/>
      <c r="Q109" s="197"/>
      <c r="R109" s="203"/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296"/>
      <c r="B110" s="244"/>
      <c r="C110" s="235"/>
      <c r="D110" s="235"/>
      <c r="E110" s="201"/>
      <c r="F110" s="201"/>
      <c r="G110" s="201"/>
      <c r="H110" s="202"/>
      <c r="I110" s="297"/>
      <c r="J110" s="226"/>
      <c r="K110" s="202"/>
      <c r="L110" s="218"/>
      <c r="M110" s="219"/>
      <c r="N110" s="202"/>
      <c r="O110" s="226"/>
      <c r="P110" s="199"/>
      <c r="Q110" s="197"/>
      <c r="R110" s="203"/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48"/>
      <c r="B111" s="229"/>
      <c r="C111" s="200"/>
      <c r="D111" s="200"/>
      <c r="E111" s="230"/>
      <c r="F111" s="230"/>
      <c r="G111" s="230"/>
      <c r="H111" s="349"/>
      <c r="I111" s="350"/>
      <c r="J111" s="292"/>
      <c r="K111" s="349"/>
      <c r="L111" s="351"/>
      <c r="M111" s="352"/>
      <c r="N111" s="349"/>
      <c r="O111" s="292"/>
      <c r="P111" s="229"/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ht="38.25" customHeight="1">
      <c r="A112" s="92" t="s">
        <v>561</v>
      </c>
      <c r="B112" s="139"/>
      <c r="C112" s="139"/>
      <c r="D112" s="140"/>
      <c r="E112" s="124"/>
      <c r="F112" s="6"/>
      <c r="G112" s="6"/>
      <c r="H112" s="125"/>
      <c r="I112" s="141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</row>
    <row r="113" spans="1:38" s="198" customFormat="1" ht="38.25">
      <c r="A113" s="93" t="s">
        <v>16</v>
      </c>
      <c r="B113" s="94" t="s">
        <v>514</v>
      </c>
      <c r="C113" s="94"/>
      <c r="D113" s="95" t="s">
        <v>525</v>
      </c>
      <c r="E113" s="94" t="s">
        <v>526</v>
      </c>
      <c r="F113" s="94" t="s">
        <v>527</v>
      </c>
      <c r="G113" s="94" t="s">
        <v>528</v>
      </c>
      <c r="H113" s="94" t="s">
        <v>529</v>
      </c>
      <c r="I113" s="94" t="s">
        <v>530</v>
      </c>
      <c r="J113" s="93" t="s">
        <v>531</v>
      </c>
      <c r="K113" s="128" t="s">
        <v>548</v>
      </c>
      <c r="L113" s="129" t="s">
        <v>533</v>
      </c>
      <c r="M113" s="96" t="s">
        <v>534</v>
      </c>
      <c r="N113" s="94" t="s">
        <v>535</v>
      </c>
      <c r="O113" s="95" t="s">
        <v>536</v>
      </c>
      <c r="P113" s="94" t="s">
        <v>765</v>
      </c>
      <c r="Q113" s="197"/>
      <c r="R113" s="6"/>
      <c r="S113" s="197"/>
      <c r="T113" s="197"/>
      <c r="U113" s="197"/>
      <c r="V113" s="197"/>
      <c r="W113" s="197"/>
      <c r="X113" s="197"/>
      <c r="Y113" s="197"/>
      <c r="Z113" s="197"/>
      <c r="AA113" s="197"/>
      <c r="AB113" s="197"/>
      <c r="AC113" s="197"/>
      <c r="AD113" s="197"/>
      <c r="AE113" s="197"/>
      <c r="AF113" s="197"/>
      <c r="AG113" s="197"/>
      <c r="AH113" s="197"/>
      <c r="AI113" s="197"/>
      <c r="AJ113" s="197"/>
      <c r="AK113" s="197"/>
      <c r="AL113" s="197"/>
    </row>
    <row r="114" spans="1:38" s="198" customFormat="1" ht="12.75" customHeight="1">
      <c r="A114" s="327">
        <v>1</v>
      </c>
      <c r="B114" s="366">
        <v>44840</v>
      </c>
      <c r="C114" s="367"/>
      <c r="D114" s="368" t="s">
        <v>116</v>
      </c>
      <c r="E114" s="369" t="s">
        <v>539</v>
      </c>
      <c r="F114" s="369">
        <v>1405</v>
      </c>
      <c r="G114" s="369">
        <v>1240</v>
      </c>
      <c r="H114" s="369">
        <v>1700</v>
      </c>
      <c r="I114" s="369" t="s">
        <v>839</v>
      </c>
      <c r="J114" s="311" t="s">
        <v>1019</v>
      </c>
      <c r="K114" s="311">
        <f t="shared" ref="K114" si="104">H114-F114</f>
        <v>295</v>
      </c>
      <c r="L114" s="318">
        <f t="shared" ref="L114" si="105">(F114*-0.7)/100</f>
        <v>-9.8349999999999991</v>
      </c>
      <c r="M114" s="319">
        <f t="shared" ref="M114" si="106">(K114+L114)/F114</f>
        <v>0.20296441281138791</v>
      </c>
      <c r="N114" s="311" t="s">
        <v>537</v>
      </c>
      <c r="O114" s="320">
        <v>44950</v>
      </c>
      <c r="P114" s="311"/>
      <c r="Q114" s="197"/>
      <c r="R114" s="1" t="s">
        <v>538</v>
      </c>
      <c r="S114" s="197"/>
      <c r="T114" s="197"/>
      <c r="U114" s="197"/>
      <c r="V114" s="197"/>
      <c r="W114" s="197"/>
      <c r="X114" s="197"/>
      <c r="Y114" s="197"/>
      <c r="Z114" s="197"/>
      <c r="AA114" s="197"/>
      <c r="AB114" s="197"/>
      <c r="AC114" s="197"/>
      <c r="AD114" s="197"/>
      <c r="AE114" s="197"/>
      <c r="AF114" s="197"/>
      <c r="AG114" s="197"/>
      <c r="AH114" s="197"/>
      <c r="AI114" s="197"/>
      <c r="AJ114" s="197"/>
      <c r="AK114" s="197"/>
      <c r="AL114" s="197"/>
    </row>
    <row r="115" spans="1:38" ht="14.25" customHeight="1">
      <c r="A115" s="257">
        <v>2</v>
      </c>
      <c r="B115" s="258">
        <v>44840</v>
      </c>
      <c r="C115" s="255"/>
      <c r="D115" s="255" t="s">
        <v>838</v>
      </c>
      <c r="E115" s="256" t="s">
        <v>539</v>
      </c>
      <c r="F115" s="256" t="s">
        <v>840</v>
      </c>
      <c r="G115" s="256">
        <v>1220</v>
      </c>
      <c r="H115" s="256"/>
      <c r="I115" s="256" t="s">
        <v>841</v>
      </c>
      <c r="J115" s="226" t="s">
        <v>540</v>
      </c>
      <c r="K115" s="202"/>
      <c r="L115" s="218"/>
      <c r="M115" s="219"/>
      <c r="N115" s="202"/>
      <c r="O115" s="226"/>
      <c r="P115" s="199"/>
      <c r="Q115" s="197"/>
      <c r="R115" s="197" t="s">
        <v>538</v>
      </c>
      <c r="S115" s="41"/>
      <c r="T115" s="1"/>
      <c r="U115" s="1"/>
      <c r="V115" s="1"/>
      <c r="W115" s="1"/>
      <c r="X115" s="1"/>
      <c r="Y115" s="1"/>
      <c r="Z115" s="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2.75" customHeight="1">
      <c r="A116" s="256"/>
      <c r="B116" s="254"/>
      <c r="C116" s="255"/>
      <c r="D116" s="255"/>
      <c r="E116" s="256"/>
      <c r="F116" s="256"/>
      <c r="G116" s="256"/>
      <c r="H116" s="256"/>
      <c r="I116" s="256"/>
      <c r="J116" s="226"/>
      <c r="K116" s="202"/>
      <c r="L116" s="218"/>
      <c r="M116" s="219"/>
      <c r="N116" s="202"/>
      <c r="O116" s="226"/>
      <c r="P116" s="199"/>
      <c r="R116" s="6"/>
      <c r="S116" s="1"/>
      <c r="T116" s="1"/>
      <c r="U116" s="1"/>
      <c r="V116" s="1"/>
      <c r="W116" s="1"/>
      <c r="X116" s="1"/>
      <c r="Y116" s="1"/>
    </row>
    <row r="117" spans="1:38" ht="12.75" customHeight="1">
      <c r="A117" s="109" t="s">
        <v>541</v>
      </c>
      <c r="B117" s="109"/>
      <c r="C117" s="109"/>
      <c r="D117" s="109"/>
      <c r="E117" s="41"/>
      <c r="F117" s="116" t="s">
        <v>543</v>
      </c>
      <c r="G117" s="54"/>
      <c r="H117" s="54"/>
      <c r="I117" s="54"/>
      <c r="J117" s="6"/>
      <c r="K117" s="132"/>
      <c r="L117" s="133"/>
      <c r="M117" s="6"/>
      <c r="N117" s="99"/>
      <c r="O117" s="142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15" t="s">
        <v>542</v>
      </c>
      <c r="B118" s="109"/>
      <c r="C118" s="109"/>
      <c r="D118" s="109"/>
      <c r="E118" s="6"/>
      <c r="F118" s="116" t="s">
        <v>545</v>
      </c>
      <c r="G118" s="6"/>
      <c r="H118" s="6" t="s">
        <v>761</v>
      </c>
      <c r="I118" s="6"/>
      <c r="J118" s="1"/>
      <c r="K118" s="6"/>
      <c r="L118" s="6"/>
      <c r="M118" s="6"/>
      <c r="N118" s="1"/>
      <c r="O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/>
      <c r="B119" s="109"/>
      <c r="C119" s="109"/>
      <c r="D119" s="109"/>
      <c r="E119" s="6"/>
      <c r="F119" s="116"/>
      <c r="G119" s="6"/>
      <c r="H119" s="6"/>
      <c r="I119" s="6"/>
      <c r="J119" s="1"/>
      <c r="K119" s="6"/>
      <c r="L119" s="6"/>
      <c r="M119" s="6"/>
      <c r="N119" s="1"/>
      <c r="O119" s="1"/>
      <c r="Q119" s="1"/>
      <c r="R119" s="54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5"/>
      <c r="B120" s="109"/>
      <c r="C120" s="109"/>
      <c r="D120" s="109"/>
      <c r="E120" s="6"/>
      <c r="F120" s="116"/>
      <c r="G120" s="54"/>
      <c r="H120" s="41"/>
      <c r="I120" s="54"/>
      <c r="J120" s="6"/>
      <c r="K120" s="132"/>
      <c r="L120" s="133"/>
      <c r="M120" s="6"/>
      <c r="N120" s="99"/>
      <c r="O120" s="134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54"/>
      <c r="B121" s="98"/>
      <c r="C121" s="98"/>
      <c r="D121" s="41"/>
      <c r="E121" s="54"/>
      <c r="F121" s="54"/>
      <c r="G121" s="54"/>
      <c r="H121" s="41"/>
      <c r="I121" s="54"/>
      <c r="J121" s="6"/>
      <c r="K121" s="132"/>
      <c r="L121" s="133"/>
      <c r="M121" s="6"/>
      <c r="N121" s="99"/>
      <c r="O121" s="134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38.25" customHeight="1">
      <c r="A122" s="41"/>
      <c r="B122" s="143" t="s">
        <v>562</v>
      </c>
      <c r="C122" s="143"/>
      <c r="D122" s="143"/>
      <c r="E122" s="143"/>
      <c r="F122" s="6"/>
      <c r="G122" s="6"/>
      <c r="H122" s="126"/>
      <c r="I122" s="6"/>
      <c r="J122" s="126"/>
      <c r="K122" s="127"/>
      <c r="L122" s="6"/>
      <c r="M122" s="6"/>
      <c r="N122" s="1"/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93" t="s">
        <v>16</v>
      </c>
      <c r="B123" s="94" t="s">
        <v>514</v>
      </c>
      <c r="C123" s="94"/>
      <c r="D123" s="95" t="s">
        <v>525</v>
      </c>
      <c r="E123" s="94" t="s">
        <v>526</v>
      </c>
      <c r="F123" s="94" t="s">
        <v>527</v>
      </c>
      <c r="G123" s="94" t="s">
        <v>563</v>
      </c>
      <c r="H123" s="94" t="s">
        <v>564</v>
      </c>
      <c r="I123" s="94" t="s">
        <v>530</v>
      </c>
      <c r="J123" s="144" t="s">
        <v>531</v>
      </c>
      <c r="K123" s="94" t="s">
        <v>532</v>
      </c>
      <c r="L123" s="94" t="s">
        <v>565</v>
      </c>
      <c r="M123" s="94" t="s">
        <v>535</v>
      </c>
      <c r="N123" s="95" t="s">
        <v>536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45">
        <v>1</v>
      </c>
      <c r="B124" s="146">
        <v>41579</v>
      </c>
      <c r="C124" s="146"/>
      <c r="D124" s="147" t="s">
        <v>566</v>
      </c>
      <c r="E124" s="148" t="s">
        <v>567</v>
      </c>
      <c r="F124" s="149">
        <v>82</v>
      </c>
      <c r="G124" s="148" t="s">
        <v>568</v>
      </c>
      <c r="H124" s="148">
        <v>100</v>
      </c>
      <c r="I124" s="150">
        <v>100</v>
      </c>
      <c r="J124" s="151" t="s">
        <v>569</v>
      </c>
      <c r="K124" s="152">
        <f t="shared" ref="K124:K176" si="107">H124-F124</f>
        <v>18</v>
      </c>
      <c r="L124" s="153">
        <f t="shared" ref="L124:L176" si="108">K124/F124</f>
        <v>0.21951219512195122</v>
      </c>
      <c r="M124" s="148" t="s">
        <v>537</v>
      </c>
      <c r="N124" s="154">
        <v>42657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45">
        <v>2</v>
      </c>
      <c r="B125" s="146">
        <v>41794</v>
      </c>
      <c r="C125" s="146"/>
      <c r="D125" s="147" t="s">
        <v>570</v>
      </c>
      <c r="E125" s="148" t="s">
        <v>539</v>
      </c>
      <c r="F125" s="149">
        <v>257</v>
      </c>
      <c r="G125" s="148" t="s">
        <v>568</v>
      </c>
      <c r="H125" s="148">
        <v>300</v>
      </c>
      <c r="I125" s="150">
        <v>300</v>
      </c>
      <c r="J125" s="151" t="s">
        <v>569</v>
      </c>
      <c r="K125" s="152">
        <f t="shared" si="107"/>
        <v>43</v>
      </c>
      <c r="L125" s="153">
        <f t="shared" si="108"/>
        <v>0.16731517509727625</v>
      </c>
      <c r="M125" s="148" t="s">
        <v>537</v>
      </c>
      <c r="N125" s="154">
        <v>41822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45">
        <v>3</v>
      </c>
      <c r="B126" s="146">
        <v>41828</v>
      </c>
      <c r="C126" s="146"/>
      <c r="D126" s="147" t="s">
        <v>571</v>
      </c>
      <c r="E126" s="148" t="s">
        <v>539</v>
      </c>
      <c r="F126" s="149">
        <v>393</v>
      </c>
      <c r="G126" s="148" t="s">
        <v>568</v>
      </c>
      <c r="H126" s="148">
        <v>468</v>
      </c>
      <c r="I126" s="150">
        <v>468</v>
      </c>
      <c r="J126" s="151" t="s">
        <v>569</v>
      </c>
      <c r="K126" s="152">
        <f t="shared" si="107"/>
        <v>75</v>
      </c>
      <c r="L126" s="153">
        <f t="shared" si="108"/>
        <v>0.19083969465648856</v>
      </c>
      <c r="M126" s="148" t="s">
        <v>537</v>
      </c>
      <c r="N126" s="154">
        <v>41863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45">
        <v>4</v>
      </c>
      <c r="B127" s="146">
        <v>41857</v>
      </c>
      <c r="C127" s="146"/>
      <c r="D127" s="147" t="s">
        <v>572</v>
      </c>
      <c r="E127" s="148" t="s">
        <v>539</v>
      </c>
      <c r="F127" s="149">
        <v>205</v>
      </c>
      <c r="G127" s="148" t="s">
        <v>568</v>
      </c>
      <c r="H127" s="148">
        <v>275</v>
      </c>
      <c r="I127" s="150">
        <v>250</v>
      </c>
      <c r="J127" s="151" t="s">
        <v>569</v>
      </c>
      <c r="K127" s="152">
        <f t="shared" si="107"/>
        <v>70</v>
      </c>
      <c r="L127" s="153">
        <f t="shared" si="108"/>
        <v>0.34146341463414637</v>
      </c>
      <c r="M127" s="148" t="s">
        <v>537</v>
      </c>
      <c r="N127" s="154">
        <v>41962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45">
        <v>5</v>
      </c>
      <c r="B128" s="146">
        <v>41886</v>
      </c>
      <c r="C128" s="146"/>
      <c r="D128" s="147" t="s">
        <v>573</v>
      </c>
      <c r="E128" s="148" t="s">
        <v>539</v>
      </c>
      <c r="F128" s="149">
        <v>162</v>
      </c>
      <c r="G128" s="148" t="s">
        <v>568</v>
      </c>
      <c r="H128" s="148">
        <v>190</v>
      </c>
      <c r="I128" s="150">
        <v>190</v>
      </c>
      <c r="J128" s="151" t="s">
        <v>569</v>
      </c>
      <c r="K128" s="152">
        <f t="shared" si="107"/>
        <v>28</v>
      </c>
      <c r="L128" s="153">
        <f t="shared" si="108"/>
        <v>0.1728395061728395</v>
      </c>
      <c r="M128" s="148" t="s">
        <v>537</v>
      </c>
      <c r="N128" s="154">
        <v>42006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6</v>
      </c>
      <c r="B129" s="146">
        <v>41886</v>
      </c>
      <c r="C129" s="146"/>
      <c r="D129" s="147" t="s">
        <v>574</v>
      </c>
      <c r="E129" s="148" t="s">
        <v>539</v>
      </c>
      <c r="F129" s="149">
        <v>75</v>
      </c>
      <c r="G129" s="148" t="s">
        <v>568</v>
      </c>
      <c r="H129" s="148">
        <v>91.5</v>
      </c>
      <c r="I129" s="150" t="s">
        <v>575</v>
      </c>
      <c r="J129" s="151" t="s">
        <v>576</v>
      </c>
      <c r="K129" s="152">
        <f t="shared" si="107"/>
        <v>16.5</v>
      </c>
      <c r="L129" s="153">
        <f t="shared" si="108"/>
        <v>0.22</v>
      </c>
      <c r="M129" s="148" t="s">
        <v>537</v>
      </c>
      <c r="N129" s="154">
        <v>41954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7</v>
      </c>
      <c r="B130" s="146">
        <v>41913</v>
      </c>
      <c r="C130" s="146"/>
      <c r="D130" s="147" t="s">
        <v>577</v>
      </c>
      <c r="E130" s="148" t="s">
        <v>539</v>
      </c>
      <c r="F130" s="149">
        <v>850</v>
      </c>
      <c r="G130" s="148" t="s">
        <v>568</v>
      </c>
      <c r="H130" s="148">
        <v>982.5</v>
      </c>
      <c r="I130" s="150">
        <v>1050</v>
      </c>
      <c r="J130" s="151" t="s">
        <v>578</v>
      </c>
      <c r="K130" s="152">
        <f t="shared" si="107"/>
        <v>132.5</v>
      </c>
      <c r="L130" s="153">
        <f t="shared" si="108"/>
        <v>0.15588235294117647</v>
      </c>
      <c r="M130" s="148" t="s">
        <v>537</v>
      </c>
      <c r="N130" s="154">
        <v>42039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8</v>
      </c>
      <c r="B131" s="146">
        <v>41913</v>
      </c>
      <c r="C131" s="146"/>
      <c r="D131" s="147" t="s">
        <v>579</v>
      </c>
      <c r="E131" s="148" t="s">
        <v>539</v>
      </c>
      <c r="F131" s="149">
        <v>475</v>
      </c>
      <c r="G131" s="148" t="s">
        <v>568</v>
      </c>
      <c r="H131" s="148">
        <v>515</v>
      </c>
      <c r="I131" s="150">
        <v>600</v>
      </c>
      <c r="J131" s="151" t="s">
        <v>580</v>
      </c>
      <c r="K131" s="152">
        <f t="shared" si="107"/>
        <v>40</v>
      </c>
      <c r="L131" s="153">
        <f t="shared" si="108"/>
        <v>8.4210526315789472E-2</v>
      </c>
      <c r="M131" s="148" t="s">
        <v>537</v>
      </c>
      <c r="N131" s="15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9</v>
      </c>
      <c r="B132" s="146">
        <v>41913</v>
      </c>
      <c r="C132" s="146"/>
      <c r="D132" s="147" t="s">
        <v>581</v>
      </c>
      <c r="E132" s="148" t="s">
        <v>539</v>
      </c>
      <c r="F132" s="149">
        <v>86</v>
      </c>
      <c r="G132" s="148" t="s">
        <v>568</v>
      </c>
      <c r="H132" s="148">
        <v>99</v>
      </c>
      <c r="I132" s="150">
        <v>140</v>
      </c>
      <c r="J132" s="151" t="s">
        <v>582</v>
      </c>
      <c r="K132" s="152">
        <f t="shared" si="107"/>
        <v>13</v>
      </c>
      <c r="L132" s="153">
        <f t="shared" si="108"/>
        <v>0.15116279069767441</v>
      </c>
      <c r="M132" s="148" t="s">
        <v>537</v>
      </c>
      <c r="N132" s="154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10</v>
      </c>
      <c r="B133" s="146">
        <v>41926</v>
      </c>
      <c r="C133" s="146"/>
      <c r="D133" s="147" t="s">
        <v>583</v>
      </c>
      <c r="E133" s="148" t="s">
        <v>539</v>
      </c>
      <c r="F133" s="149">
        <v>496.6</v>
      </c>
      <c r="G133" s="148" t="s">
        <v>568</v>
      </c>
      <c r="H133" s="148">
        <v>621</v>
      </c>
      <c r="I133" s="150">
        <v>580</v>
      </c>
      <c r="J133" s="151" t="s">
        <v>569</v>
      </c>
      <c r="K133" s="152">
        <f t="shared" si="107"/>
        <v>124.39999999999998</v>
      </c>
      <c r="L133" s="153">
        <f t="shared" si="108"/>
        <v>0.25050342327829234</v>
      </c>
      <c r="M133" s="148" t="s">
        <v>537</v>
      </c>
      <c r="N133" s="154">
        <v>42605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11</v>
      </c>
      <c r="B134" s="146">
        <v>41926</v>
      </c>
      <c r="C134" s="146"/>
      <c r="D134" s="147" t="s">
        <v>584</v>
      </c>
      <c r="E134" s="148" t="s">
        <v>539</v>
      </c>
      <c r="F134" s="149">
        <v>2481.9</v>
      </c>
      <c r="G134" s="148" t="s">
        <v>568</v>
      </c>
      <c r="H134" s="148">
        <v>2840</v>
      </c>
      <c r="I134" s="150">
        <v>2870</v>
      </c>
      <c r="J134" s="151" t="s">
        <v>585</v>
      </c>
      <c r="K134" s="152">
        <f t="shared" si="107"/>
        <v>358.09999999999991</v>
      </c>
      <c r="L134" s="153">
        <f t="shared" si="108"/>
        <v>0.14428462065353154</v>
      </c>
      <c r="M134" s="148" t="s">
        <v>537</v>
      </c>
      <c r="N134" s="154">
        <v>42017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12</v>
      </c>
      <c r="B135" s="146">
        <v>41928</v>
      </c>
      <c r="C135" s="146"/>
      <c r="D135" s="147" t="s">
        <v>586</v>
      </c>
      <c r="E135" s="148" t="s">
        <v>539</v>
      </c>
      <c r="F135" s="149">
        <v>84.5</v>
      </c>
      <c r="G135" s="148" t="s">
        <v>568</v>
      </c>
      <c r="H135" s="148">
        <v>93</v>
      </c>
      <c r="I135" s="150">
        <v>110</v>
      </c>
      <c r="J135" s="151" t="s">
        <v>587</v>
      </c>
      <c r="K135" s="152">
        <f t="shared" si="107"/>
        <v>8.5</v>
      </c>
      <c r="L135" s="153">
        <f t="shared" si="108"/>
        <v>0.10059171597633136</v>
      </c>
      <c r="M135" s="148" t="s">
        <v>537</v>
      </c>
      <c r="N135" s="154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13</v>
      </c>
      <c r="B136" s="146">
        <v>41928</v>
      </c>
      <c r="C136" s="146"/>
      <c r="D136" s="147" t="s">
        <v>588</v>
      </c>
      <c r="E136" s="148" t="s">
        <v>539</v>
      </c>
      <c r="F136" s="149">
        <v>401</v>
      </c>
      <c r="G136" s="148" t="s">
        <v>568</v>
      </c>
      <c r="H136" s="148">
        <v>428</v>
      </c>
      <c r="I136" s="150">
        <v>450</v>
      </c>
      <c r="J136" s="151" t="s">
        <v>589</v>
      </c>
      <c r="K136" s="152">
        <f t="shared" si="107"/>
        <v>27</v>
      </c>
      <c r="L136" s="153">
        <f t="shared" si="108"/>
        <v>6.7331670822942641E-2</v>
      </c>
      <c r="M136" s="148" t="s">
        <v>537</v>
      </c>
      <c r="N136" s="154">
        <v>42020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14</v>
      </c>
      <c r="B137" s="146">
        <v>41928</v>
      </c>
      <c r="C137" s="146"/>
      <c r="D137" s="147" t="s">
        <v>590</v>
      </c>
      <c r="E137" s="148" t="s">
        <v>539</v>
      </c>
      <c r="F137" s="149">
        <v>101</v>
      </c>
      <c r="G137" s="148" t="s">
        <v>568</v>
      </c>
      <c r="H137" s="148">
        <v>112</v>
      </c>
      <c r="I137" s="150">
        <v>120</v>
      </c>
      <c r="J137" s="151" t="s">
        <v>591</v>
      </c>
      <c r="K137" s="152">
        <f t="shared" si="107"/>
        <v>11</v>
      </c>
      <c r="L137" s="153">
        <f t="shared" si="108"/>
        <v>0.10891089108910891</v>
      </c>
      <c r="M137" s="148" t="s">
        <v>537</v>
      </c>
      <c r="N137" s="15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15</v>
      </c>
      <c r="B138" s="146">
        <v>41954</v>
      </c>
      <c r="C138" s="146"/>
      <c r="D138" s="147" t="s">
        <v>592</v>
      </c>
      <c r="E138" s="148" t="s">
        <v>539</v>
      </c>
      <c r="F138" s="149">
        <v>59</v>
      </c>
      <c r="G138" s="148" t="s">
        <v>568</v>
      </c>
      <c r="H138" s="148">
        <v>76</v>
      </c>
      <c r="I138" s="150">
        <v>76</v>
      </c>
      <c r="J138" s="151" t="s">
        <v>569</v>
      </c>
      <c r="K138" s="152">
        <f t="shared" si="107"/>
        <v>17</v>
      </c>
      <c r="L138" s="153">
        <f t="shared" si="108"/>
        <v>0.28813559322033899</v>
      </c>
      <c r="M138" s="148" t="s">
        <v>537</v>
      </c>
      <c r="N138" s="154">
        <v>43032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16</v>
      </c>
      <c r="B139" s="146">
        <v>41954</v>
      </c>
      <c r="C139" s="146"/>
      <c r="D139" s="147" t="s">
        <v>581</v>
      </c>
      <c r="E139" s="148" t="s">
        <v>539</v>
      </c>
      <c r="F139" s="149">
        <v>99</v>
      </c>
      <c r="G139" s="148" t="s">
        <v>568</v>
      </c>
      <c r="H139" s="148">
        <v>120</v>
      </c>
      <c r="I139" s="150">
        <v>120</v>
      </c>
      <c r="J139" s="151" t="s">
        <v>550</v>
      </c>
      <c r="K139" s="152">
        <f t="shared" si="107"/>
        <v>21</v>
      </c>
      <c r="L139" s="153">
        <f t="shared" si="108"/>
        <v>0.21212121212121213</v>
      </c>
      <c r="M139" s="148" t="s">
        <v>537</v>
      </c>
      <c r="N139" s="154">
        <v>41960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17</v>
      </c>
      <c r="B140" s="146">
        <v>41956</v>
      </c>
      <c r="C140" s="146"/>
      <c r="D140" s="147" t="s">
        <v>593</v>
      </c>
      <c r="E140" s="148" t="s">
        <v>539</v>
      </c>
      <c r="F140" s="149">
        <v>22</v>
      </c>
      <c r="G140" s="148" t="s">
        <v>568</v>
      </c>
      <c r="H140" s="148">
        <v>33.549999999999997</v>
      </c>
      <c r="I140" s="150">
        <v>32</v>
      </c>
      <c r="J140" s="151" t="s">
        <v>594</v>
      </c>
      <c r="K140" s="152">
        <f t="shared" si="107"/>
        <v>11.549999999999997</v>
      </c>
      <c r="L140" s="153">
        <f t="shared" si="108"/>
        <v>0.52499999999999991</v>
      </c>
      <c r="M140" s="148" t="s">
        <v>537</v>
      </c>
      <c r="N140" s="154">
        <v>42188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18</v>
      </c>
      <c r="B141" s="146">
        <v>41976</v>
      </c>
      <c r="C141" s="146"/>
      <c r="D141" s="147" t="s">
        <v>595</v>
      </c>
      <c r="E141" s="148" t="s">
        <v>539</v>
      </c>
      <c r="F141" s="149">
        <v>440</v>
      </c>
      <c r="G141" s="148" t="s">
        <v>568</v>
      </c>
      <c r="H141" s="148">
        <v>520</v>
      </c>
      <c r="I141" s="150">
        <v>520</v>
      </c>
      <c r="J141" s="151" t="s">
        <v>596</v>
      </c>
      <c r="K141" s="152">
        <f t="shared" si="107"/>
        <v>80</v>
      </c>
      <c r="L141" s="153">
        <f t="shared" si="108"/>
        <v>0.18181818181818182</v>
      </c>
      <c r="M141" s="148" t="s">
        <v>537</v>
      </c>
      <c r="N141" s="154">
        <v>42208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19</v>
      </c>
      <c r="B142" s="146">
        <v>41976</v>
      </c>
      <c r="C142" s="146"/>
      <c r="D142" s="147" t="s">
        <v>597</v>
      </c>
      <c r="E142" s="148" t="s">
        <v>539</v>
      </c>
      <c r="F142" s="149">
        <v>360</v>
      </c>
      <c r="G142" s="148" t="s">
        <v>568</v>
      </c>
      <c r="H142" s="148">
        <v>427</v>
      </c>
      <c r="I142" s="150">
        <v>425</v>
      </c>
      <c r="J142" s="151" t="s">
        <v>598</v>
      </c>
      <c r="K142" s="152">
        <f t="shared" si="107"/>
        <v>67</v>
      </c>
      <c r="L142" s="153">
        <f t="shared" si="108"/>
        <v>0.18611111111111112</v>
      </c>
      <c r="M142" s="148" t="s">
        <v>537</v>
      </c>
      <c r="N142" s="154">
        <v>42058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20</v>
      </c>
      <c r="B143" s="146">
        <v>42012</v>
      </c>
      <c r="C143" s="146"/>
      <c r="D143" s="147" t="s">
        <v>599</v>
      </c>
      <c r="E143" s="148" t="s">
        <v>539</v>
      </c>
      <c r="F143" s="149">
        <v>360</v>
      </c>
      <c r="G143" s="148" t="s">
        <v>568</v>
      </c>
      <c r="H143" s="148">
        <v>455</v>
      </c>
      <c r="I143" s="150">
        <v>420</v>
      </c>
      <c r="J143" s="151" t="s">
        <v>600</v>
      </c>
      <c r="K143" s="152">
        <f t="shared" si="107"/>
        <v>95</v>
      </c>
      <c r="L143" s="153">
        <f t="shared" si="108"/>
        <v>0.2638888888888889</v>
      </c>
      <c r="M143" s="148" t="s">
        <v>537</v>
      </c>
      <c r="N143" s="154">
        <v>42024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21</v>
      </c>
      <c r="B144" s="146">
        <v>42012</v>
      </c>
      <c r="C144" s="146"/>
      <c r="D144" s="147" t="s">
        <v>601</v>
      </c>
      <c r="E144" s="148" t="s">
        <v>539</v>
      </c>
      <c r="F144" s="149">
        <v>130</v>
      </c>
      <c r="G144" s="148"/>
      <c r="H144" s="148">
        <v>175.5</v>
      </c>
      <c r="I144" s="150">
        <v>165</v>
      </c>
      <c r="J144" s="151" t="s">
        <v>602</v>
      </c>
      <c r="K144" s="152">
        <f t="shared" si="107"/>
        <v>45.5</v>
      </c>
      <c r="L144" s="153">
        <f t="shared" si="108"/>
        <v>0.35</v>
      </c>
      <c r="M144" s="148" t="s">
        <v>537</v>
      </c>
      <c r="N144" s="154">
        <v>43088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22</v>
      </c>
      <c r="B145" s="146">
        <v>42040</v>
      </c>
      <c r="C145" s="146"/>
      <c r="D145" s="147" t="s">
        <v>365</v>
      </c>
      <c r="E145" s="148" t="s">
        <v>567</v>
      </c>
      <c r="F145" s="149">
        <v>98</v>
      </c>
      <c r="G145" s="148"/>
      <c r="H145" s="148">
        <v>120</v>
      </c>
      <c r="I145" s="150">
        <v>120</v>
      </c>
      <c r="J145" s="151" t="s">
        <v>569</v>
      </c>
      <c r="K145" s="152">
        <f t="shared" si="107"/>
        <v>22</v>
      </c>
      <c r="L145" s="153">
        <f t="shared" si="108"/>
        <v>0.22448979591836735</v>
      </c>
      <c r="M145" s="148" t="s">
        <v>537</v>
      </c>
      <c r="N145" s="154">
        <v>42753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23</v>
      </c>
      <c r="B146" s="146">
        <v>42040</v>
      </c>
      <c r="C146" s="146"/>
      <c r="D146" s="147" t="s">
        <v>603</v>
      </c>
      <c r="E146" s="148" t="s">
        <v>567</v>
      </c>
      <c r="F146" s="149">
        <v>196</v>
      </c>
      <c r="G146" s="148"/>
      <c r="H146" s="148">
        <v>262</v>
      </c>
      <c r="I146" s="150">
        <v>255</v>
      </c>
      <c r="J146" s="151" t="s">
        <v>569</v>
      </c>
      <c r="K146" s="152">
        <f t="shared" si="107"/>
        <v>66</v>
      </c>
      <c r="L146" s="153">
        <f t="shared" si="108"/>
        <v>0.33673469387755101</v>
      </c>
      <c r="M146" s="148" t="s">
        <v>537</v>
      </c>
      <c r="N146" s="154">
        <v>42599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5">
        <v>24</v>
      </c>
      <c r="B147" s="156">
        <v>42067</v>
      </c>
      <c r="C147" s="156"/>
      <c r="D147" s="157" t="s">
        <v>364</v>
      </c>
      <c r="E147" s="158" t="s">
        <v>567</v>
      </c>
      <c r="F147" s="159">
        <v>235</v>
      </c>
      <c r="G147" s="159"/>
      <c r="H147" s="160">
        <v>77</v>
      </c>
      <c r="I147" s="160" t="s">
        <v>604</v>
      </c>
      <c r="J147" s="161" t="s">
        <v>605</v>
      </c>
      <c r="K147" s="162">
        <f t="shared" si="107"/>
        <v>-158</v>
      </c>
      <c r="L147" s="163">
        <f t="shared" si="108"/>
        <v>-0.67234042553191486</v>
      </c>
      <c r="M147" s="159" t="s">
        <v>549</v>
      </c>
      <c r="N147" s="156">
        <v>43522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25</v>
      </c>
      <c r="B148" s="146">
        <v>42067</v>
      </c>
      <c r="C148" s="146"/>
      <c r="D148" s="147" t="s">
        <v>606</v>
      </c>
      <c r="E148" s="148" t="s">
        <v>567</v>
      </c>
      <c r="F148" s="149">
        <v>185</v>
      </c>
      <c r="G148" s="148"/>
      <c r="H148" s="148">
        <v>224</v>
      </c>
      <c r="I148" s="150" t="s">
        <v>607</v>
      </c>
      <c r="J148" s="151" t="s">
        <v>569</v>
      </c>
      <c r="K148" s="152">
        <f t="shared" si="107"/>
        <v>39</v>
      </c>
      <c r="L148" s="153">
        <f t="shared" si="108"/>
        <v>0.21081081081081082</v>
      </c>
      <c r="M148" s="148" t="s">
        <v>537</v>
      </c>
      <c r="N148" s="154">
        <v>42647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26</v>
      </c>
      <c r="B149" s="156">
        <v>42090</v>
      </c>
      <c r="C149" s="156"/>
      <c r="D149" s="164" t="s">
        <v>608</v>
      </c>
      <c r="E149" s="159" t="s">
        <v>567</v>
      </c>
      <c r="F149" s="159">
        <v>49.5</v>
      </c>
      <c r="G149" s="160"/>
      <c r="H149" s="160">
        <v>15.85</v>
      </c>
      <c r="I149" s="160">
        <v>67</v>
      </c>
      <c r="J149" s="161" t="s">
        <v>609</v>
      </c>
      <c r="K149" s="160">
        <f t="shared" si="107"/>
        <v>-33.65</v>
      </c>
      <c r="L149" s="165">
        <f t="shared" si="108"/>
        <v>-0.67979797979797973</v>
      </c>
      <c r="M149" s="159" t="s">
        <v>549</v>
      </c>
      <c r="N149" s="166">
        <v>43627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27</v>
      </c>
      <c r="B150" s="146">
        <v>42093</v>
      </c>
      <c r="C150" s="146"/>
      <c r="D150" s="147" t="s">
        <v>610</v>
      </c>
      <c r="E150" s="148" t="s">
        <v>567</v>
      </c>
      <c r="F150" s="149">
        <v>183.5</v>
      </c>
      <c r="G150" s="148"/>
      <c r="H150" s="148">
        <v>219</v>
      </c>
      <c r="I150" s="150">
        <v>218</v>
      </c>
      <c r="J150" s="151" t="s">
        <v>611</v>
      </c>
      <c r="K150" s="152">
        <f t="shared" si="107"/>
        <v>35.5</v>
      </c>
      <c r="L150" s="153">
        <f t="shared" si="108"/>
        <v>0.19346049046321526</v>
      </c>
      <c r="M150" s="148" t="s">
        <v>537</v>
      </c>
      <c r="N150" s="154">
        <v>42103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28</v>
      </c>
      <c r="B151" s="146">
        <v>42114</v>
      </c>
      <c r="C151" s="146"/>
      <c r="D151" s="147" t="s">
        <v>612</v>
      </c>
      <c r="E151" s="148" t="s">
        <v>567</v>
      </c>
      <c r="F151" s="149">
        <f>(227+237)/2</f>
        <v>232</v>
      </c>
      <c r="G151" s="148"/>
      <c r="H151" s="148">
        <v>298</v>
      </c>
      <c r="I151" s="150">
        <v>298</v>
      </c>
      <c r="J151" s="151" t="s">
        <v>569</v>
      </c>
      <c r="K151" s="152">
        <f t="shared" si="107"/>
        <v>66</v>
      </c>
      <c r="L151" s="153">
        <f t="shared" si="108"/>
        <v>0.28448275862068967</v>
      </c>
      <c r="M151" s="148" t="s">
        <v>537</v>
      </c>
      <c r="N151" s="154">
        <v>42823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29</v>
      </c>
      <c r="B152" s="146">
        <v>42128</v>
      </c>
      <c r="C152" s="146"/>
      <c r="D152" s="147" t="s">
        <v>613</v>
      </c>
      <c r="E152" s="148" t="s">
        <v>539</v>
      </c>
      <c r="F152" s="149">
        <v>385</v>
      </c>
      <c r="G152" s="148"/>
      <c r="H152" s="148">
        <f>212.5+331</f>
        <v>543.5</v>
      </c>
      <c r="I152" s="150">
        <v>510</v>
      </c>
      <c r="J152" s="151" t="s">
        <v>614</v>
      </c>
      <c r="K152" s="152">
        <f t="shared" si="107"/>
        <v>158.5</v>
      </c>
      <c r="L152" s="153">
        <f t="shared" si="108"/>
        <v>0.41168831168831171</v>
      </c>
      <c r="M152" s="148" t="s">
        <v>537</v>
      </c>
      <c r="N152" s="154">
        <v>42235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30</v>
      </c>
      <c r="B153" s="146">
        <v>42128</v>
      </c>
      <c r="C153" s="146"/>
      <c r="D153" s="147" t="s">
        <v>615</v>
      </c>
      <c r="E153" s="148" t="s">
        <v>539</v>
      </c>
      <c r="F153" s="149">
        <v>115.5</v>
      </c>
      <c r="G153" s="148"/>
      <c r="H153" s="148">
        <v>146</v>
      </c>
      <c r="I153" s="150">
        <v>142</v>
      </c>
      <c r="J153" s="151" t="s">
        <v>616</v>
      </c>
      <c r="K153" s="152">
        <f t="shared" si="107"/>
        <v>30.5</v>
      </c>
      <c r="L153" s="153">
        <f t="shared" si="108"/>
        <v>0.26406926406926406</v>
      </c>
      <c r="M153" s="148" t="s">
        <v>537</v>
      </c>
      <c r="N153" s="154">
        <v>42202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31</v>
      </c>
      <c r="B154" s="146">
        <v>42151</v>
      </c>
      <c r="C154" s="146"/>
      <c r="D154" s="147" t="s">
        <v>617</v>
      </c>
      <c r="E154" s="148" t="s">
        <v>539</v>
      </c>
      <c r="F154" s="149">
        <v>237.5</v>
      </c>
      <c r="G154" s="148"/>
      <c r="H154" s="148">
        <v>279.5</v>
      </c>
      <c r="I154" s="150">
        <v>278</v>
      </c>
      <c r="J154" s="151" t="s">
        <v>569</v>
      </c>
      <c r="K154" s="152">
        <f t="shared" si="107"/>
        <v>42</v>
      </c>
      <c r="L154" s="153">
        <f t="shared" si="108"/>
        <v>0.17684210526315788</v>
      </c>
      <c r="M154" s="148" t="s">
        <v>537</v>
      </c>
      <c r="N154" s="154">
        <v>42222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32</v>
      </c>
      <c r="B155" s="146">
        <v>42174</v>
      </c>
      <c r="C155" s="146"/>
      <c r="D155" s="147" t="s">
        <v>588</v>
      </c>
      <c r="E155" s="148" t="s">
        <v>567</v>
      </c>
      <c r="F155" s="149">
        <v>340</v>
      </c>
      <c r="G155" s="148"/>
      <c r="H155" s="148">
        <v>448</v>
      </c>
      <c r="I155" s="150">
        <v>448</v>
      </c>
      <c r="J155" s="151" t="s">
        <v>569</v>
      </c>
      <c r="K155" s="152">
        <f t="shared" si="107"/>
        <v>108</v>
      </c>
      <c r="L155" s="153">
        <f t="shared" si="108"/>
        <v>0.31764705882352939</v>
      </c>
      <c r="M155" s="148" t="s">
        <v>537</v>
      </c>
      <c r="N155" s="154">
        <v>43018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33</v>
      </c>
      <c r="B156" s="146">
        <v>42191</v>
      </c>
      <c r="C156" s="146"/>
      <c r="D156" s="147" t="s">
        <v>618</v>
      </c>
      <c r="E156" s="148" t="s">
        <v>567</v>
      </c>
      <c r="F156" s="149">
        <v>390</v>
      </c>
      <c r="G156" s="148"/>
      <c r="H156" s="148">
        <v>460</v>
      </c>
      <c r="I156" s="150">
        <v>460</v>
      </c>
      <c r="J156" s="151" t="s">
        <v>569</v>
      </c>
      <c r="K156" s="152">
        <f t="shared" si="107"/>
        <v>70</v>
      </c>
      <c r="L156" s="153">
        <f t="shared" si="108"/>
        <v>0.17948717948717949</v>
      </c>
      <c r="M156" s="148" t="s">
        <v>537</v>
      </c>
      <c r="N156" s="154">
        <v>42478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5">
        <v>34</v>
      </c>
      <c r="B157" s="156">
        <v>42195</v>
      </c>
      <c r="C157" s="156"/>
      <c r="D157" s="157" t="s">
        <v>619</v>
      </c>
      <c r="E157" s="158" t="s">
        <v>567</v>
      </c>
      <c r="F157" s="159">
        <v>122.5</v>
      </c>
      <c r="G157" s="159"/>
      <c r="H157" s="160">
        <v>61</v>
      </c>
      <c r="I157" s="160">
        <v>172</v>
      </c>
      <c r="J157" s="161" t="s">
        <v>620</v>
      </c>
      <c r="K157" s="162">
        <f t="shared" si="107"/>
        <v>-61.5</v>
      </c>
      <c r="L157" s="163">
        <f t="shared" si="108"/>
        <v>-0.50204081632653064</v>
      </c>
      <c r="M157" s="159" t="s">
        <v>549</v>
      </c>
      <c r="N157" s="156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35</v>
      </c>
      <c r="B158" s="146">
        <v>42219</v>
      </c>
      <c r="C158" s="146"/>
      <c r="D158" s="147" t="s">
        <v>621</v>
      </c>
      <c r="E158" s="148" t="s">
        <v>567</v>
      </c>
      <c r="F158" s="149">
        <v>297.5</v>
      </c>
      <c r="G158" s="148"/>
      <c r="H158" s="148">
        <v>350</v>
      </c>
      <c r="I158" s="150">
        <v>360</v>
      </c>
      <c r="J158" s="151" t="s">
        <v>622</v>
      </c>
      <c r="K158" s="152">
        <f t="shared" si="107"/>
        <v>52.5</v>
      </c>
      <c r="L158" s="153">
        <f t="shared" si="108"/>
        <v>0.17647058823529413</v>
      </c>
      <c r="M158" s="148" t="s">
        <v>537</v>
      </c>
      <c r="N158" s="154">
        <v>42232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36</v>
      </c>
      <c r="B159" s="146">
        <v>42219</v>
      </c>
      <c r="C159" s="146"/>
      <c r="D159" s="147" t="s">
        <v>623</v>
      </c>
      <c r="E159" s="148" t="s">
        <v>567</v>
      </c>
      <c r="F159" s="149">
        <v>115.5</v>
      </c>
      <c r="G159" s="148"/>
      <c r="H159" s="148">
        <v>149</v>
      </c>
      <c r="I159" s="150">
        <v>140</v>
      </c>
      <c r="J159" s="151" t="s">
        <v>624</v>
      </c>
      <c r="K159" s="152">
        <f t="shared" si="107"/>
        <v>33.5</v>
      </c>
      <c r="L159" s="153">
        <f t="shared" si="108"/>
        <v>0.29004329004329005</v>
      </c>
      <c r="M159" s="148" t="s">
        <v>537</v>
      </c>
      <c r="N159" s="154">
        <v>42740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37</v>
      </c>
      <c r="B160" s="146">
        <v>42251</v>
      </c>
      <c r="C160" s="146"/>
      <c r="D160" s="147" t="s">
        <v>617</v>
      </c>
      <c r="E160" s="148" t="s">
        <v>567</v>
      </c>
      <c r="F160" s="149">
        <v>226</v>
      </c>
      <c r="G160" s="148"/>
      <c r="H160" s="148">
        <v>292</v>
      </c>
      <c r="I160" s="150">
        <v>292</v>
      </c>
      <c r="J160" s="151" t="s">
        <v>625</v>
      </c>
      <c r="K160" s="152">
        <f t="shared" si="107"/>
        <v>66</v>
      </c>
      <c r="L160" s="153">
        <f t="shared" si="108"/>
        <v>0.29203539823008851</v>
      </c>
      <c r="M160" s="148" t="s">
        <v>537</v>
      </c>
      <c r="N160" s="154">
        <v>42286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38</v>
      </c>
      <c r="B161" s="146">
        <v>42254</v>
      </c>
      <c r="C161" s="146"/>
      <c r="D161" s="147" t="s">
        <v>612</v>
      </c>
      <c r="E161" s="148" t="s">
        <v>567</v>
      </c>
      <c r="F161" s="149">
        <v>232.5</v>
      </c>
      <c r="G161" s="148"/>
      <c r="H161" s="148">
        <v>312.5</v>
      </c>
      <c r="I161" s="150">
        <v>310</v>
      </c>
      <c r="J161" s="151" t="s">
        <v>569</v>
      </c>
      <c r="K161" s="152">
        <f t="shared" si="107"/>
        <v>80</v>
      </c>
      <c r="L161" s="153">
        <f t="shared" si="108"/>
        <v>0.34408602150537637</v>
      </c>
      <c r="M161" s="148" t="s">
        <v>537</v>
      </c>
      <c r="N161" s="154">
        <v>42823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39</v>
      </c>
      <c r="B162" s="146">
        <v>42268</v>
      </c>
      <c r="C162" s="146"/>
      <c r="D162" s="147" t="s">
        <v>626</v>
      </c>
      <c r="E162" s="148" t="s">
        <v>567</v>
      </c>
      <c r="F162" s="149">
        <v>196.5</v>
      </c>
      <c r="G162" s="148"/>
      <c r="H162" s="148">
        <v>238</v>
      </c>
      <c r="I162" s="150">
        <v>238</v>
      </c>
      <c r="J162" s="151" t="s">
        <v>625</v>
      </c>
      <c r="K162" s="152">
        <f t="shared" si="107"/>
        <v>41.5</v>
      </c>
      <c r="L162" s="153">
        <f t="shared" si="108"/>
        <v>0.21119592875318066</v>
      </c>
      <c r="M162" s="148" t="s">
        <v>537</v>
      </c>
      <c r="N162" s="154">
        <v>42291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40</v>
      </c>
      <c r="B163" s="146">
        <v>42271</v>
      </c>
      <c r="C163" s="146"/>
      <c r="D163" s="147" t="s">
        <v>566</v>
      </c>
      <c r="E163" s="148" t="s">
        <v>567</v>
      </c>
      <c r="F163" s="149">
        <v>65</v>
      </c>
      <c r="G163" s="148"/>
      <c r="H163" s="148">
        <v>82</v>
      </c>
      <c r="I163" s="150">
        <v>82</v>
      </c>
      <c r="J163" s="151" t="s">
        <v>625</v>
      </c>
      <c r="K163" s="152">
        <f t="shared" si="107"/>
        <v>17</v>
      </c>
      <c r="L163" s="153">
        <f t="shared" si="108"/>
        <v>0.26153846153846155</v>
      </c>
      <c r="M163" s="148" t="s">
        <v>537</v>
      </c>
      <c r="N163" s="154">
        <v>42578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41</v>
      </c>
      <c r="B164" s="146">
        <v>42291</v>
      </c>
      <c r="C164" s="146"/>
      <c r="D164" s="147" t="s">
        <v>627</v>
      </c>
      <c r="E164" s="148" t="s">
        <v>567</v>
      </c>
      <c r="F164" s="149">
        <v>144</v>
      </c>
      <c r="G164" s="148"/>
      <c r="H164" s="148">
        <v>182.5</v>
      </c>
      <c r="I164" s="150">
        <v>181</v>
      </c>
      <c r="J164" s="151" t="s">
        <v>625</v>
      </c>
      <c r="K164" s="152">
        <f t="shared" si="107"/>
        <v>38.5</v>
      </c>
      <c r="L164" s="153">
        <f t="shared" si="108"/>
        <v>0.2673611111111111</v>
      </c>
      <c r="M164" s="148" t="s">
        <v>537</v>
      </c>
      <c r="N164" s="154">
        <v>42817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42</v>
      </c>
      <c r="B165" s="146">
        <v>42291</v>
      </c>
      <c r="C165" s="146"/>
      <c r="D165" s="147" t="s">
        <v>628</v>
      </c>
      <c r="E165" s="148" t="s">
        <v>567</v>
      </c>
      <c r="F165" s="149">
        <v>264</v>
      </c>
      <c r="G165" s="148"/>
      <c r="H165" s="148">
        <v>311</v>
      </c>
      <c r="I165" s="150">
        <v>311</v>
      </c>
      <c r="J165" s="151" t="s">
        <v>625</v>
      </c>
      <c r="K165" s="152">
        <f t="shared" si="107"/>
        <v>47</v>
      </c>
      <c r="L165" s="153">
        <f t="shared" si="108"/>
        <v>0.17803030303030304</v>
      </c>
      <c r="M165" s="148" t="s">
        <v>537</v>
      </c>
      <c r="N165" s="154">
        <v>42604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43</v>
      </c>
      <c r="B166" s="146">
        <v>42318</v>
      </c>
      <c r="C166" s="146"/>
      <c r="D166" s="147" t="s">
        <v>629</v>
      </c>
      <c r="E166" s="148" t="s">
        <v>539</v>
      </c>
      <c r="F166" s="149">
        <v>549.5</v>
      </c>
      <c r="G166" s="148"/>
      <c r="H166" s="148">
        <v>630</v>
      </c>
      <c r="I166" s="150">
        <v>630</v>
      </c>
      <c r="J166" s="151" t="s">
        <v>625</v>
      </c>
      <c r="K166" s="152">
        <f t="shared" si="107"/>
        <v>80.5</v>
      </c>
      <c r="L166" s="153">
        <f t="shared" si="108"/>
        <v>0.1464968152866242</v>
      </c>
      <c r="M166" s="148" t="s">
        <v>537</v>
      </c>
      <c r="N166" s="154">
        <v>42419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44</v>
      </c>
      <c r="B167" s="146">
        <v>42342</v>
      </c>
      <c r="C167" s="146"/>
      <c r="D167" s="147" t="s">
        <v>630</v>
      </c>
      <c r="E167" s="148" t="s">
        <v>567</v>
      </c>
      <c r="F167" s="149">
        <v>1027.5</v>
      </c>
      <c r="G167" s="148"/>
      <c r="H167" s="148">
        <v>1315</v>
      </c>
      <c r="I167" s="150">
        <v>1250</v>
      </c>
      <c r="J167" s="151" t="s">
        <v>625</v>
      </c>
      <c r="K167" s="152">
        <f t="shared" si="107"/>
        <v>287.5</v>
      </c>
      <c r="L167" s="153">
        <f t="shared" si="108"/>
        <v>0.27980535279805352</v>
      </c>
      <c r="M167" s="148" t="s">
        <v>537</v>
      </c>
      <c r="N167" s="154">
        <v>43244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45</v>
      </c>
      <c r="B168" s="146">
        <v>42367</v>
      </c>
      <c r="C168" s="146"/>
      <c r="D168" s="147" t="s">
        <v>631</v>
      </c>
      <c r="E168" s="148" t="s">
        <v>567</v>
      </c>
      <c r="F168" s="149">
        <v>465</v>
      </c>
      <c r="G168" s="148"/>
      <c r="H168" s="148">
        <v>540</v>
      </c>
      <c r="I168" s="150">
        <v>540</v>
      </c>
      <c r="J168" s="151" t="s">
        <v>625</v>
      </c>
      <c r="K168" s="152">
        <f t="shared" si="107"/>
        <v>75</v>
      </c>
      <c r="L168" s="153">
        <f t="shared" si="108"/>
        <v>0.16129032258064516</v>
      </c>
      <c r="M168" s="148" t="s">
        <v>537</v>
      </c>
      <c r="N168" s="154">
        <v>42530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46</v>
      </c>
      <c r="B169" s="146">
        <v>42380</v>
      </c>
      <c r="C169" s="146"/>
      <c r="D169" s="147" t="s">
        <v>365</v>
      </c>
      <c r="E169" s="148" t="s">
        <v>539</v>
      </c>
      <c r="F169" s="149">
        <v>81</v>
      </c>
      <c r="G169" s="148"/>
      <c r="H169" s="148">
        <v>110</v>
      </c>
      <c r="I169" s="150">
        <v>110</v>
      </c>
      <c r="J169" s="151" t="s">
        <v>625</v>
      </c>
      <c r="K169" s="152">
        <f t="shared" si="107"/>
        <v>29</v>
      </c>
      <c r="L169" s="153">
        <f t="shared" si="108"/>
        <v>0.35802469135802467</v>
      </c>
      <c r="M169" s="148" t="s">
        <v>537</v>
      </c>
      <c r="N169" s="154">
        <v>42745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47</v>
      </c>
      <c r="B170" s="146">
        <v>42382</v>
      </c>
      <c r="C170" s="146"/>
      <c r="D170" s="147" t="s">
        <v>632</v>
      </c>
      <c r="E170" s="148" t="s">
        <v>539</v>
      </c>
      <c r="F170" s="149">
        <v>417.5</v>
      </c>
      <c r="G170" s="148"/>
      <c r="H170" s="148">
        <v>547</v>
      </c>
      <c r="I170" s="150">
        <v>535</v>
      </c>
      <c r="J170" s="151" t="s">
        <v>625</v>
      </c>
      <c r="K170" s="152">
        <f t="shared" si="107"/>
        <v>129.5</v>
      </c>
      <c r="L170" s="153">
        <f t="shared" si="108"/>
        <v>0.31017964071856285</v>
      </c>
      <c r="M170" s="148" t="s">
        <v>537</v>
      </c>
      <c r="N170" s="154">
        <v>42578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48</v>
      </c>
      <c r="B171" s="146">
        <v>42408</v>
      </c>
      <c r="C171" s="146"/>
      <c r="D171" s="147" t="s">
        <v>633</v>
      </c>
      <c r="E171" s="148" t="s">
        <v>567</v>
      </c>
      <c r="F171" s="149">
        <v>650</v>
      </c>
      <c r="G171" s="148"/>
      <c r="H171" s="148">
        <v>800</v>
      </c>
      <c r="I171" s="150">
        <v>800</v>
      </c>
      <c r="J171" s="151" t="s">
        <v>625</v>
      </c>
      <c r="K171" s="152">
        <f t="shared" si="107"/>
        <v>150</v>
      </c>
      <c r="L171" s="153">
        <f t="shared" si="108"/>
        <v>0.23076923076923078</v>
      </c>
      <c r="M171" s="148" t="s">
        <v>537</v>
      </c>
      <c r="N171" s="154">
        <v>43154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49</v>
      </c>
      <c r="B172" s="146">
        <v>42433</v>
      </c>
      <c r="C172" s="146"/>
      <c r="D172" s="147" t="s">
        <v>206</v>
      </c>
      <c r="E172" s="148" t="s">
        <v>567</v>
      </c>
      <c r="F172" s="149">
        <v>437.5</v>
      </c>
      <c r="G172" s="148"/>
      <c r="H172" s="148">
        <v>504.5</v>
      </c>
      <c r="I172" s="150">
        <v>522</v>
      </c>
      <c r="J172" s="151" t="s">
        <v>634</v>
      </c>
      <c r="K172" s="152">
        <f t="shared" si="107"/>
        <v>67</v>
      </c>
      <c r="L172" s="153">
        <f t="shared" si="108"/>
        <v>0.15314285714285714</v>
      </c>
      <c r="M172" s="148" t="s">
        <v>537</v>
      </c>
      <c r="N172" s="154">
        <v>42480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50</v>
      </c>
      <c r="B173" s="146">
        <v>42438</v>
      </c>
      <c r="C173" s="146"/>
      <c r="D173" s="147" t="s">
        <v>635</v>
      </c>
      <c r="E173" s="148" t="s">
        <v>567</v>
      </c>
      <c r="F173" s="149">
        <v>189.5</v>
      </c>
      <c r="G173" s="148"/>
      <c r="H173" s="148">
        <v>218</v>
      </c>
      <c r="I173" s="150">
        <v>218</v>
      </c>
      <c r="J173" s="151" t="s">
        <v>625</v>
      </c>
      <c r="K173" s="152">
        <f t="shared" si="107"/>
        <v>28.5</v>
      </c>
      <c r="L173" s="153">
        <f t="shared" si="108"/>
        <v>0.15039577836411611</v>
      </c>
      <c r="M173" s="148" t="s">
        <v>537</v>
      </c>
      <c r="N173" s="154">
        <v>43034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5">
        <v>51</v>
      </c>
      <c r="B174" s="156">
        <v>42471</v>
      </c>
      <c r="C174" s="156"/>
      <c r="D174" s="164" t="s">
        <v>636</v>
      </c>
      <c r="E174" s="159" t="s">
        <v>567</v>
      </c>
      <c r="F174" s="159">
        <v>36.5</v>
      </c>
      <c r="G174" s="160"/>
      <c r="H174" s="160">
        <v>15.85</v>
      </c>
      <c r="I174" s="160">
        <v>60</v>
      </c>
      <c r="J174" s="161" t="s">
        <v>637</v>
      </c>
      <c r="K174" s="162">
        <f t="shared" si="107"/>
        <v>-20.65</v>
      </c>
      <c r="L174" s="163">
        <f t="shared" si="108"/>
        <v>-0.5657534246575342</v>
      </c>
      <c r="M174" s="159" t="s">
        <v>549</v>
      </c>
      <c r="N174" s="167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52</v>
      </c>
      <c r="B175" s="146">
        <v>42472</v>
      </c>
      <c r="C175" s="146"/>
      <c r="D175" s="147" t="s">
        <v>638</v>
      </c>
      <c r="E175" s="148" t="s">
        <v>567</v>
      </c>
      <c r="F175" s="149">
        <v>93</v>
      </c>
      <c r="G175" s="148"/>
      <c r="H175" s="148">
        <v>149</v>
      </c>
      <c r="I175" s="150">
        <v>140</v>
      </c>
      <c r="J175" s="151" t="s">
        <v>639</v>
      </c>
      <c r="K175" s="152">
        <f t="shared" si="107"/>
        <v>56</v>
      </c>
      <c r="L175" s="153">
        <f t="shared" si="108"/>
        <v>0.60215053763440862</v>
      </c>
      <c r="M175" s="148" t="s">
        <v>537</v>
      </c>
      <c r="N175" s="154">
        <v>42740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53</v>
      </c>
      <c r="B176" s="146">
        <v>42472</v>
      </c>
      <c r="C176" s="146"/>
      <c r="D176" s="147" t="s">
        <v>640</v>
      </c>
      <c r="E176" s="148" t="s">
        <v>567</v>
      </c>
      <c r="F176" s="149">
        <v>130</v>
      </c>
      <c r="G176" s="148"/>
      <c r="H176" s="148">
        <v>150</v>
      </c>
      <c r="I176" s="150" t="s">
        <v>641</v>
      </c>
      <c r="J176" s="151" t="s">
        <v>625</v>
      </c>
      <c r="K176" s="152">
        <f t="shared" si="107"/>
        <v>20</v>
      </c>
      <c r="L176" s="153">
        <f t="shared" si="108"/>
        <v>0.15384615384615385</v>
      </c>
      <c r="M176" s="148" t="s">
        <v>537</v>
      </c>
      <c r="N176" s="154">
        <v>42564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54</v>
      </c>
      <c r="B177" s="146">
        <v>42473</v>
      </c>
      <c r="C177" s="146"/>
      <c r="D177" s="147" t="s">
        <v>642</v>
      </c>
      <c r="E177" s="148" t="s">
        <v>567</v>
      </c>
      <c r="F177" s="149">
        <v>196</v>
      </c>
      <c r="G177" s="148"/>
      <c r="H177" s="148">
        <v>299</v>
      </c>
      <c r="I177" s="150">
        <v>299</v>
      </c>
      <c r="J177" s="151" t="s">
        <v>625</v>
      </c>
      <c r="K177" s="152">
        <v>103</v>
      </c>
      <c r="L177" s="153">
        <v>0.52551020408163296</v>
      </c>
      <c r="M177" s="148" t="s">
        <v>537</v>
      </c>
      <c r="N177" s="154">
        <v>42620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55</v>
      </c>
      <c r="B178" s="146">
        <v>42473</v>
      </c>
      <c r="C178" s="146"/>
      <c r="D178" s="147" t="s">
        <v>643</v>
      </c>
      <c r="E178" s="148" t="s">
        <v>567</v>
      </c>
      <c r="F178" s="149">
        <v>88</v>
      </c>
      <c r="G178" s="148"/>
      <c r="H178" s="148">
        <v>103</v>
      </c>
      <c r="I178" s="150">
        <v>103</v>
      </c>
      <c r="J178" s="151" t="s">
        <v>625</v>
      </c>
      <c r="K178" s="152">
        <v>15</v>
      </c>
      <c r="L178" s="153">
        <v>0.170454545454545</v>
      </c>
      <c r="M178" s="148" t="s">
        <v>537</v>
      </c>
      <c r="N178" s="154">
        <v>42530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56</v>
      </c>
      <c r="B179" s="146">
        <v>42492</v>
      </c>
      <c r="C179" s="146"/>
      <c r="D179" s="147" t="s">
        <v>644</v>
      </c>
      <c r="E179" s="148" t="s">
        <v>567</v>
      </c>
      <c r="F179" s="149">
        <v>127.5</v>
      </c>
      <c r="G179" s="148"/>
      <c r="H179" s="148">
        <v>148</v>
      </c>
      <c r="I179" s="150" t="s">
        <v>645</v>
      </c>
      <c r="J179" s="151" t="s">
        <v>625</v>
      </c>
      <c r="K179" s="152">
        <f>H179-F179</f>
        <v>20.5</v>
      </c>
      <c r="L179" s="153">
        <f>K179/F179</f>
        <v>0.16078431372549021</v>
      </c>
      <c r="M179" s="148" t="s">
        <v>537</v>
      </c>
      <c r="N179" s="154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57</v>
      </c>
      <c r="B180" s="146">
        <v>42493</v>
      </c>
      <c r="C180" s="146"/>
      <c r="D180" s="147" t="s">
        <v>646</v>
      </c>
      <c r="E180" s="148" t="s">
        <v>567</v>
      </c>
      <c r="F180" s="149">
        <v>675</v>
      </c>
      <c r="G180" s="148"/>
      <c r="H180" s="148">
        <v>815</v>
      </c>
      <c r="I180" s="150" t="s">
        <v>647</v>
      </c>
      <c r="J180" s="151" t="s">
        <v>625</v>
      </c>
      <c r="K180" s="152">
        <f>H180-F180</f>
        <v>140</v>
      </c>
      <c r="L180" s="153">
        <f>K180/F180</f>
        <v>0.2074074074074074</v>
      </c>
      <c r="M180" s="148" t="s">
        <v>537</v>
      </c>
      <c r="N180" s="154">
        <v>43154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5">
        <v>58</v>
      </c>
      <c r="B181" s="156">
        <v>42522</v>
      </c>
      <c r="C181" s="156"/>
      <c r="D181" s="157" t="s">
        <v>648</v>
      </c>
      <c r="E181" s="158" t="s">
        <v>567</v>
      </c>
      <c r="F181" s="159">
        <v>500</v>
      </c>
      <c r="G181" s="159"/>
      <c r="H181" s="160">
        <v>232.5</v>
      </c>
      <c r="I181" s="160" t="s">
        <v>649</v>
      </c>
      <c r="J181" s="161" t="s">
        <v>650</v>
      </c>
      <c r="K181" s="162">
        <f>H181-F181</f>
        <v>-267.5</v>
      </c>
      <c r="L181" s="163">
        <f>K181/F181</f>
        <v>-0.53500000000000003</v>
      </c>
      <c r="M181" s="159" t="s">
        <v>549</v>
      </c>
      <c r="N181" s="156">
        <v>43735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59</v>
      </c>
      <c r="B182" s="146">
        <v>42527</v>
      </c>
      <c r="C182" s="146"/>
      <c r="D182" s="147" t="s">
        <v>495</v>
      </c>
      <c r="E182" s="148" t="s">
        <v>567</v>
      </c>
      <c r="F182" s="149">
        <v>110</v>
      </c>
      <c r="G182" s="148"/>
      <c r="H182" s="148">
        <v>126.5</v>
      </c>
      <c r="I182" s="150">
        <v>125</v>
      </c>
      <c r="J182" s="151" t="s">
        <v>576</v>
      </c>
      <c r="K182" s="152">
        <f>H182-F182</f>
        <v>16.5</v>
      </c>
      <c r="L182" s="153">
        <f>K182/F182</f>
        <v>0.15</v>
      </c>
      <c r="M182" s="148" t="s">
        <v>537</v>
      </c>
      <c r="N182" s="154">
        <v>42552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60</v>
      </c>
      <c r="B183" s="146">
        <v>42538</v>
      </c>
      <c r="C183" s="146"/>
      <c r="D183" s="147" t="s">
        <v>651</v>
      </c>
      <c r="E183" s="148" t="s">
        <v>567</v>
      </c>
      <c r="F183" s="149">
        <v>44</v>
      </c>
      <c r="G183" s="148"/>
      <c r="H183" s="148">
        <v>69.5</v>
      </c>
      <c r="I183" s="150">
        <v>69.5</v>
      </c>
      <c r="J183" s="151" t="s">
        <v>652</v>
      </c>
      <c r="K183" s="152">
        <f>H183-F183</f>
        <v>25.5</v>
      </c>
      <c r="L183" s="153">
        <f>K183/F183</f>
        <v>0.57954545454545459</v>
      </c>
      <c r="M183" s="148" t="s">
        <v>537</v>
      </c>
      <c r="N183" s="154">
        <v>42977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61</v>
      </c>
      <c r="B184" s="146">
        <v>42549</v>
      </c>
      <c r="C184" s="146"/>
      <c r="D184" s="147" t="s">
        <v>653</v>
      </c>
      <c r="E184" s="148" t="s">
        <v>567</v>
      </c>
      <c r="F184" s="149">
        <v>262.5</v>
      </c>
      <c r="G184" s="148"/>
      <c r="H184" s="148">
        <v>340</v>
      </c>
      <c r="I184" s="150">
        <v>333</v>
      </c>
      <c r="J184" s="151" t="s">
        <v>654</v>
      </c>
      <c r="K184" s="152">
        <v>77.5</v>
      </c>
      <c r="L184" s="153">
        <v>0.29523809523809502</v>
      </c>
      <c r="M184" s="148" t="s">
        <v>537</v>
      </c>
      <c r="N184" s="154">
        <v>43017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62</v>
      </c>
      <c r="B185" s="146">
        <v>42549</v>
      </c>
      <c r="C185" s="146"/>
      <c r="D185" s="147" t="s">
        <v>655</v>
      </c>
      <c r="E185" s="148" t="s">
        <v>567</v>
      </c>
      <c r="F185" s="149">
        <v>840</v>
      </c>
      <c r="G185" s="148"/>
      <c r="H185" s="148">
        <v>1230</v>
      </c>
      <c r="I185" s="150">
        <v>1230</v>
      </c>
      <c r="J185" s="151" t="s">
        <v>625</v>
      </c>
      <c r="K185" s="152">
        <v>390</v>
      </c>
      <c r="L185" s="153">
        <v>0.46428571428571402</v>
      </c>
      <c r="M185" s="148" t="s">
        <v>537</v>
      </c>
      <c r="N185" s="154">
        <v>42649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8">
        <v>63</v>
      </c>
      <c r="B186" s="169">
        <v>42556</v>
      </c>
      <c r="C186" s="169"/>
      <c r="D186" s="170" t="s">
        <v>656</v>
      </c>
      <c r="E186" s="171" t="s">
        <v>567</v>
      </c>
      <c r="F186" s="171">
        <v>395</v>
      </c>
      <c r="G186" s="172"/>
      <c r="H186" s="172">
        <f>(468.5+342.5)/2</f>
        <v>405.5</v>
      </c>
      <c r="I186" s="172">
        <v>510</v>
      </c>
      <c r="J186" s="173" t="s">
        <v>657</v>
      </c>
      <c r="K186" s="174">
        <f t="shared" ref="K186:K192" si="109">H186-F186</f>
        <v>10.5</v>
      </c>
      <c r="L186" s="175">
        <f t="shared" ref="L186:L192" si="110">K186/F186</f>
        <v>2.6582278481012658E-2</v>
      </c>
      <c r="M186" s="171" t="s">
        <v>658</v>
      </c>
      <c r="N186" s="169">
        <v>43606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5">
        <v>64</v>
      </c>
      <c r="B187" s="156">
        <v>42584</v>
      </c>
      <c r="C187" s="156"/>
      <c r="D187" s="157" t="s">
        <v>659</v>
      </c>
      <c r="E187" s="158" t="s">
        <v>539</v>
      </c>
      <c r="F187" s="159">
        <f>169.5-12.8</f>
        <v>156.69999999999999</v>
      </c>
      <c r="G187" s="159"/>
      <c r="H187" s="160">
        <v>77</v>
      </c>
      <c r="I187" s="160" t="s">
        <v>660</v>
      </c>
      <c r="J187" s="161" t="s">
        <v>661</v>
      </c>
      <c r="K187" s="162">
        <f t="shared" si="109"/>
        <v>-79.699999999999989</v>
      </c>
      <c r="L187" s="163">
        <f t="shared" si="110"/>
        <v>-0.50861518825781749</v>
      </c>
      <c r="M187" s="159" t="s">
        <v>549</v>
      </c>
      <c r="N187" s="156">
        <v>43522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65</v>
      </c>
      <c r="B188" s="156">
        <v>42586</v>
      </c>
      <c r="C188" s="156"/>
      <c r="D188" s="157" t="s">
        <v>662</v>
      </c>
      <c r="E188" s="158" t="s">
        <v>567</v>
      </c>
      <c r="F188" s="159">
        <v>400</v>
      </c>
      <c r="G188" s="159"/>
      <c r="H188" s="160">
        <v>305</v>
      </c>
      <c r="I188" s="160">
        <v>475</v>
      </c>
      <c r="J188" s="161" t="s">
        <v>663</v>
      </c>
      <c r="K188" s="162">
        <f t="shared" si="109"/>
        <v>-95</v>
      </c>
      <c r="L188" s="163">
        <f t="shared" si="110"/>
        <v>-0.23749999999999999</v>
      </c>
      <c r="M188" s="159" t="s">
        <v>549</v>
      </c>
      <c r="N188" s="156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66</v>
      </c>
      <c r="B189" s="146">
        <v>42593</v>
      </c>
      <c r="C189" s="146"/>
      <c r="D189" s="147" t="s">
        <v>664</v>
      </c>
      <c r="E189" s="148" t="s">
        <v>567</v>
      </c>
      <c r="F189" s="149">
        <v>86.5</v>
      </c>
      <c r="G189" s="148"/>
      <c r="H189" s="148">
        <v>130</v>
      </c>
      <c r="I189" s="150">
        <v>130</v>
      </c>
      <c r="J189" s="151" t="s">
        <v>665</v>
      </c>
      <c r="K189" s="152">
        <f t="shared" si="109"/>
        <v>43.5</v>
      </c>
      <c r="L189" s="153">
        <f t="shared" si="110"/>
        <v>0.50289017341040465</v>
      </c>
      <c r="M189" s="148" t="s">
        <v>537</v>
      </c>
      <c r="N189" s="154">
        <v>43091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5">
        <v>67</v>
      </c>
      <c r="B190" s="156">
        <v>42600</v>
      </c>
      <c r="C190" s="156"/>
      <c r="D190" s="157" t="s">
        <v>109</v>
      </c>
      <c r="E190" s="158" t="s">
        <v>567</v>
      </c>
      <c r="F190" s="159">
        <v>133.5</v>
      </c>
      <c r="G190" s="159"/>
      <c r="H190" s="160">
        <v>126.5</v>
      </c>
      <c r="I190" s="160">
        <v>178</v>
      </c>
      <c r="J190" s="161" t="s">
        <v>666</v>
      </c>
      <c r="K190" s="162">
        <f t="shared" si="109"/>
        <v>-7</v>
      </c>
      <c r="L190" s="163">
        <f t="shared" si="110"/>
        <v>-5.2434456928838954E-2</v>
      </c>
      <c r="M190" s="159" t="s">
        <v>549</v>
      </c>
      <c r="N190" s="156">
        <v>42615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68</v>
      </c>
      <c r="B191" s="146">
        <v>42613</v>
      </c>
      <c r="C191" s="146"/>
      <c r="D191" s="147" t="s">
        <v>667</v>
      </c>
      <c r="E191" s="148" t="s">
        <v>567</v>
      </c>
      <c r="F191" s="149">
        <v>560</v>
      </c>
      <c r="G191" s="148"/>
      <c r="H191" s="148">
        <v>725</v>
      </c>
      <c r="I191" s="150">
        <v>725</v>
      </c>
      <c r="J191" s="151" t="s">
        <v>569</v>
      </c>
      <c r="K191" s="152">
        <f t="shared" si="109"/>
        <v>165</v>
      </c>
      <c r="L191" s="153">
        <f t="shared" si="110"/>
        <v>0.29464285714285715</v>
      </c>
      <c r="M191" s="148" t="s">
        <v>537</v>
      </c>
      <c r="N191" s="154">
        <v>42456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69</v>
      </c>
      <c r="B192" s="146">
        <v>42614</v>
      </c>
      <c r="C192" s="146"/>
      <c r="D192" s="147" t="s">
        <v>668</v>
      </c>
      <c r="E192" s="148" t="s">
        <v>567</v>
      </c>
      <c r="F192" s="149">
        <v>160.5</v>
      </c>
      <c r="G192" s="148"/>
      <c r="H192" s="148">
        <v>210</v>
      </c>
      <c r="I192" s="150">
        <v>210</v>
      </c>
      <c r="J192" s="151" t="s">
        <v>569</v>
      </c>
      <c r="K192" s="152">
        <f t="shared" si="109"/>
        <v>49.5</v>
      </c>
      <c r="L192" s="153">
        <f t="shared" si="110"/>
        <v>0.30841121495327101</v>
      </c>
      <c r="M192" s="148" t="s">
        <v>537</v>
      </c>
      <c r="N192" s="154">
        <v>42871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70</v>
      </c>
      <c r="B193" s="146">
        <v>42646</v>
      </c>
      <c r="C193" s="146"/>
      <c r="D193" s="147" t="s">
        <v>378</v>
      </c>
      <c r="E193" s="148" t="s">
        <v>567</v>
      </c>
      <c r="F193" s="149">
        <v>430</v>
      </c>
      <c r="G193" s="148"/>
      <c r="H193" s="148">
        <v>596</v>
      </c>
      <c r="I193" s="150">
        <v>575</v>
      </c>
      <c r="J193" s="151" t="s">
        <v>669</v>
      </c>
      <c r="K193" s="152">
        <v>166</v>
      </c>
      <c r="L193" s="153">
        <v>0.38604651162790699</v>
      </c>
      <c r="M193" s="148" t="s">
        <v>537</v>
      </c>
      <c r="N193" s="154">
        <v>42769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71</v>
      </c>
      <c r="B194" s="146">
        <v>42657</v>
      </c>
      <c r="C194" s="146"/>
      <c r="D194" s="147" t="s">
        <v>670</v>
      </c>
      <c r="E194" s="148" t="s">
        <v>567</v>
      </c>
      <c r="F194" s="149">
        <v>280</v>
      </c>
      <c r="G194" s="148"/>
      <c r="H194" s="148">
        <v>345</v>
      </c>
      <c r="I194" s="150">
        <v>345</v>
      </c>
      <c r="J194" s="151" t="s">
        <v>569</v>
      </c>
      <c r="K194" s="152">
        <f t="shared" ref="K194:K199" si="111">H194-F194</f>
        <v>65</v>
      </c>
      <c r="L194" s="153">
        <f>K194/F194</f>
        <v>0.23214285714285715</v>
      </c>
      <c r="M194" s="148" t="s">
        <v>537</v>
      </c>
      <c r="N194" s="154">
        <v>42814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72</v>
      </c>
      <c r="B195" s="146">
        <v>42657</v>
      </c>
      <c r="C195" s="146"/>
      <c r="D195" s="147" t="s">
        <v>671</v>
      </c>
      <c r="E195" s="148" t="s">
        <v>567</v>
      </c>
      <c r="F195" s="149">
        <v>245</v>
      </c>
      <c r="G195" s="148"/>
      <c r="H195" s="148">
        <v>325.5</v>
      </c>
      <c r="I195" s="150">
        <v>330</v>
      </c>
      <c r="J195" s="151" t="s">
        <v>672</v>
      </c>
      <c r="K195" s="152">
        <f t="shared" si="111"/>
        <v>80.5</v>
      </c>
      <c r="L195" s="153">
        <f>K195/F195</f>
        <v>0.32857142857142857</v>
      </c>
      <c r="M195" s="148" t="s">
        <v>537</v>
      </c>
      <c r="N195" s="154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73</v>
      </c>
      <c r="B196" s="146">
        <v>42660</v>
      </c>
      <c r="C196" s="146"/>
      <c r="D196" s="147" t="s">
        <v>334</v>
      </c>
      <c r="E196" s="148" t="s">
        <v>567</v>
      </c>
      <c r="F196" s="149">
        <v>125</v>
      </c>
      <c r="G196" s="148"/>
      <c r="H196" s="148">
        <v>160</v>
      </c>
      <c r="I196" s="150">
        <v>160</v>
      </c>
      <c r="J196" s="151" t="s">
        <v>625</v>
      </c>
      <c r="K196" s="152">
        <f t="shared" si="111"/>
        <v>35</v>
      </c>
      <c r="L196" s="153">
        <v>0.28000000000000003</v>
      </c>
      <c r="M196" s="148" t="s">
        <v>537</v>
      </c>
      <c r="N196" s="154">
        <v>42803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74</v>
      </c>
      <c r="B197" s="146">
        <v>42660</v>
      </c>
      <c r="C197" s="146"/>
      <c r="D197" s="147" t="s">
        <v>434</v>
      </c>
      <c r="E197" s="148" t="s">
        <v>567</v>
      </c>
      <c r="F197" s="149">
        <v>114</v>
      </c>
      <c r="G197" s="148"/>
      <c r="H197" s="148">
        <v>145</v>
      </c>
      <c r="I197" s="150">
        <v>145</v>
      </c>
      <c r="J197" s="151" t="s">
        <v>625</v>
      </c>
      <c r="K197" s="152">
        <f t="shared" si="111"/>
        <v>31</v>
      </c>
      <c r="L197" s="153">
        <f>K197/F197</f>
        <v>0.27192982456140352</v>
      </c>
      <c r="M197" s="148" t="s">
        <v>537</v>
      </c>
      <c r="N197" s="154">
        <v>42859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75</v>
      </c>
      <c r="B198" s="146">
        <v>42660</v>
      </c>
      <c r="C198" s="146"/>
      <c r="D198" s="147" t="s">
        <v>673</v>
      </c>
      <c r="E198" s="148" t="s">
        <v>567</v>
      </c>
      <c r="F198" s="149">
        <v>212</v>
      </c>
      <c r="G198" s="148"/>
      <c r="H198" s="148">
        <v>280</v>
      </c>
      <c r="I198" s="150">
        <v>276</v>
      </c>
      <c r="J198" s="151" t="s">
        <v>674</v>
      </c>
      <c r="K198" s="152">
        <f t="shared" si="111"/>
        <v>68</v>
      </c>
      <c r="L198" s="153">
        <f>K198/F198</f>
        <v>0.32075471698113206</v>
      </c>
      <c r="M198" s="148" t="s">
        <v>537</v>
      </c>
      <c r="N198" s="154">
        <v>42858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76</v>
      </c>
      <c r="B199" s="146">
        <v>42678</v>
      </c>
      <c r="C199" s="146"/>
      <c r="D199" s="147" t="s">
        <v>425</v>
      </c>
      <c r="E199" s="148" t="s">
        <v>567</v>
      </c>
      <c r="F199" s="149">
        <v>155</v>
      </c>
      <c r="G199" s="148"/>
      <c r="H199" s="148">
        <v>210</v>
      </c>
      <c r="I199" s="150">
        <v>210</v>
      </c>
      <c r="J199" s="151" t="s">
        <v>675</v>
      </c>
      <c r="K199" s="152">
        <f t="shared" si="111"/>
        <v>55</v>
      </c>
      <c r="L199" s="153">
        <f>K199/F199</f>
        <v>0.35483870967741937</v>
      </c>
      <c r="M199" s="148" t="s">
        <v>537</v>
      </c>
      <c r="N199" s="154">
        <v>42944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77</v>
      </c>
      <c r="B200" s="156">
        <v>42710</v>
      </c>
      <c r="C200" s="156"/>
      <c r="D200" s="157" t="s">
        <v>676</v>
      </c>
      <c r="E200" s="158" t="s">
        <v>567</v>
      </c>
      <c r="F200" s="159">
        <v>150.5</v>
      </c>
      <c r="G200" s="159"/>
      <c r="H200" s="160">
        <v>72.5</v>
      </c>
      <c r="I200" s="160">
        <v>174</v>
      </c>
      <c r="J200" s="161" t="s">
        <v>677</v>
      </c>
      <c r="K200" s="162">
        <v>-78</v>
      </c>
      <c r="L200" s="163">
        <v>-0.51827242524916906</v>
      </c>
      <c r="M200" s="159" t="s">
        <v>549</v>
      </c>
      <c r="N200" s="156">
        <v>43333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78</v>
      </c>
      <c r="B201" s="146">
        <v>42712</v>
      </c>
      <c r="C201" s="146"/>
      <c r="D201" s="147" t="s">
        <v>678</v>
      </c>
      <c r="E201" s="148" t="s">
        <v>567</v>
      </c>
      <c r="F201" s="149">
        <v>380</v>
      </c>
      <c r="G201" s="148"/>
      <c r="H201" s="148">
        <v>478</v>
      </c>
      <c r="I201" s="150">
        <v>468</v>
      </c>
      <c r="J201" s="151" t="s">
        <v>625</v>
      </c>
      <c r="K201" s="152">
        <f>H201-F201</f>
        <v>98</v>
      </c>
      <c r="L201" s="153">
        <f>K201/F201</f>
        <v>0.25789473684210529</v>
      </c>
      <c r="M201" s="148" t="s">
        <v>537</v>
      </c>
      <c r="N201" s="15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79</v>
      </c>
      <c r="B202" s="146">
        <v>42734</v>
      </c>
      <c r="C202" s="146"/>
      <c r="D202" s="147" t="s">
        <v>108</v>
      </c>
      <c r="E202" s="148" t="s">
        <v>567</v>
      </c>
      <c r="F202" s="149">
        <v>305</v>
      </c>
      <c r="G202" s="148"/>
      <c r="H202" s="148">
        <v>375</v>
      </c>
      <c r="I202" s="150">
        <v>375</v>
      </c>
      <c r="J202" s="151" t="s">
        <v>625</v>
      </c>
      <c r="K202" s="152">
        <f>H202-F202</f>
        <v>70</v>
      </c>
      <c r="L202" s="153">
        <f>K202/F202</f>
        <v>0.22950819672131148</v>
      </c>
      <c r="M202" s="148" t="s">
        <v>537</v>
      </c>
      <c r="N202" s="154">
        <v>42768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80</v>
      </c>
      <c r="B203" s="146">
        <v>42739</v>
      </c>
      <c r="C203" s="146"/>
      <c r="D203" s="147" t="s">
        <v>94</v>
      </c>
      <c r="E203" s="148" t="s">
        <v>567</v>
      </c>
      <c r="F203" s="149">
        <v>99.5</v>
      </c>
      <c r="G203" s="148"/>
      <c r="H203" s="148">
        <v>158</v>
      </c>
      <c r="I203" s="150">
        <v>158</v>
      </c>
      <c r="J203" s="151" t="s">
        <v>625</v>
      </c>
      <c r="K203" s="152">
        <f>H203-F203</f>
        <v>58.5</v>
      </c>
      <c r="L203" s="153">
        <f>K203/F203</f>
        <v>0.5879396984924623</v>
      </c>
      <c r="M203" s="148" t="s">
        <v>537</v>
      </c>
      <c r="N203" s="154">
        <v>42898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81</v>
      </c>
      <c r="B204" s="146">
        <v>42739</v>
      </c>
      <c r="C204" s="146"/>
      <c r="D204" s="147" t="s">
        <v>94</v>
      </c>
      <c r="E204" s="148" t="s">
        <v>567</v>
      </c>
      <c r="F204" s="149">
        <v>99.5</v>
      </c>
      <c r="G204" s="148"/>
      <c r="H204" s="148">
        <v>158</v>
      </c>
      <c r="I204" s="150">
        <v>158</v>
      </c>
      <c r="J204" s="151" t="s">
        <v>625</v>
      </c>
      <c r="K204" s="152">
        <v>58.5</v>
      </c>
      <c r="L204" s="153">
        <v>0.58793969849246197</v>
      </c>
      <c r="M204" s="148" t="s">
        <v>537</v>
      </c>
      <c r="N204" s="154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82</v>
      </c>
      <c r="B205" s="146">
        <v>42786</v>
      </c>
      <c r="C205" s="146"/>
      <c r="D205" s="147" t="s">
        <v>182</v>
      </c>
      <c r="E205" s="148" t="s">
        <v>567</v>
      </c>
      <c r="F205" s="149">
        <v>140.5</v>
      </c>
      <c r="G205" s="148"/>
      <c r="H205" s="148">
        <v>220</v>
      </c>
      <c r="I205" s="150">
        <v>220</v>
      </c>
      <c r="J205" s="151" t="s">
        <v>625</v>
      </c>
      <c r="K205" s="152">
        <f>H205-F205</f>
        <v>79.5</v>
      </c>
      <c r="L205" s="153">
        <f>K205/F205</f>
        <v>0.5658362989323843</v>
      </c>
      <c r="M205" s="148" t="s">
        <v>537</v>
      </c>
      <c r="N205" s="154">
        <v>42864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83</v>
      </c>
      <c r="B206" s="146">
        <v>42786</v>
      </c>
      <c r="C206" s="146"/>
      <c r="D206" s="147" t="s">
        <v>679</v>
      </c>
      <c r="E206" s="148" t="s">
        <v>567</v>
      </c>
      <c r="F206" s="149">
        <v>202.5</v>
      </c>
      <c r="G206" s="148"/>
      <c r="H206" s="148">
        <v>234</v>
      </c>
      <c r="I206" s="150">
        <v>234</v>
      </c>
      <c r="J206" s="151" t="s">
        <v>625</v>
      </c>
      <c r="K206" s="152">
        <v>31.5</v>
      </c>
      <c r="L206" s="153">
        <v>0.155555555555556</v>
      </c>
      <c r="M206" s="148" t="s">
        <v>537</v>
      </c>
      <c r="N206" s="154">
        <v>42836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84</v>
      </c>
      <c r="B207" s="146">
        <v>42818</v>
      </c>
      <c r="C207" s="146"/>
      <c r="D207" s="147" t="s">
        <v>680</v>
      </c>
      <c r="E207" s="148" t="s">
        <v>567</v>
      </c>
      <c r="F207" s="149">
        <v>300.5</v>
      </c>
      <c r="G207" s="148"/>
      <c r="H207" s="148">
        <v>417.5</v>
      </c>
      <c r="I207" s="150">
        <v>420</v>
      </c>
      <c r="J207" s="151" t="s">
        <v>681</v>
      </c>
      <c r="K207" s="152">
        <f>H207-F207</f>
        <v>117</v>
      </c>
      <c r="L207" s="153">
        <f>K207/F207</f>
        <v>0.38935108153078202</v>
      </c>
      <c r="M207" s="148" t="s">
        <v>537</v>
      </c>
      <c r="N207" s="154">
        <v>43070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85</v>
      </c>
      <c r="B208" s="146">
        <v>42818</v>
      </c>
      <c r="C208" s="146"/>
      <c r="D208" s="147" t="s">
        <v>655</v>
      </c>
      <c r="E208" s="148" t="s">
        <v>567</v>
      </c>
      <c r="F208" s="149">
        <v>850</v>
      </c>
      <c r="G208" s="148"/>
      <c r="H208" s="148">
        <v>1042.5</v>
      </c>
      <c r="I208" s="150">
        <v>1023</v>
      </c>
      <c r="J208" s="151" t="s">
        <v>682</v>
      </c>
      <c r="K208" s="152">
        <v>192.5</v>
      </c>
      <c r="L208" s="153">
        <v>0.22647058823529401</v>
      </c>
      <c r="M208" s="148" t="s">
        <v>537</v>
      </c>
      <c r="N208" s="154">
        <v>42830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86</v>
      </c>
      <c r="B209" s="146">
        <v>42830</v>
      </c>
      <c r="C209" s="146"/>
      <c r="D209" s="147" t="s">
        <v>453</v>
      </c>
      <c r="E209" s="148" t="s">
        <v>567</v>
      </c>
      <c r="F209" s="149">
        <v>785</v>
      </c>
      <c r="G209" s="148"/>
      <c r="H209" s="148">
        <v>930</v>
      </c>
      <c r="I209" s="150">
        <v>920</v>
      </c>
      <c r="J209" s="151" t="s">
        <v>683</v>
      </c>
      <c r="K209" s="152">
        <f>H209-F209</f>
        <v>145</v>
      </c>
      <c r="L209" s="153">
        <f>K209/F209</f>
        <v>0.18471337579617833</v>
      </c>
      <c r="M209" s="148" t="s">
        <v>537</v>
      </c>
      <c r="N209" s="154">
        <v>42976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5">
        <v>87</v>
      </c>
      <c r="B210" s="156">
        <v>42831</v>
      </c>
      <c r="C210" s="156"/>
      <c r="D210" s="157" t="s">
        <v>684</v>
      </c>
      <c r="E210" s="158" t="s">
        <v>567</v>
      </c>
      <c r="F210" s="159">
        <v>40</v>
      </c>
      <c r="G210" s="159"/>
      <c r="H210" s="160">
        <v>13.1</v>
      </c>
      <c r="I210" s="160">
        <v>60</v>
      </c>
      <c r="J210" s="161" t="s">
        <v>685</v>
      </c>
      <c r="K210" s="162">
        <v>-26.9</v>
      </c>
      <c r="L210" s="163">
        <v>-0.67249999999999999</v>
      </c>
      <c r="M210" s="159" t="s">
        <v>549</v>
      </c>
      <c r="N210" s="156">
        <v>43138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88</v>
      </c>
      <c r="B211" s="146">
        <v>42837</v>
      </c>
      <c r="C211" s="146"/>
      <c r="D211" s="147" t="s">
        <v>93</v>
      </c>
      <c r="E211" s="148" t="s">
        <v>567</v>
      </c>
      <c r="F211" s="149">
        <v>289.5</v>
      </c>
      <c r="G211" s="148"/>
      <c r="H211" s="148">
        <v>354</v>
      </c>
      <c r="I211" s="150">
        <v>360</v>
      </c>
      <c r="J211" s="151" t="s">
        <v>686</v>
      </c>
      <c r="K211" s="152">
        <f t="shared" ref="K211:K219" si="112">H211-F211</f>
        <v>64.5</v>
      </c>
      <c r="L211" s="153">
        <f t="shared" ref="L211:L219" si="113">K211/F211</f>
        <v>0.22279792746113988</v>
      </c>
      <c r="M211" s="148" t="s">
        <v>537</v>
      </c>
      <c r="N211" s="154">
        <v>43040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89</v>
      </c>
      <c r="B212" s="146">
        <v>42845</v>
      </c>
      <c r="C212" s="146"/>
      <c r="D212" s="147" t="s">
        <v>401</v>
      </c>
      <c r="E212" s="148" t="s">
        <v>567</v>
      </c>
      <c r="F212" s="149">
        <v>700</v>
      </c>
      <c r="G212" s="148"/>
      <c r="H212" s="148">
        <v>840</v>
      </c>
      <c r="I212" s="150">
        <v>840</v>
      </c>
      <c r="J212" s="151" t="s">
        <v>687</v>
      </c>
      <c r="K212" s="152">
        <f t="shared" si="112"/>
        <v>140</v>
      </c>
      <c r="L212" s="153">
        <f t="shared" si="113"/>
        <v>0.2</v>
      </c>
      <c r="M212" s="148" t="s">
        <v>537</v>
      </c>
      <c r="N212" s="154">
        <v>42893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90</v>
      </c>
      <c r="B213" s="146">
        <v>42887</v>
      </c>
      <c r="C213" s="146"/>
      <c r="D213" s="147" t="s">
        <v>688</v>
      </c>
      <c r="E213" s="148" t="s">
        <v>567</v>
      </c>
      <c r="F213" s="149">
        <v>130</v>
      </c>
      <c r="G213" s="148"/>
      <c r="H213" s="148">
        <v>144.25</v>
      </c>
      <c r="I213" s="150">
        <v>170</v>
      </c>
      <c r="J213" s="151" t="s">
        <v>689</v>
      </c>
      <c r="K213" s="152">
        <f t="shared" si="112"/>
        <v>14.25</v>
      </c>
      <c r="L213" s="153">
        <f t="shared" si="113"/>
        <v>0.10961538461538461</v>
      </c>
      <c r="M213" s="148" t="s">
        <v>537</v>
      </c>
      <c r="N213" s="154">
        <v>43675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91</v>
      </c>
      <c r="B214" s="146">
        <v>42901</v>
      </c>
      <c r="C214" s="146"/>
      <c r="D214" s="147" t="s">
        <v>690</v>
      </c>
      <c r="E214" s="148" t="s">
        <v>567</v>
      </c>
      <c r="F214" s="149">
        <v>214.5</v>
      </c>
      <c r="G214" s="148"/>
      <c r="H214" s="148">
        <v>262</v>
      </c>
      <c r="I214" s="150">
        <v>262</v>
      </c>
      <c r="J214" s="151" t="s">
        <v>691</v>
      </c>
      <c r="K214" s="152">
        <f t="shared" si="112"/>
        <v>47.5</v>
      </c>
      <c r="L214" s="153">
        <f t="shared" si="113"/>
        <v>0.22144522144522144</v>
      </c>
      <c r="M214" s="148" t="s">
        <v>537</v>
      </c>
      <c r="N214" s="154">
        <v>42977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92</v>
      </c>
      <c r="B215" s="177">
        <v>42933</v>
      </c>
      <c r="C215" s="177"/>
      <c r="D215" s="178" t="s">
        <v>692</v>
      </c>
      <c r="E215" s="179" t="s">
        <v>567</v>
      </c>
      <c r="F215" s="180">
        <v>370</v>
      </c>
      <c r="G215" s="179"/>
      <c r="H215" s="179">
        <v>447.5</v>
      </c>
      <c r="I215" s="181">
        <v>450</v>
      </c>
      <c r="J215" s="182" t="s">
        <v>625</v>
      </c>
      <c r="K215" s="152">
        <f t="shared" si="112"/>
        <v>77.5</v>
      </c>
      <c r="L215" s="183">
        <f t="shared" si="113"/>
        <v>0.20945945945945946</v>
      </c>
      <c r="M215" s="179" t="s">
        <v>537</v>
      </c>
      <c r="N215" s="184">
        <v>43035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93</v>
      </c>
      <c r="B216" s="177">
        <v>42943</v>
      </c>
      <c r="C216" s="177"/>
      <c r="D216" s="178" t="s">
        <v>180</v>
      </c>
      <c r="E216" s="179" t="s">
        <v>567</v>
      </c>
      <c r="F216" s="180">
        <v>657.5</v>
      </c>
      <c r="G216" s="179"/>
      <c r="H216" s="179">
        <v>825</v>
      </c>
      <c r="I216" s="181">
        <v>820</v>
      </c>
      <c r="J216" s="182" t="s">
        <v>625</v>
      </c>
      <c r="K216" s="152">
        <f t="shared" si="112"/>
        <v>167.5</v>
      </c>
      <c r="L216" s="183">
        <f t="shared" si="113"/>
        <v>0.25475285171102663</v>
      </c>
      <c r="M216" s="179" t="s">
        <v>537</v>
      </c>
      <c r="N216" s="184">
        <v>43090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94</v>
      </c>
      <c r="B217" s="146">
        <v>42964</v>
      </c>
      <c r="C217" s="146"/>
      <c r="D217" s="147" t="s">
        <v>347</v>
      </c>
      <c r="E217" s="148" t="s">
        <v>567</v>
      </c>
      <c r="F217" s="149">
        <v>605</v>
      </c>
      <c r="G217" s="148"/>
      <c r="H217" s="148">
        <v>750</v>
      </c>
      <c r="I217" s="150">
        <v>750</v>
      </c>
      <c r="J217" s="151" t="s">
        <v>683</v>
      </c>
      <c r="K217" s="152">
        <f t="shared" si="112"/>
        <v>145</v>
      </c>
      <c r="L217" s="153">
        <f t="shared" si="113"/>
        <v>0.23966942148760331</v>
      </c>
      <c r="M217" s="148" t="s">
        <v>537</v>
      </c>
      <c r="N217" s="154">
        <v>43027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5">
        <v>95</v>
      </c>
      <c r="B218" s="156">
        <v>42979</v>
      </c>
      <c r="C218" s="156"/>
      <c r="D218" s="164" t="s">
        <v>693</v>
      </c>
      <c r="E218" s="159" t="s">
        <v>567</v>
      </c>
      <c r="F218" s="159">
        <v>255</v>
      </c>
      <c r="G218" s="160"/>
      <c r="H218" s="160">
        <v>217.25</v>
      </c>
      <c r="I218" s="160">
        <v>320</v>
      </c>
      <c r="J218" s="161" t="s">
        <v>694</v>
      </c>
      <c r="K218" s="162">
        <f t="shared" si="112"/>
        <v>-37.75</v>
      </c>
      <c r="L218" s="165">
        <f t="shared" si="113"/>
        <v>-0.14803921568627451</v>
      </c>
      <c r="M218" s="159" t="s">
        <v>549</v>
      </c>
      <c r="N218" s="156">
        <v>43661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96</v>
      </c>
      <c r="B219" s="146">
        <v>42997</v>
      </c>
      <c r="C219" s="146"/>
      <c r="D219" s="147" t="s">
        <v>695</v>
      </c>
      <c r="E219" s="148" t="s">
        <v>567</v>
      </c>
      <c r="F219" s="149">
        <v>215</v>
      </c>
      <c r="G219" s="148"/>
      <c r="H219" s="148">
        <v>258</v>
      </c>
      <c r="I219" s="150">
        <v>258</v>
      </c>
      <c r="J219" s="151" t="s">
        <v>625</v>
      </c>
      <c r="K219" s="152">
        <f t="shared" si="112"/>
        <v>43</v>
      </c>
      <c r="L219" s="153">
        <f t="shared" si="113"/>
        <v>0.2</v>
      </c>
      <c r="M219" s="148" t="s">
        <v>537</v>
      </c>
      <c r="N219" s="154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97</v>
      </c>
      <c r="B220" s="146">
        <v>42997</v>
      </c>
      <c r="C220" s="146"/>
      <c r="D220" s="147" t="s">
        <v>695</v>
      </c>
      <c r="E220" s="148" t="s">
        <v>567</v>
      </c>
      <c r="F220" s="149">
        <v>215</v>
      </c>
      <c r="G220" s="148"/>
      <c r="H220" s="148">
        <v>258</v>
      </c>
      <c r="I220" s="150">
        <v>258</v>
      </c>
      <c r="J220" s="182" t="s">
        <v>625</v>
      </c>
      <c r="K220" s="152">
        <v>43</v>
      </c>
      <c r="L220" s="153">
        <v>0.2</v>
      </c>
      <c r="M220" s="148" t="s">
        <v>537</v>
      </c>
      <c r="N220" s="154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98</v>
      </c>
      <c r="B221" s="177">
        <v>42998</v>
      </c>
      <c r="C221" s="177"/>
      <c r="D221" s="178" t="s">
        <v>696</v>
      </c>
      <c r="E221" s="179" t="s">
        <v>567</v>
      </c>
      <c r="F221" s="149">
        <v>75</v>
      </c>
      <c r="G221" s="179"/>
      <c r="H221" s="179">
        <v>90</v>
      </c>
      <c r="I221" s="181">
        <v>90</v>
      </c>
      <c r="J221" s="151" t="s">
        <v>697</v>
      </c>
      <c r="K221" s="152">
        <f t="shared" ref="K221:K226" si="114">H221-F221</f>
        <v>15</v>
      </c>
      <c r="L221" s="153">
        <f t="shared" ref="L221:L226" si="115">K221/F221</f>
        <v>0.2</v>
      </c>
      <c r="M221" s="148" t="s">
        <v>537</v>
      </c>
      <c r="N221" s="154">
        <v>43019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99</v>
      </c>
      <c r="B222" s="177">
        <v>43011</v>
      </c>
      <c r="C222" s="177"/>
      <c r="D222" s="178" t="s">
        <v>551</v>
      </c>
      <c r="E222" s="179" t="s">
        <v>567</v>
      </c>
      <c r="F222" s="180">
        <v>315</v>
      </c>
      <c r="G222" s="179"/>
      <c r="H222" s="179">
        <v>392</v>
      </c>
      <c r="I222" s="181">
        <v>384</v>
      </c>
      <c r="J222" s="182" t="s">
        <v>698</v>
      </c>
      <c r="K222" s="152">
        <f t="shared" si="114"/>
        <v>77</v>
      </c>
      <c r="L222" s="183">
        <f t="shared" si="115"/>
        <v>0.24444444444444444</v>
      </c>
      <c r="M222" s="179" t="s">
        <v>537</v>
      </c>
      <c r="N222" s="184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100</v>
      </c>
      <c r="B223" s="177">
        <v>43013</v>
      </c>
      <c r="C223" s="177"/>
      <c r="D223" s="178" t="s">
        <v>429</v>
      </c>
      <c r="E223" s="179" t="s">
        <v>567</v>
      </c>
      <c r="F223" s="180">
        <v>145</v>
      </c>
      <c r="G223" s="179"/>
      <c r="H223" s="179">
        <v>179</v>
      </c>
      <c r="I223" s="181">
        <v>180</v>
      </c>
      <c r="J223" s="182" t="s">
        <v>699</v>
      </c>
      <c r="K223" s="152">
        <f t="shared" si="114"/>
        <v>34</v>
      </c>
      <c r="L223" s="183">
        <f t="shared" si="115"/>
        <v>0.23448275862068965</v>
      </c>
      <c r="M223" s="179" t="s">
        <v>537</v>
      </c>
      <c r="N223" s="184">
        <v>43025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101</v>
      </c>
      <c r="B224" s="177">
        <v>43014</v>
      </c>
      <c r="C224" s="177"/>
      <c r="D224" s="178" t="s">
        <v>324</v>
      </c>
      <c r="E224" s="179" t="s">
        <v>567</v>
      </c>
      <c r="F224" s="180">
        <v>256</v>
      </c>
      <c r="G224" s="179"/>
      <c r="H224" s="179">
        <v>323</v>
      </c>
      <c r="I224" s="181">
        <v>320</v>
      </c>
      <c r="J224" s="182" t="s">
        <v>625</v>
      </c>
      <c r="K224" s="152">
        <f t="shared" si="114"/>
        <v>67</v>
      </c>
      <c r="L224" s="183">
        <f t="shared" si="115"/>
        <v>0.26171875</v>
      </c>
      <c r="M224" s="179" t="s">
        <v>537</v>
      </c>
      <c r="N224" s="184">
        <v>43067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102</v>
      </c>
      <c r="B225" s="177">
        <v>43017</v>
      </c>
      <c r="C225" s="177"/>
      <c r="D225" s="178" t="s">
        <v>339</v>
      </c>
      <c r="E225" s="179" t="s">
        <v>567</v>
      </c>
      <c r="F225" s="180">
        <v>137.5</v>
      </c>
      <c r="G225" s="179"/>
      <c r="H225" s="179">
        <v>184</v>
      </c>
      <c r="I225" s="181">
        <v>183</v>
      </c>
      <c r="J225" s="182" t="s">
        <v>700</v>
      </c>
      <c r="K225" s="152">
        <f t="shared" si="114"/>
        <v>46.5</v>
      </c>
      <c r="L225" s="183">
        <f t="shared" si="115"/>
        <v>0.33818181818181819</v>
      </c>
      <c r="M225" s="179" t="s">
        <v>537</v>
      </c>
      <c r="N225" s="184">
        <v>43108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103</v>
      </c>
      <c r="B226" s="177">
        <v>43018</v>
      </c>
      <c r="C226" s="177"/>
      <c r="D226" s="178" t="s">
        <v>701</v>
      </c>
      <c r="E226" s="179" t="s">
        <v>567</v>
      </c>
      <c r="F226" s="180">
        <v>125.5</v>
      </c>
      <c r="G226" s="179"/>
      <c r="H226" s="179">
        <v>158</v>
      </c>
      <c r="I226" s="181">
        <v>155</v>
      </c>
      <c r="J226" s="182" t="s">
        <v>702</v>
      </c>
      <c r="K226" s="152">
        <f t="shared" si="114"/>
        <v>32.5</v>
      </c>
      <c r="L226" s="183">
        <f t="shared" si="115"/>
        <v>0.25896414342629481</v>
      </c>
      <c r="M226" s="179" t="s">
        <v>537</v>
      </c>
      <c r="N226" s="184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76">
        <v>104</v>
      </c>
      <c r="B227" s="177">
        <v>43018</v>
      </c>
      <c r="C227" s="177"/>
      <c r="D227" s="178" t="s">
        <v>703</v>
      </c>
      <c r="E227" s="179" t="s">
        <v>567</v>
      </c>
      <c r="F227" s="180">
        <v>895</v>
      </c>
      <c r="G227" s="179"/>
      <c r="H227" s="179">
        <v>1122.5</v>
      </c>
      <c r="I227" s="181">
        <v>1078</v>
      </c>
      <c r="J227" s="182" t="s">
        <v>704</v>
      </c>
      <c r="K227" s="152">
        <v>227.5</v>
      </c>
      <c r="L227" s="183">
        <v>0.25418994413407803</v>
      </c>
      <c r="M227" s="179" t="s">
        <v>537</v>
      </c>
      <c r="N227" s="184">
        <v>43117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105</v>
      </c>
      <c r="B228" s="177">
        <v>43020</v>
      </c>
      <c r="C228" s="177"/>
      <c r="D228" s="178" t="s">
        <v>333</v>
      </c>
      <c r="E228" s="179" t="s">
        <v>567</v>
      </c>
      <c r="F228" s="180">
        <v>525</v>
      </c>
      <c r="G228" s="179"/>
      <c r="H228" s="179">
        <v>629</v>
      </c>
      <c r="I228" s="181">
        <v>629</v>
      </c>
      <c r="J228" s="182" t="s">
        <v>625</v>
      </c>
      <c r="K228" s="152">
        <v>104</v>
      </c>
      <c r="L228" s="183">
        <v>0.19809523809523799</v>
      </c>
      <c r="M228" s="179" t="s">
        <v>537</v>
      </c>
      <c r="N228" s="184">
        <v>43119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106</v>
      </c>
      <c r="B229" s="177">
        <v>43046</v>
      </c>
      <c r="C229" s="177"/>
      <c r="D229" s="178" t="s">
        <v>370</v>
      </c>
      <c r="E229" s="179" t="s">
        <v>567</v>
      </c>
      <c r="F229" s="180">
        <v>740</v>
      </c>
      <c r="G229" s="179"/>
      <c r="H229" s="179">
        <v>892.5</v>
      </c>
      <c r="I229" s="181">
        <v>900</v>
      </c>
      <c r="J229" s="182" t="s">
        <v>705</v>
      </c>
      <c r="K229" s="152">
        <f>H229-F229</f>
        <v>152.5</v>
      </c>
      <c r="L229" s="183">
        <f>K229/F229</f>
        <v>0.20608108108108109</v>
      </c>
      <c r="M229" s="179" t="s">
        <v>537</v>
      </c>
      <c r="N229" s="184">
        <v>43052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107</v>
      </c>
      <c r="B230" s="146">
        <v>43073</v>
      </c>
      <c r="C230" s="146"/>
      <c r="D230" s="147" t="s">
        <v>706</v>
      </c>
      <c r="E230" s="148" t="s">
        <v>567</v>
      </c>
      <c r="F230" s="149">
        <v>118.5</v>
      </c>
      <c r="G230" s="148"/>
      <c r="H230" s="148">
        <v>143.5</v>
      </c>
      <c r="I230" s="150">
        <v>145</v>
      </c>
      <c r="J230" s="151" t="s">
        <v>558</v>
      </c>
      <c r="K230" s="152">
        <f>H230-F230</f>
        <v>25</v>
      </c>
      <c r="L230" s="153">
        <f>K230/F230</f>
        <v>0.2109704641350211</v>
      </c>
      <c r="M230" s="148" t="s">
        <v>537</v>
      </c>
      <c r="N230" s="154">
        <v>43097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5">
        <v>108</v>
      </c>
      <c r="B231" s="156">
        <v>43090</v>
      </c>
      <c r="C231" s="156"/>
      <c r="D231" s="157" t="s">
        <v>406</v>
      </c>
      <c r="E231" s="158" t="s">
        <v>567</v>
      </c>
      <c r="F231" s="159">
        <v>715</v>
      </c>
      <c r="G231" s="159"/>
      <c r="H231" s="160">
        <v>500</v>
      </c>
      <c r="I231" s="160">
        <v>872</v>
      </c>
      <c r="J231" s="161" t="s">
        <v>707</v>
      </c>
      <c r="K231" s="162">
        <f>H231-F231</f>
        <v>-215</v>
      </c>
      <c r="L231" s="163">
        <f>K231/F231</f>
        <v>-0.30069930069930068</v>
      </c>
      <c r="M231" s="159" t="s">
        <v>549</v>
      </c>
      <c r="N231" s="156">
        <v>43670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109</v>
      </c>
      <c r="B232" s="146">
        <v>43098</v>
      </c>
      <c r="C232" s="146"/>
      <c r="D232" s="147" t="s">
        <v>551</v>
      </c>
      <c r="E232" s="148" t="s">
        <v>567</v>
      </c>
      <c r="F232" s="149">
        <v>435</v>
      </c>
      <c r="G232" s="148"/>
      <c r="H232" s="148">
        <v>542.5</v>
      </c>
      <c r="I232" s="150">
        <v>539</v>
      </c>
      <c r="J232" s="151" t="s">
        <v>625</v>
      </c>
      <c r="K232" s="152">
        <v>107.5</v>
      </c>
      <c r="L232" s="153">
        <v>0.247126436781609</v>
      </c>
      <c r="M232" s="148" t="s">
        <v>537</v>
      </c>
      <c r="N232" s="154">
        <v>43206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110</v>
      </c>
      <c r="B233" s="146">
        <v>43098</v>
      </c>
      <c r="C233" s="146"/>
      <c r="D233" s="147" t="s">
        <v>509</v>
      </c>
      <c r="E233" s="148" t="s">
        <v>567</v>
      </c>
      <c r="F233" s="149">
        <v>885</v>
      </c>
      <c r="G233" s="148"/>
      <c r="H233" s="148">
        <v>1090</v>
      </c>
      <c r="I233" s="150">
        <v>1084</v>
      </c>
      <c r="J233" s="151" t="s">
        <v>625</v>
      </c>
      <c r="K233" s="152">
        <v>205</v>
      </c>
      <c r="L233" s="153">
        <v>0.23163841807909599</v>
      </c>
      <c r="M233" s="148" t="s">
        <v>537</v>
      </c>
      <c r="N233" s="154">
        <v>43213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111</v>
      </c>
      <c r="B234" s="186">
        <v>43192</v>
      </c>
      <c r="C234" s="186"/>
      <c r="D234" s="164" t="s">
        <v>708</v>
      </c>
      <c r="E234" s="159" t="s">
        <v>567</v>
      </c>
      <c r="F234" s="187">
        <v>478.5</v>
      </c>
      <c r="G234" s="159"/>
      <c r="H234" s="159">
        <v>442</v>
      </c>
      <c r="I234" s="160">
        <v>613</v>
      </c>
      <c r="J234" s="161" t="s">
        <v>709</v>
      </c>
      <c r="K234" s="162">
        <f>H234-F234</f>
        <v>-36.5</v>
      </c>
      <c r="L234" s="163">
        <f>K234/F234</f>
        <v>-7.6280041797283177E-2</v>
      </c>
      <c r="M234" s="159" t="s">
        <v>549</v>
      </c>
      <c r="N234" s="156">
        <v>43762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5">
        <v>112</v>
      </c>
      <c r="B235" s="156">
        <v>43194</v>
      </c>
      <c r="C235" s="156"/>
      <c r="D235" s="157" t="s">
        <v>710</v>
      </c>
      <c r="E235" s="158" t="s">
        <v>567</v>
      </c>
      <c r="F235" s="159">
        <f>141.5-7.3</f>
        <v>134.19999999999999</v>
      </c>
      <c r="G235" s="159"/>
      <c r="H235" s="160">
        <v>77</v>
      </c>
      <c r="I235" s="160">
        <v>180</v>
      </c>
      <c r="J235" s="161" t="s">
        <v>711</v>
      </c>
      <c r="K235" s="162">
        <f>H235-F235</f>
        <v>-57.199999999999989</v>
      </c>
      <c r="L235" s="163">
        <f>K235/F235</f>
        <v>-0.42622950819672129</v>
      </c>
      <c r="M235" s="159" t="s">
        <v>549</v>
      </c>
      <c r="N235" s="156">
        <v>43522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5">
        <v>113</v>
      </c>
      <c r="B236" s="156">
        <v>43209</v>
      </c>
      <c r="C236" s="156"/>
      <c r="D236" s="157" t="s">
        <v>712</v>
      </c>
      <c r="E236" s="158" t="s">
        <v>567</v>
      </c>
      <c r="F236" s="159">
        <v>430</v>
      </c>
      <c r="G236" s="159"/>
      <c r="H236" s="160">
        <v>220</v>
      </c>
      <c r="I236" s="160">
        <v>537</v>
      </c>
      <c r="J236" s="161" t="s">
        <v>713</v>
      </c>
      <c r="K236" s="162">
        <f>H236-F236</f>
        <v>-210</v>
      </c>
      <c r="L236" s="163">
        <f>K236/F236</f>
        <v>-0.48837209302325579</v>
      </c>
      <c r="M236" s="159" t="s">
        <v>549</v>
      </c>
      <c r="N236" s="156">
        <v>43252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114</v>
      </c>
      <c r="B237" s="177">
        <v>43220</v>
      </c>
      <c r="C237" s="177"/>
      <c r="D237" s="178" t="s">
        <v>371</v>
      </c>
      <c r="E237" s="179" t="s">
        <v>567</v>
      </c>
      <c r="F237" s="179">
        <v>153.5</v>
      </c>
      <c r="G237" s="179"/>
      <c r="H237" s="179">
        <v>196</v>
      </c>
      <c r="I237" s="181">
        <v>196</v>
      </c>
      <c r="J237" s="151" t="s">
        <v>714</v>
      </c>
      <c r="K237" s="152">
        <f>H237-F237</f>
        <v>42.5</v>
      </c>
      <c r="L237" s="153">
        <f>K237/F237</f>
        <v>0.27687296416938112</v>
      </c>
      <c r="M237" s="148" t="s">
        <v>537</v>
      </c>
      <c r="N237" s="154">
        <v>43605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5">
        <v>115</v>
      </c>
      <c r="B238" s="156">
        <v>43306</v>
      </c>
      <c r="C238" s="156"/>
      <c r="D238" s="157" t="s">
        <v>684</v>
      </c>
      <c r="E238" s="158" t="s">
        <v>567</v>
      </c>
      <c r="F238" s="159">
        <v>27.5</v>
      </c>
      <c r="G238" s="159"/>
      <c r="H238" s="160">
        <v>13.1</v>
      </c>
      <c r="I238" s="160">
        <v>60</v>
      </c>
      <c r="J238" s="161" t="s">
        <v>715</v>
      </c>
      <c r="K238" s="162">
        <v>-14.4</v>
      </c>
      <c r="L238" s="163">
        <v>-0.52363636363636401</v>
      </c>
      <c r="M238" s="159" t="s">
        <v>549</v>
      </c>
      <c r="N238" s="156">
        <v>43138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116</v>
      </c>
      <c r="B239" s="186">
        <v>43318</v>
      </c>
      <c r="C239" s="186"/>
      <c r="D239" s="164" t="s">
        <v>716</v>
      </c>
      <c r="E239" s="159" t="s">
        <v>567</v>
      </c>
      <c r="F239" s="159">
        <v>148.5</v>
      </c>
      <c r="G239" s="159"/>
      <c r="H239" s="159">
        <v>102</v>
      </c>
      <c r="I239" s="160">
        <v>182</v>
      </c>
      <c r="J239" s="161" t="s">
        <v>717</v>
      </c>
      <c r="K239" s="162">
        <f>H239-F239</f>
        <v>-46.5</v>
      </c>
      <c r="L239" s="163">
        <f>K239/F239</f>
        <v>-0.31313131313131315</v>
      </c>
      <c r="M239" s="159" t="s">
        <v>549</v>
      </c>
      <c r="N239" s="156">
        <v>43661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45">
        <v>117</v>
      </c>
      <c r="B240" s="146">
        <v>43335</v>
      </c>
      <c r="C240" s="146"/>
      <c r="D240" s="147" t="s">
        <v>718</v>
      </c>
      <c r="E240" s="148" t="s">
        <v>567</v>
      </c>
      <c r="F240" s="179">
        <v>285</v>
      </c>
      <c r="G240" s="148"/>
      <c r="H240" s="148">
        <v>355</v>
      </c>
      <c r="I240" s="150">
        <v>364</v>
      </c>
      <c r="J240" s="151" t="s">
        <v>719</v>
      </c>
      <c r="K240" s="152">
        <v>70</v>
      </c>
      <c r="L240" s="153">
        <v>0.24561403508771901</v>
      </c>
      <c r="M240" s="148" t="s">
        <v>537</v>
      </c>
      <c r="N240" s="154">
        <v>43455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45">
        <v>118</v>
      </c>
      <c r="B241" s="146">
        <v>43341</v>
      </c>
      <c r="C241" s="146"/>
      <c r="D241" s="147" t="s">
        <v>359</v>
      </c>
      <c r="E241" s="148" t="s">
        <v>567</v>
      </c>
      <c r="F241" s="179">
        <v>525</v>
      </c>
      <c r="G241" s="148"/>
      <c r="H241" s="148">
        <v>585</v>
      </c>
      <c r="I241" s="150">
        <v>635</v>
      </c>
      <c r="J241" s="151" t="s">
        <v>720</v>
      </c>
      <c r="K241" s="152">
        <f t="shared" ref="K241:K258" si="116">H241-F241</f>
        <v>60</v>
      </c>
      <c r="L241" s="153">
        <f t="shared" ref="L241:L258" si="117">K241/F241</f>
        <v>0.11428571428571428</v>
      </c>
      <c r="M241" s="148" t="s">
        <v>537</v>
      </c>
      <c r="N241" s="154">
        <v>43662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119</v>
      </c>
      <c r="B242" s="146">
        <v>43395</v>
      </c>
      <c r="C242" s="146"/>
      <c r="D242" s="147" t="s">
        <v>347</v>
      </c>
      <c r="E242" s="148" t="s">
        <v>567</v>
      </c>
      <c r="F242" s="179">
        <v>475</v>
      </c>
      <c r="G242" s="148"/>
      <c r="H242" s="148">
        <v>574</v>
      </c>
      <c r="I242" s="150">
        <v>570</v>
      </c>
      <c r="J242" s="151" t="s">
        <v>625</v>
      </c>
      <c r="K242" s="152">
        <f t="shared" si="116"/>
        <v>99</v>
      </c>
      <c r="L242" s="153">
        <f t="shared" si="117"/>
        <v>0.20842105263157895</v>
      </c>
      <c r="M242" s="148" t="s">
        <v>537</v>
      </c>
      <c r="N242" s="154">
        <v>43403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120</v>
      </c>
      <c r="B243" s="177">
        <v>43397</v>
      </c>
      <c r="C243" s="177"/>
      <c r="D243" s="178" t="s">
        <v>366</v>
      </c>
      <c r="E243" s="179" t="s">
        <v>567</v>
      </c>
      <c r="F243" s="179">
        <v>707.5</v>
      </c>
      <c r="G243" s="179"/>
      <c r="H243" s="179">
        <v>872</v>
      </c>
      <c r="I243" s="181">
        <v>872</v>
      </c>
      <c r="J243" s="182" t="s">
        <v>625</v>
      </c>
      <c r="K243" s="152">
        <f t="shared" si="116"/>
        <v>164.5</v>
      </c>
      <c r="L243" s="183">
        <f t="shared" si="117"/>
        <v>0.23250883392226149</v>
      </c>
      <c r="M243" s="179" t="s">
        <v>537</v>
      </c>
      <c r="N243" s="184">
        <v>43482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121</v>
      </c>
      <c r="B244" s="177">
        <v>43398</v>
      </c>
      <c r="C244" s="177"/>
      <c r="D244" s="178" t="s">
        <v>721</v>
      </c>
      <c r="E244" s="179" t="s">
        <v>567</v>
      </c>
      <c r="F244" s="179">
        <v>162</v>
      </c>
      <c r="G244" s="179"/>
      <c r="H244" s="179">
        <v>204</v>
      </c>
      <c r="I244" s="181">
        <v>209</v>
      </c>
      <c r="J244" s="182" t="s">
        <v>722</v>
      </c>
      <c r="K244" s="152">
        <f t="shared" si="116"/>
        <v>42</v>
      </c>
      <c r="L244" s="183">
        <f t="shared" si="117"/>
        <v>0.25925925925925924</v>
      </c>
      <c r="M244" s="179" t="s">
        <v>537</v>
      </c>
      <c r="N244" s="184">
        <v>43539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122</v>
      </c>
      <c r="B245" s="177">
        <v>43399</v>
      </c>
      <c r="C245" s="177"/>
      <c r="D245" s="178" t="s">
        <v>446</v>
      </c>
      <c r="E245" s="179" t="s">
        <v>567</v>
      </c>
      <c r="F245" s="179">
        <v>240</v>
      </c>
      <c r="G245" s="179"/>
      <c r="H245" s="179">
        <v>297</v>
      </c>
      <c r="I245" s="181">
        <v>297</v>
      </c>
      <c r="J245" s="182" t="s">
        <v>625</v>
      </c>
      <c r="K245" s="188">
        <f t="shared" si="116"/>
        <v>57</v>
      </c>
      <c r="L245" s="183">
        <f t="shared" si="117"/>
        <v>0.23749999999999999</v>
      </c>
      <c r="M245" s="179" t="s">
        <v>537</v>
      </c>
      <c r="N245" s="184">
        <v>43417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45">
        <v>123</v>
      </c>
      <c r="B246" s="146">
        <v>43439</v>
      </c>
      <c r="C246" s="146"/>
      <c r="D246" s="147" t="s">
        <v>723</v>
      </c>
      <c r="E246" s="148" t="s">
        <v>567</v>
      </c>
      <c r="F246" s="148">
        <v>202.5</v>
      </c>
      <c r="G246" s="148"/>
      <c r="H246" s="148">
        <v>255</v>
      </c>
      <c r="I246" s="150">
        <v>252</v>
      </c>
      <c r="J246" s="151" t="s">
        <v>625</v>
      </c>
      <c r="K246" s="152">
        <f t="shared" si="116"/>
        <v>52.5</v>
      </c>
      <c r="L246" s="153">
        <f t="shared" si="117"/>
        <v>0.25925925925925924</v>
      </c>
      <c r="M246" s="148" t="s">
        <v>537</v>
      </c>
      <c r="N246" s="154">
        <v>43542</v>
      </c>
      <c r="O246" s="1"/>
      <c r="P246" s="1"/>
      <c r="Q246" s="1"/>
      <c r="R246" s="6" t="s">
        <v>724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124</v>
      </c>
      <c r="B247" s="177">
        <v>43465</v>
      </c>
      <c r="C247" s="146"/>
      <c r="D247" s="178" t="s">
        <v>393</v>
      </c>
      <c r="E247" s="179" t="s">
        <v>567</v>
      </c>
      <c r="F247" s="179">
        <v>710</v>
      </c>
      <c r="G247" s="179"/>
      <c r="H247" s="179">
        <v>866</v>
      </c>
      <c r="I247" s="181">
        <v>866</v>
      </c>
      <c r="J247" s="182" t="s">
        <v>625</v>
      </c>
      <c r="K247" s="152">
        <f t="shared" si="116"/>
        <v>156</v>
      </c>
      <c r="L247" s="153">
        <f t="shared" si="117"/>
        <v>0.21971830985915494</v>
      </c>
      <c r="M247" s="148" t="s">
        <v>537</v>
      </c>
      <c r="N247" s="154">
        <v>43553</v>
      </c>
      <c r="O247" s="1"/>
      <c r="P247" s="1"/>
      <c r="Q247" s="1"/>
      <c r="R247" s="6" t="s">
        <v>724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125</v>
      </c>
      <c r="B248" s="177">
        <v>43522</v>
      </c>
      <c r="C248" s="177"/>
      <c r="D248" s="178" t="s">
        <v>151</v>
      </c>
      <c r="E248" s="179" t="s">
        <v>567</v>
      </c>
      <c r="F248" s="179">
        <v>337.25</v>
      </c>
      <c r="G248" s="179"/>
      <c r="H248" s="179">
        <v>398.5</v>
      </c>
      <c r="I248" s="181">
        <v>411</v>
      </c>
      <c r="J248" s="151" t="s">
        <v>725</v>
      </c>
      <c r="K248" s="152">
        <f t="shared" si="116"/>
        <v>61.25</v>
      </c>
      <c r="L248" s="153">
        <f t="shared" si="117"/>
        <v>0.1816160118606375</v>
      </c>
      <c r="M248" s="148" t="s">
        <v>537</v>
      </c>
      <c r="N248" s="154">
        <v>43760</v>
      </c>
      <c r="O248" s="1"/>
      <c r="P248" s="1"/>
      <c r="Q248" s="1"/>
      <c r="R248" s="6" t="s">
        <v>724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126</v>
      </c>
      <c r="B249" s="190">
        <v>43559</v>
      </c>
      <c r="C249" s="190"/>
      <c r="D249" s="191" t="s">
        <v>726</v>
      </c>
      <c r="E249" s="192" t="s">
        <v>567</v>
      </c>
      <c r="F249" s="192">
        <v>130</v>
      </c>
      <c r="G249" s="192"/>
      <c r="H249" s="192">
        <v>65</v>
      </c>
      <c r="I249" s="193">
        <v>158</v>
      </c>
      <c r="J249" s="161" t="s">
        <v>727</v>
      </c>
      <c r="K249" s="162">
        <f t="shared" si="116"/>
        <v>-65</v>
      </c>
      <c r="L249" s="163">
        <f t="shared" si="117"/>
        <v>-0.5</v>
      </c>
      <c r="M249" s="159" t="s">
        <v>549</v>
      </c>
      <c r="N249" s="156">
        <v>43726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127</v>
      </c>
      <c r="B250" s="177">
        <v>43017</v>
      </c>
      <c r="C250" s="177"/>
      <c r="D250" s="178" t="s">
        <v>182</v>
      </c>
      <c r="E250" s="179" t="s">
        <v>567</v>
      </c>
      <c r="F250" s="179">
        <v>141.5</v>
      </c>
      <c r="G250" s="179"/>
      <c r="H250" s="179">
        <v>183.5</v>
      </c>
      <c r="I250" s="181">
        <v>210</v>
      </c>
      <c r="J250" s="151" t="s">
        <v>722</v>
      </c>
      <c r="K250" s="152">
        <f t="shared" si="116"/>
        <v>42</v>
      </c>
      <c r="L250" s="153">
        <f t="shared" si="117"/>
        <v>0.29681978798586572</v>
      </c>
      <c r="M250" s="148" t="s">
        <v>537</v>
      </c>
      <c r="N250" s="154">
        <v>43042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128</v>
      </c>
      <c r="B251" s="190">
        <v>43074</v>
      </c>
      <c r="C251" s="190"/>
      <c r="D251" s="191" t="s">
        <v>729</v>
      </c>
      <c r="E251" s="192" t="s">
        <v>567</v>
      </c>
      <c r="F251" s="187">
        <v>172</v>
      </c>
      <c r="G251" s="192"/>
      <c r="H251" s="192">
        <v>155.25</v>
      </c>
      <c r="I251" s="193">
        <v>230</v>
      </c>
      <c r="J251" s="161" t="s">
        <v>730</v>
      </c>
      <c r="K251" s="162">
        <f t="shared" si="116"/>
        <v>-16.75</v>
      </c>
      <c r="L251" s="163">
        <f t="shared" si="117"/>
        <v>-9.7383720930232565E-2</v>
      </c>
      <c r="M251" s="159" t="s">
        <v>549</v>
      </c>
      <c r="N251" s="156">
        <v>43787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129</v>
      </c>
      <c r="B252" s="177">
        <v>43398</v>
      </c>
      <c r="C252" s="177"/>
      <c r="D252" s="178" t="s">
        <v>107</v>
      </c>
      <c r="E252" s="179" t="s">
        <v>567</v>
      </c>
      <c r="F252" s="179">
        <v>698.5</v>
      </c>
      <c r="G252" s="179"/>
      <c r="H252" s="179">
        <v>890</v>
      </c>
      <c r="I252" s="181">
        <v>890</v>
      </c>
      <c r="J252" s="151" t="s">
        <v>790</v>
      </c>
      <c r="K252" s="152">
        <f t="shared" si="116"/>
        <v>191.5</v>
      </c>
      <c r="L252" s="153">
        <f t="shared" si="117"/>
        <v>0.27415891195418757</v>
      </c>
      <c r="M252" s="148" t="s">
        <v>537</v>
      </c>
      <c r="N252" s="154">
        <v>44328</v>
      </c>
      <c r="O252" s="1"/>
      <c r="P252" s="1"/>
      <c r="Q252" s="1"/>
      <c r="R252" s="6" t="s">
        <v>724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130</v>
      </c>
      <c r="B253" s="177">
        <v>42877</v>
      </c>
      <c r="C253" s="177"/>
      <c r="D253" s="178" t="s">
        <v>358</v>
      </c>
      <c r="E253" s="179" t="s">
        <v>567</v>
      </c>
      <c r="F253" s="179">
        <v>127.6</v>
      </c>
      <c r="G253" s="179"/>
      <c r="H253" s="179">
        <v>138</v>
      </c>
      <c r="I253" s="181">
        <v>190</v>
      </c>
      <c r="J253" s="151" t="s">
        <v>731</v>
      </c>
      <c r="K253" s="152">
        <f t="shared" si="116"/>
        <v>10.400000000000006</v>
      </c>
      <c r="L253" s="153">
        <f t="shared" si="117"/>
        <v>8.1504702194357417E-2</v>
      </c>
      <c r="M253" s="148" t="s">
        <v>537</v>
      </c>
      <c r="N253" s="154">
        <v>43774</v>
      </c>
      <c r="O253" s="1"/>
      <c r="P253" s="1"/>
      <c r="Q253" s="1"/>
      <c r="R253" s="6" t="s">
        <v>728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131</v>
      </c>
      <c r="B254" s="177">
        <v>43158</v>
      </c>
      <c r="C254" s="177"/>
      <c r="D254" s="178" t="s">
        <v>732</v>
      </c>
      <c r="E254" s="179" t="s">
        <v>567</v>
      </c>
      <c r="F254" s="179">
        <v>317</v>
      </c>
      <c r="G254" s="179"/>
      <c r="H254" s="179">
        <v>382.5</v>
      </c>
      <c r="I254" s="181">
        <v>398</v>
      </c>
      <c r="J254" s="151" t="s">
        <v>733</v>
      </c>
      <c r="K254" s="152">
        <f t="shared" si="116"/>
        <v>65.5</v>
      </c>
      <c r="L254" s="153">
        <f t="shared" si="117"/>
        <v>0.20662460567823343</v>
      </c>
      <c r="M254" s="148" t="s">
        <v>537</v>
      </c>
      <c r="N254" s="154">
        <v>44238</v>
      </c>
      <c r="O254" s="1"/>
      <c r="P254" s="1"/>
      <c r="Q254" s="1"/>
      <c r="R254" s="6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132</v>
      </c>
      <c r="B255" s="190">
        <v>43164</v>
      </c>
      <c r="C255" s="190"/>
      <c r="D255" s="191" t="s">
        <v>144</v>
      </c>
      <c r="E255" s="192" t="s">
        <v>567</v>
      </c>
      <c r="F255" s="187">
        <f>510-14.4</f>
        <v>495.6</v>
      </c>
      <c r="G255" s="192"/>
      <c r="H255" s="192">
        <v>350</v>
      </c>
      <c r="I255" s="193">
        <v>672</v>
      </c>
      <c r="J255" s="161" t="s">
        <v>734</v>
      </c>
      <c r="K255" s="162">
        <f t="shared" si="116"/>
        <v>-145.60000000000002</v>
      </c>
      <c r="L255" s="163">
        <f t="shared" si="117"/>
        <v>-0.29378531073446329</v>
      </c>
      <c r="M255" s="159" t="s">
        <v>549</v>
      </c>
      <c r="N255" s="156">
        <v>43887</v>
      </c>
      <c r="O255" s="1"/>
      <c r="P255" s="1"/>
      <c r="Q255" s="1"/>
      <c r="R255" s="6" t="s">
        <v>724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133</v>
      </c>
      <c r="B256" s="190">
        <v>43237</v>
      </c>
      <c r="C256" s="190"/>
      <c r="D256" s="191" t="s">
        <v>438</v>
      </c>
      <c r="E256" s="192" t="s">
        <v>567</v>
      </c>
      <c r="F256" s="187">
        <v>230.3</v>
      </c>
      <c r="G256" s="192"/>
      <c r="H256" s="192">
        <v>102.5</v>
      </c>
      <c r="I256" s="193">
        <v>348</v>
      </c>
      <c r="J256" s="161" t="s">
        <v>735</v>
      </c>
      <c r="K256" s="162">
        <f t="shared" si="116"/>
        <v>-127.80000000000001</v>
      </c>
      <c r="L256" s="163">
        <f t="shared" si="117"/>
        <v>-0.55492835432045162</v>
      </c>
      <c r="M256" s="159" t="s">
        <v>549</v>
      </c>
      <c r="N256" s="156">
        <v>43896</v>
      </c>
      <c r="O256" s="1"/>
      <c r="P256" s="1"/>
      <c r="Q256" s="1"/>
      <c r="R256" s="6" t="s">
        <v>724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134</v>
      </c>
      <c r="B257" s="177">
        <v>43258</v>
      </c>
      <c r="C257" s="177"/>
      <c r="D257" s="178" t="s">
        <v>410</v>
      </c>
      <c r="E257" s="179" t="s">
        <v>567</v>
      </c>
      <c r="F257" s="179">
        <f>342.5-5.1</f>
        <v>337.4</v>
      </c>
      <c r="G257" s="179"/>
      <c r="H257" s="179">
        <v>412.5</v>
      </c>
      <c r="I257" s="181">
        <v>439</v>
      </c>
      <c r="J257" s="151" t="s">
        <v>736</v>
      </c>
      <c r="K257" s="152">
        <f t="shared" si="116"/>
        <v>75.100000000000023</v>
      </c>
      <c r="L257" s="153">
        <f t="shared" si="117"/>
        <v>0.22258446947243635</v>
      </c>
      <c r="M257" s="148" t="s">
        <v>537</v>
      </c>
      <c r="N257" s="154">
        <v>44230</v>
      </c>
      <c r="O257" s="1"/>
      <c r="P257" s="1"/>
      <c r="Q257" s="1"/>
      <c r="R257" s="6" t="s">
        <v>728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0">
        <v>135</v>
      </c>
      <c r="B258" s="169">
        <v>43285</v>
      </c>
      <c r="C258" s="169"/>
      <c r="D258" s="170" t="s">
        <v>55</v>
      </c>
      <c r="E258" s="171" t="s">
        <v>567</v>
      </c>
      <c r="F258" s="171">
        <f>127.5-5.53</f>
        <v>121.97</v>
      </c>
      <c r="G258" s="172"/>
      <c r="H258" s="172">
        <v>122.5</v>
      </c>
      <c r="I258" s="172">
        <v>170</v>
      </c>
      <c r="J258" s="173" t="s">
        <v>763</v>
      </c>
      <c r="K258" s="174">
        <f t="shared" si="116"/>
        <v>0.53000000000000114</v>
      </c>
      <c r="L258" s="175">
        <f t="shared" si="117"/>
        <v>4.3453308190538747E-3</v>
      </c>
      <c r="M258" s="171" t="s">
        <v>658</v>
      </c>
      <c r="N258" s="169">
        <v>44431</v>
      </c>
      <c r="O258" s="1"/>
      <c r="P258" s="1"/>
      <c r="Q258" s="1"/>
      <c r="R258" s="6" t="s">
        <v>724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136</v>
      </c>
      <c r="B259" s="190">
        <v>43294</v>
      </c>
      <c r="C259" s="190"/>
      <c r="D259" s="191" t="s">
        <v>349</v>
      </c>
      <c r="E259" s="192" t="s">
        <v>567</v>
      </c>
      <c r="F259" s="187">
        <v>46.5</v>
      </c>
      <c r="G259" s="192"/>
      <c r="H259" s="192">
        <v>17</v>
      </c>
      <c r="I259" s="193">
        <v>59</v>
      </c>
      <c r="J259" s="161" t="s">
        <v>737</v>
      </c>
      <c r="K259" s="162">
        <f t="shared" ref="K259:K267" si="118">H259-F259</f>
        <v>-29.5</v>
      </c>
      <c r="L259" s="163">
        <f t="shared" ref="L259:L267" si="119">K259/F259</f>
        <v>-0.63440860215053763</v>
      </c>
      <c r="M259" s="159" t="s">
        <v>549</v>
      </c>
      <c r="N259" s="156">
        <v>43887</v>
      </c>
      <c r="O259" s="1"/>
      <c r="P259" s="1"/>
      <c r="Q259" s="1"/>
      <c r="R259" s="6" t="s">
        <v>724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137</v>
      </c>
      <c r="B260" s="177">
        <v>43396</v>
      </c>
      <c r="C260" s="177"/>
      <c r="D260" s="178" t="s">
        <v>395</v>
      </c>
      <c r="E260" s="179" t="s">
        <v>567</v>
      </c>
      <c r="F260" s="179">
        <v>156.5</v>
      </c>
      <c r="G260" s="179"/>
      <c r="H260" s="179">
        <v>207.5</v>
      </c>
      <c r="I260" s="181">
        <v>191</v>
      </c>
      <c r="J260" s="151" t="s">
        <v>625</v>
      </c>
      <c r="K260" s="152">
        <f t="shared" si="118"/>
        <v>51</v>
      </c>
      <c r="L260" s="153">
        <f t="shared" si="119"/>
        <v>0.32587859424920129</v>
      </c>
      <c r="M260" s="148" t="s">
        <v>537</v>
      </c>
      <c r="N260" s="154">
        <v>44369</v>
      </c>
      <c r="O260" s="1"/>
      <c r="P260" s="1"/>
      <c r="Q260" s="1"/>
      <c r="R260" s="6" t="s">
        <v>724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138</v>
      </c>
      <c r="B261" s="177">
        <v>43439</v>
      </c>
      <c r="C261" s="177"/>
      <c r="D261" s="178" t="s">
        <v>314</v>
      </c>
      <c r="E261" s="179" t="s">
        <v>567</v>
      </c>
      <c r="F261" s="179">
        <v>259.5</v>
      </c>
      <c r="G261" s="179"/>
      <c r="H261" s="179">
        <v>320</v>
      </c>
      <c r="I261" s="181">
        <v>320</v>
      </c>
      <c r="J261" s="151" t="s">
        <v>625</v>
      </c>
      <c r="K261" s="152">
        <f t="shared" si="118"/>
        <v>60.5</v>
      </c>
      <c r="L261" s="153">
        <f t="shared" si="119"/>
        <v>0.23314065510597304</v>
      </c>
      <c r="M261" s="148" t="s">
        <v>537</v>
      </c>
      <c r="N261" s="154">
        <v>44323</v>
      </c>
      <c r="O261" s="1"/>
      <c r="P261" s="1"/>
      <c r="Q261" s="1"/>
      <c r="R261" s="6" t="s">
        <v>724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139</v>
      </c>
      <c r="B262" s="190">
        <v>43439</v>
      </c>
      <c r="C262" s="190"/>
      <c r="D262" s="191" t="s">
        <v>738</v>
      </c>
      <c r="E262" s="192" t="s">
        <v>567</v>
      </c>
      <c r="F262" s="192">
        <v>715</v>
      </c>
      <c r="G262" s="192"/>
      <c r="H262" s="192">
        <v>445</v>
      </c>
      <c r="I262" s="193">
        <v>840</v>
      </c>
      <c r="J262" s="161" t="s">
        <v>739</v>
      </c>
      <c r="K262" s="162">
        <f t="shared" si="118"/>
        <v>-270</v>
      </c>
      <c r="L262" s="163">
        <f t="shared" si="119"/>
        <v>-0.3776223776223776</v>
      </c>
      <c r="M262" s="159" t="s">
        <v>549</v>
      </c>
      <c r="N262" s="156">
        <v>43800</v>
      </c>
      <c r="O262" s="1"/>
      <c r="P262" s="1"/>
      <c r="Q262" s="1"/>
      <c r="R262" s="6" t="s">
        <v>724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140</v>
      </c>
      <c r="B263" s="177">
        <v>43469</v>
      </c>
      <c r="C263" s="177"/>
      <c r="D263" s="178" t="s">
        <v>156</v>
      </c>
      <c r="E263" s="179" t="s">
        <v>567</v>
      </c>
      <c r="F263" s="179">
        <v>875</v>
      </c>
      <c r="G263" s="179"/>
      <c r="H263" s="179">
        <v>1165</v>
      </c>
      <c r="I263" s="181">
        <v>1185</v>
      </c>
      <c r="J263" s="151" t="s">
        <v>740</v>
      </c>
      <c r="K263" s="152">
        <f t="shared" si="118"/>
        <v>290</v>
      </c>
      <c r="L263" s="153">
        <f t="shared" si="119"/>
        <v>0.33142857142857141</v>
      </c>
      <c r="M263" s="148" t="s">
        <v>537</v>
      </c>
      <c r="N263" s="154">
        <v>43847</v>
      </c>
      <c r="O263" s="1"/>
      <c r="P263" s="1"/>
      <c r="Q263" s="1"/>
      <c r="R263" s="6" t="s">
        <v>724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141</v>
      </c>
      <c r="B264" s="177">
        <v>43559</v>
      </c>
      <c r="C264" s="177"/>
      <c r="D264" s="178" t="s">
        <v>330</v>
      </c>
      <c r="E264" s="179" t="s">
        <v>567</v>
      </c>
      <c r="F264" s="179">
        <f>387-14.63</f>
        <v>372.37</v>
      </c>
      <c r="G264" s="179"/>
      <c r="H264" s="179">
        <v>490</v>
      </c>
      <c r="I264" s="181">
        <v>490</v>
      </c>
      <c r="J264" s="151" t="s">
        <v>625</v>
      </c>
      <c r="K264" s="152">
        <f t="shared" si="118"/>
        <v>117.63</v>
      </c>
      <c r="L264" s="153">
        <f t="shared" si="119"/>
        <v>0.31589548030185027</v>
      </c>
      <c r="M264" s="148" t="s">
        <v>537</v>
      </c>
      <c r="N264" s="154">
        <v>43850</v>
      </c>
      <c r="O264" s="1"/>
      <c r="P264" s="1"/>
      <c r="Q264" s="1"/>
      <c r="R264" s="6" t="s">
        <v>724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142</v>
      </c>
      <c r="B265" s="190">
        <v>43578</v>
      </c>
      <c r="C265" s="190"/>
      <c r="D265" s="191" t="s">
        <v>741</v>
      </c>
      <c r="E265" s="192" t="s">
        <v>539</v>
      </c>
      <c r="F265" s="192">
        <v>220</v>
      </c>
      <c r="G265" s="192"/>
      <c r="H265" s="192">
        <v>127.5</v>
      </c>
      <c r="I265" s="193">
        <v>284</v>
      </c>
      <c r="J265" s="161" t="s">
        <v>742</v>
      </c>
      <c r="K265" s="162">
        <f t="shared" si="118"/>
        <v>-92.5</v>
      </c>
      <c r="L265" s="163">
        <f t="shared" si="119"/>
        <v>-0.42045454545454547</v>
      </c>
      <c r="M265" s="159" t="s">
        <v>549</v>
      </c>
      <c r="N265" s="156">
        <v>43896</v>
      </c>
      <c r="O265" s="1"/>
      <c r="P265" s="1"/>
      <c r="Q265" s="1"/>
      <c r="R265" s="6" t="s">
        <v>724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143</v>
      </c>
      <c r="B266" s="177">
        <v>43622</v>
      </c>
      <c r="C266" s="177"/>
      <c r="D266" s="178" t="s">
        <v>447</v>
      </c>
      <c r="E266" s="179" t="s">
        <v>539</v>
      </c>
      <c r="F266" s="179">
        <v>332.8</v>
      </c>
      <c r="G266" s="179"/>
      <c r="H266" s="179">
        <v>405</v>
      </c>
      <c r="I266" s="181">
        <v>419</v>
      </c>
      <c r="J266" s="151" t="s">
        <v>743</v>
      </c>
      <c r="K266" s="152">
        <f t="shared" si="118"/>
        <v>72.199999999999989</v>
      </c>
      <c r="L266" s="153">
        <f t="shared" si="119"/>
        <v>0.21694711538461534</v>
      </c>
      <c r="M266" s="148" t="s">
        <v>537</v>
      </c>
      <c r="N266" s="154">
        <v>43860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0">
        <v>144</v>
      </c>
      <c r="B267" s="169">
        <v>43641</v>
      </c>
      <c r="C267" s="169"/>
      <c r="D267" s="170" t="s">
        <v>149</v>
      </c>
      <c r="E267" s="171" t="s">
        <v>567</v>
      </c>
      <c r="F267" s="171">
        <v>386</v>
      </c>
      <c r="G267" s="172"/>
      <c r="H267" s="172">
        <v>395</v>
      </c>
      <c r="I267" s="172">
        <v>452</v>
      </c>
      <c r="J267" s="173" t="s">
        <v>744</v>
      </c>
      <c r="K267" s="174">
        <f t="shared" si="118"/>
        <v>9</v>
      </c>
      <c r="L267" s="175">
        <f t="shared" si="119"/>
        <v>2.3316062176165803E-2</v>
      </c>
      <c r="M267" s="171" t="s">
        <v>658</v>
      </c>
      <c r="N267" s="169">
        <v>43868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0">
        <v>145</v>
      </c>
      <c r="B268" s="169">
        <v>43707</v>
      </c>
      <c r="C268" s="169"/>
      <c r="D268" s="170" t="s">
        <v>130</v>
      </c>
      <c r="E268" s="171" t="s">
        <v>567</v>
      </c>
      <c r="F268" s="171">
        <v>137.5</v>
      </c>
      <c r="G268" s="172"/>
      <c r="H268" s="172">
        <v>138.5</v>
      </c>
      <c r="I268" s="172">
        <v>190</v>
      </c>
      <c r="J268" s="173" t="s">
        <v>762</v>
      </c>
      <c r="K268" s="174">
        <f>H268-F268</f>
        <v>1</v>
      </c>
      <c r="L268" s="175">
        <f>K268/F268</f>
        <v>7.2727272727272727E-3</v>
      </c>
      <c r="M268" s="171" t="s">
        <v>658</v>
      </c>
      <c r="N268" s="169">
        <v>44432</v>
      </c>
      <c r="O268" s="1"/>
      <c r="P268" s="1"/>
      <c r="Q268" s="1"/>
      <c r="R268" s="6" t="s">
        <v>724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146</v>
      </c>
      <c r="B269" s="177">
        <v>43731</v>
      </c>
      <c r="C269" s="177"/>
      <c r="D269" s="178" t="s">
        <v>403</v>
      </c>
      <c r="E269" s="179" t="s">
        <v>567</v>
      </c>
      <c r="F269" s="179">
        <v>235</v>
      </c>
      <c r="G269" s="179"/>
      <c r="H269" s="179">
        <v>295</v>
      </c>
      <c r="I269" s="181">
        <v>296</v>
      </c>
      <c r="J269" s="151" t="s">
        <v>745</v>
      </c>
      <c r="K269" s="152">
        <f t="shared" ref="K269:K275" si="120">H269-F269</f>
        <v>60</v>
      </c>
      <c r="L269" s="153">
        <f t="shared" ref="L269:L275" si="121">K269/F269</f>
        <v>0.25531914893617019</v>
      </c>
      <c r="M269" s="148" t="s">
        <v>537</v>
      </c>
      <c r="N269" s="154">
        <v>43844</v>
      </c>
      <c r="O269" s="1"/>
      <c r="P269" s="1"/>
      <c r="Q269" s="1"/>
      <c r="R269" s="6" t="s">
        <v>728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147</v>
      </c>
      <c r="B270" s="177">
        <v>43752</v>
      </c>
      <c r="C270" s="177"/>
      <c r="D270" s="178" t="s">
        <v>746</v>
      </c>
      <c r="E270" s="179" t="s">
        <v>567</v>
      </c>
      <c r="F270" s="179">
        <v>277.5</v>
      </c>
      <c r="G270" s="179"/>
      <c r="H270" s="179">
        <v>333</v>
      </c>
      <c r="I270" s="181">
        <v>333</v>
      </c>
      <c r="J270" s="151" t="s">
        <v>747</v>
      </c>
      <c r="K270" s="152">
        <f t="shared" si="120"/>
        <v>55.5</v>
      </c>
      <c r="L270" s="153">
        <f t="shared" si="121"/>
        <v>0.2</v>
      </c>
      <c r="M270" s="148" t="s">
        <v>537</v>
      </c>
      <c r="N270" s="154">
        <v>43846</v>
      </c>
      <c r="O270" s="1"/>
      <c r="P270" s="1"/>
      <c r="Q270" s="1"/>
      <c r="R270" s="6" t="s">
        <v>724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148</v>
      </c>
      <c r="B271" s="177">
        <v>43752</v>
      </c>
      <c r="C271" s="177"/>
      <c r="D271" s="178" t="s">
        <v>748</v>
      </c>
      <c r="E271" s="179" t="s">
        <v>567</v>
      </c>
      <c r="F271" s="179">
        <v>930</v>
      </c>
      <c r="G271" s="179"/>
      <c r="H271" s="179">
        <v>1165</v>
      </c>
      <c r="I271" s="181">
        <v>1200</v>
      </c>
      <c r="J271" s="151" t="s">
        <v>749</v>
      </c>
      <c r="K271" s="152">
        <f t="shared" si="120"/>
        <v>235</v>
      </c>
      <c r="L271" s="153">
        <f t="shared" si="121"/>
        <v>0.25268817204301075</v>
      </c>
      <c r="M271" s="148" t="s">
        <v>537</v>
      </c>
      <c r="N271" s="154">
        <v>43847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149</v>
      </c>
      <c r="B272" s="177">
        <v>43753</v>
      </c>
      <c r="C272" s="177"/>
      <c r="D272" s="178" t="s">
        <v>750</v>
      </c>
      <c r="E272" s="179" t="s">
        <v>567</v>
      </c>
      <c r="F272" s="149">
        <v>111</v>
      </c>
      <c r="G272" s="179"/>
      <c r="H272" s="179">
        <v>141</v>
      </c>
      <c r="I272" s="181">
        <v>141</v>
      </c>
      <c r="J272" s="151" t="s">
        <v>552</v>
      </c>
      <c r="K272" s="152">
        <f t="shared" si="120"/>
        <v>30</v>
      </c>
      <c r="L272" s="153">
        <f t="shared" si="121"/>
        <v>0.27027027027027029</v>
      </c>
      <c r="M272" s="148" t="s">
        <v>537</v>
      </c>
      <c r="N272" s="154">
        <v>44328</v>
      </c>
      <c r="O272" s="1"/>
      <c r="P272" s="1"/>
      <c r="Q272" s="1"/>
      <c r="R272" s="6" t="s">
        <v>728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150</v>
      </c>
      <c r="B273" s="177">
        <v>43753</v>
      </c>
      <c r="C273" s="177"/>
      <c r="D273" s="178" t="s">
        <v>751</v>
      </c>
      <c r="E273" s="179" t="s">
        <v>567</v>
      </c>
      <c r="F273" s="149">
        <v>296</v>
      </c>
      <c r="G273" s="179"/>
      <c r="H273" s="179">
        <v>370</v>
      </c>
      <c r="I273" s="181">
        <v>370</v>
      </c>
      <c r="J273" s="151" t="s">
        <v>625</v>
      </c>
      <c r="K273" s="152">
        <f t="shared" si="120"/>
        <v>74</v>
      </c>
      <c r="L273" s="153">
        <f t="shared" si="121"/>
        <v>0.25</v>
      </c>
      <c r="M273" s="148" t="s">
        <v>537</v>
      </c>
      <c r="N273" s="154">
        <v>43853</v>
      </c>
      <c r="O273" s="1"/>
      <c r="P273" s="1"/>
      <c r="Q273" s="1"/>
      <c r="R273" s="6" t="s">
        <v>728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151</v>
      </c>
      <c r="B274" s="177">
        <v>43754</v>
      </c>
      <c r="C274" s="177"/>
      <c r="D274" s="178" t="s">
        <v>752</v>
      </c>
      <c r="E274" s="179" t="s">
        <v>567</v>
      </c>
      <c r="F274" s="149">
        <v>300</v>
      </c>
      <c r="G274" s="179"/>
      <c r="H274" s="179">
        <v>382.5</v>
      </c>
      <c r="I274" s="181">
        <v>344</v>
      </c>
      <c r="J274" s="151" t="s">
        <v>793</v>
      </c>
      <c r="K274" s="152">
        <f t="shared" si="120"/>
        <v>82.5</v>
      </c>
      <c r="L274" s="153">
        <f t="shared" si="121"/>
        <v>0.27500000000000002</v>
      </c>
      <c r="M274" s="148" t="s">
        <v>537</v>
      </c>
      <c r="N274" s="154">
        <v>44238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152</v>
      </c>
      <c r="B275" s="177">
        <v>43832</v>
      </c>
      <c r="C275" s="177"/>
      <c r="D275" s="178" t="s">
        <v>753</v>
      </c>
      <c r="E275" s="179" t="s">
        <v>567</v>
      </c>
      <c r="F275" s="149">
        <v>495</v>
      </c>
      <c r="G275" s="179"/>
      <c r="H275" s="179">
        <v>595</v>
      </c>
      <c r="I275" s="181">
        <v>590</v>
      </c>
      <c r="J275" s="151" t="s">
        <v>792</v>
      </c>
      <c r="K275" s="152">
        <f t="shared" si="120"/>
        <v>100</v>
      </c>
      <c r="L275" s="153">
        <f t="shared" si="121"/>
        <v>0.20202020202020202</v>
      </c>
      <c r="M275" s="148" t="s">
        <v>537</v>
      </c>
      <c r="N275" s="154">
        <v>44589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153</v>
      </c>
      <c r="B276" s="177">
        <v>43966</v>
      </c>
      <c r="C276" s="177"/>
      <c r="D276" s="178" t="s">
        <v>71</v>
      </c>
      <c r="E276" s="179" t="s">
        <v>567</v>
      </c>
      <c r="F276" s="149">
        <v>67.5</v>
      </c>
      <c r="G276" s="179"/>
      <c r="H276" s="179">
        <v>86</v>
      </c>
      <c r="I276" s="181">
        <v>86</v>
      </c>
      <c r="J276" s="151" t="s">
        <v>754</v>
      </c>
      <c r="K276" s="152">
        <f t="shared" ref="K276:K284" si="122">H276-F276</f>
        <v>18.5</v>
      </c>
      <c r="L276" s="153">
        <f t="shared" ref="L276:L284" si="123">K276/F276</f>
        <v>0.27407407407407408</v>
      </c>
      <c r="M276" s="148" t="s">
        <v>537</v>
      </c>
      <c r="N276" s="154">
        <v>44008</v>
      </c>
      <c r="O276" s="1"/>
      <c r="P276" s="1"/>
      <c r="Q276" s="1"/>
      <c r="R276" s="6" t="s">
        <v>728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154</v>
      </c>
      <c r="B277" s="177">
        <v>44035</v>
      </c>
      <c r="C277" s="177"/>
      <c r="D277" s="178" t="s">
        <v>446</v>
      </c>
      <c r="E277" s="179" t="s">
        <v>567</v>
      </c>
      <c r="F277" s="149">
        <v>231</v>
      </c>
      <c r="G277" s="179"/>
      <c r="H277" s="179">
        <v>281</v>
      </c>
      <c r="I277" s="181">
        <v>281</v>
      </c>
      <c r="J277" s="151" t="s">
        <v>625</v>
      </c>
      <c r="K277" s="152">
        <f t="shared" si="122"/>
        <v>50</v>
      </c>
      <c r="L277" s="153">
        <f t="shared" si="123"/>
        <v>0.21645021645021645</v>
      </c>
      <c r="M277" s="148" t="s">
        <v>537</v>
      </c>
      <c r="N277" s="154">
        <v>44358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155</v>
      </c>
      <c r="B278" s="177">
        <v>44092</v>
      </c>
      <c r="C278" s="177"/>
      <c r="D278" s="178" t="s">
        <v>386</v>
      </c>
      <c r="E278" s="179" t="s">
        <v>567</v>
      </c>
      <c r="F278" s="179">
        <v>206</v>
      </c>
      <c r="G278" s="179"/>
      <c r="H278" s="179">
        <v>248</v>
      </c>
      <c r="I278" s="181">
        <v>248</v>
      </c>
      <c r="J278" s="151" t="s">
        <v>625</v>
      </c>
      <c r="K278" s="152">
        <f t="shared" si="122"/>
        <v>42</v>
      </c>
      <c r="L278" s="153">
        <f t="shared" si="123"/>
        <v>0.20388349514563106</v>
      </c>
      <c r="M278" s="148" t="s">
        <v>537</v>
      </c>
      <c r="N278" s="154">
        <v>44214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156</v>
      </c>
      <c r="B279" s="177">
        <v>44140</v>
      </c>
      <c r="C279" s="177"/>
      <c r="D279" s="178" t="s">
        <v>386</v>
      </c>
      <c r="E279" s="179" t="s">
        <v>567</v>
      </c>
      <c r="F279" s="179">
        <v>182.5</v>
      </c>
      <c r="G279" s="179"/>
      <c r="H279" s="179">
        <v>248</v>
      </c>
      <c r="I279" s="181">
        <v>248</v>
      </c>
      <c r="J279" s="151" t="s">
        <v>625</v>
      </c>
      <c r="K279" s="152">
        <f t="shared" si="122"/>
        <v>65.5</v>
      </c>
      <c r="L279" s="153">
        <f t="shared" si="123"/>
        <v>0.35890410958904112</v>
      </c>
      <c r="M279" s="148" t="s">
        <v>537</v>
      </c>
      <c r="N279" s="154">
        <v>44214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157</v>
      </c>
      <c r="B280" s="177">
        <v>44140</v>
      </c>
      <c r="C280" s="177"/>
      <c r="D280" s="178" t="s">
        <v>314</v>
      </c>
      <c r="E280" s="179" t="s">
        <v>567</v>
      </c>
      <c r="F280" s="179">
        <v>247.5</v>
      </c>
      <c r="G280" s="179"/>
      <c r="H280" s="179">
        <v>320</v>
      </c>
      <c r="I280" s="181">
        <v>320</v>
      </c>
      <c r="J280" s="151" t="s">
        <v>625</v>
      </c>
      <c r="K280" s="152">
        <f t="shared" si="122"/>
        <v>72.5</v>
      </c>
      <c r="L280" s="153">
        <f t="shared" si="123"/>
        <v>0.29292929292929293</v>
      </c>
      <c r="M280" s="148" t="s">
        <v>537</v>
      </c>
      <c r="N280" s="154">
        <v>44323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76">
        <v>158</v>
      </c>
      <c r="B281" s="177">
        <v>44140</v>
      </c>
      <c r="C281" s="177"/>
      <c r="D281" s="178" t="s">
        <v>267</v>
      </c>
      <c r="E281" s="179" t="s">
        <v>567</v>
      </c>
      <c r="F281" s="149">
        <v>925</v>
      </c>
      <c r="G281" s="179"/>
      <c r="H281" s="179">
        <v>1095</v>
      </c>
      <c r="I281" s="181">
        <v>1093</v>
      </c>
      <c r="J281" s="151" t="s">
        <v>755</v>
      </c>
      <c r="K281" s="152">
        <f t="shared" si="122"/>
        <v>170</v>
      </c>
      <c r="L281" s="153">
        <f t="shared" si="123"/>
        <v>0.18378378378378379</v>
      </c>
      <c r="M281" s="148" t="s">
        <v>537</v>
      </c>
      <c r="N281" s="154">
        <v>44201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159</v>
      </c>
      <c r="B282" s="177">
        <v>44140</v>
      </c>
      <c r="C282" s="177"/>
      <c r="D282" s="178" t="s">
        <v>330</v>
      </c>
      <c r="E282" s="179" t="s">
        <v>567</v>
      </c>
      <c r="F282" s="149">
        <v>332.5</v>
      </c>
      <c r="G282" s="179"/>
      <c r="H282" s="179">
        <v>393</v>
      </c>
      <c r="I282" s="181">
        <v>406</v>
      </c>
      <c r="J282" s="151" t="s">
        <v>756</v>
      </c>
      <c r="K282" s="152">
        <f t="shared" si="122"/>
        <v>60.5</v>
      </c>
      <c r="L282" s="153">
        <f t="shared" si="123"/>
        <v>0.18195488721804512</v>
      </c>
      <c r="M282" s="148" t="s">
        <v>537</v>
      </c>
      <c r="N282" s="154">
        <v>44256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160</v>
      </c>
      <c r="B283" s="177">
        <v>44141</v>
      </c>
      <c r="C283" s="177"/>
      <c r="D283" s="178" t="s">
        <v>446</v>
      </c>
      <c r="E283" s="179" t="s">
        <v>567</v>
      </c>
      <c r="F283" s="149">
        <v>231</v>
      </c>
      <c r="G283" s="179"/>
      <c r="H283" s="179">
        <v>281</v>
      </c>
      <c r="I283" s="181">
        <v>281</v>
      </c>
      <c r="J283" s="151" t="s">
        <v>625</v>
      </c>
      <c r="K283" s="152">
        <f t="shared" si="122"/>
        <v>50</v>
      </c>
      <c r="L283" s="153">
        <f t="shared" si="123"/>
        <v>0.21645021645021645</v>
      </c>
      <c r="M283" s="148" t="s">
        <v>537</v>
      </c>
      <c r="N283" s="154">
        <v>44358</v>
      </c>
      <c r="O283" s="1"/>
      <c r="P283" s="1"/>
      <c r="Q283" s="1"/>
      <c r="R283" s="6" t="s">
        <v>728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76">
        <v>161</v>
      </c>
      <c r="B284" s="177">
        <v>44187</v>
      </c>
      <c r="C284" s="177"/>
      <c r="D284" s="178" t="s">
        <v>422</v>
      </c>
      <c r="E284" s="179" t="s">
        <v>567</v>
      </c>
      <c r="F284" s="149">
        <v>190</v>
      </c>
      <c r="G284" s="179"/>
      <c r="H284" s="179">
        <v>239</v>
      </c>
      <c r="I284" s="181">
        <v>239</v>
      </c>
      <c r="J284" s="151" t="s">
        <v>844</v>
      </c>
      <c r="K284" s="152">
        <f t="shared" si="122"/>
        <v>49</v>
      </c>
      <c r="L284" s="153">
        <f t="shared" si="123"/>
        <v>0.25789473684210529</v>
      </c>
      <c r="M284" s="148" t="s">
        <v>537</v>
      </c>
      <c r="N284" s="154">
        <v>44844</v>
      </c>
      <c r="O284" s="1"/>
      <c r="P284" s="1"/>
      <c r="Q284" s="1"/>
      <c r="R284" s="6" t="s">
        <v>728</v>
      </c>
    </row>
    <row r="285" spans="1:26" ht="12.75" customHeight="1">
      <c r="A285" s="176">
        <v>162</v>
      </c>
      <c r="B285" s="177">
        <v>44258</v>
      </c>
      <c r="C285" s="177"/>
      <c r="D285" s="178" t="s">
        <v>753</v>
      </c>
      <c r="E285" s="179" t="s">
        <v>567</v>
      </c>
      <c r="F285" s="149">
        <v>495</v>
      </c>
      <c r="G285" s="179"/>
      <c r="H285" s="179">
        <v>595</v>
      </c>
      <c r="I285" s="181">
        <v>590</v>
      </c>
      <c r="J285" s="151" t="s">
        <v>792</v>
      </c>
      <c r="K285" s="152">
        <f t="shared" ref="K285:K292" si="124">H285-F285</f>
        <v>100</v>
      </c>
      <c r="L285" s="153">
        <f t="shared" ref="L285:L292" si="125">K285/F285</f>
        <v>0.20202020202020202</v>
      </c>
      <c r="M285" s="148" t="s">
        <v>537</v>
      </c>
      <c r="N285" s="154">
        <v>44589</v>
      </c>
      <c r="O285" s="1"/>
      <c r="P285" s="1"/>
      <c r="R285" s="6" t="s">
        <v>728</v>
      </c>
    </row>
    <row r="286" spans="1:26" ht="12.75" customHeight="1">
      <c r="A286" s="176">
        <v>163</v>
      </c>
      <c r="B286" s="177">
        <v>44274</v>
      </c>
      <c r="C286" s="177"/>
      <c r="D286" s="178" t="s">
        <v>330</v>
      </c>
      <c r="E286" s="179" t="s">
        <v>567</v>
      </c>
      <c r="F286" s="149">
        <v>355</v>
      </c>
      <c r="G286" s="179"/>
      <c r="H286" s="179">
        <v>422.5</v>
      </c>
      <c r="I286" s="181">
        <v>420</v>
      </c>
      <c r="J286" s="151" t="s">
        <v>757</v>
      </c>
      <c r="K286" s="152">
        <f t="shared" si="124"/>
        <v>67.5</v>
      </c>
      <c r="L286" s="153">
        <f t="shared" si="125"/>
        <v>0.19014084507042253</v>
      </c>
      <c r="M286" s="148" t="s">
        <v>537</v>
      </c>
      <c r="N286" s="154">
        <v>44361</v>
      </c>
      <c r="O286" s="1"/>
      <c r="R286" s="194" t="s">
        <v>728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6">
        <v>164</v>
      </c>
      <c r="B287" s="177">
        <v>44295</v>
      </c>
      <c r="C287" s="177"/>
      <c r="D287" s="178" t="s">
        <v>758</v>
      </c>
      <c r="E287" s="179" t="s">
        <v>567</v>
      </c>
      <c r="F287" s="149">
        <v>555</v>
      </c>
      <c r="G287" s="179"/>
      <c r="H287" s="179">
        <v>663</v>
      </c>
      <c r="I287" s="181">
        <v>663</v>
      </c>
      <c r="J287" s="151" t="s">
        <v>759</v>
      </c>
      <c r="K287" s="152">
        <f t="shared" si="124"/>
        <v>108</v>
      </c>
      <c r="L287" s="153">
        <f t="shared" si="125"/>
        <v>0.19459459459459461</v>
      </c>
      <c r="M287" s="148" t="s">
        <v>537</v>
      </c>
      <c r="N287" s="154">
        <v>44321</v>
      </c>
      <c r="O287" s="1"/>
      <c r="P287" s="1"/>
      <c r="Q287" s="1"/>
      <c r="R287" s="194" t="s">
        <v>728</v>
      </c>
    </row>
    <row r="288" spans="1:26" ht="12.75" customHeight="1">
      <c r="A288" s="176">
        <v>165</v>
      </c>
      <c r="B288" s="177">
        <v>44308</v>
      </c>
      <c r="C288" s="177"/>
      <c r="D288" s="178" t="s">
        <v>358</v>
      </c>
      <c r="E288" s="179" t="s">
        <v>567</v>
      </c>
      <c r="F288" s="149">
        <v>126.5</v>
      </c>
      <c r="G288" s="179"/>
      <c r="H288" s="179">
        <v>155</v>
      </c>
      <c r="I288" s="181">
        <v>155</v>
      </c>
      <c r="J288" s="151" t="s">
        <v>625</v>
      </c>
      <c r="K288" s="152">
        <f t="shared" si="124"/>
        <v>28.5</v>
      </c>
      <c r="L288" s="153">
        <f t="shared" si="125"/>
        <v>0.22529644268774704</v>
      </c>
      <c r="M288" s="148" t="s">
        <v>537</v>
      </c>
      <c r="N288" s="154">
        <v>44362</v>
      </c>
      <c r="O288" s="1"/>
      <c r="R288" s="194" t="s">
        <v>728</v>
      </c>
    </row>
    <row r="289" spans="1:18" ht="12.75" customHeight="1">
      <c r="A289" s="220">
        <v>166</v>
      </c>
      <c r="B289" s="221">
        <v>44368</v>
      </c>
      <c r="C289" s="221"/>
      <c r="D289" s="222" t="s">
        <v>375</v>
      </c>
      <c r="E289" s="223" t="s">
        <v>567</v>
      </c>
      <c r="F289" s="224">
        <v>287.5</v>
      </c>
      <c r="G289" s="223"/>
      <c r="H289" s="223">
        <v>245</v>
      </c>
      <c r="I289" s="225">
        <v>344</v>
      </c>
      <c r="J289" s="161" t="s">
        <v>788</v>
      </c>
      <c r="K289" s="162">
        <f t="shared" si="124"/>
        <v>-42.5</v>
      </c>
      <c r="L289" s="163">
        <f t="shared" si="125"/>
        <v>-0.14782608695652175</v>
      </c>
      <c r="M289" s="159" t="s">
        <v>549</v>
      </c>
      <c r="N289" s="156">
        <v>44508</v>
      </c>
      <c r="O289" s="1"/>
      <c r="R289" s="194" t="s">
        <v>728</v>
      </c>
    </row>
    <row r="290" spans="1:18" ht="12.75" customHeight="1">
      <c r="A290" s="176">
        <v>167</v>
      </c>
      <c r="B290" s="177">
        <v>44368</v>
      </c>
      <c r="C290" s="177"/>
      <c r="D290" s="178" t="s">
        <v>446</v>
      </c>
      <c r="E290" s="179" t="s">
        <v>567</v>
      </c>
      <c r="F290" s="149">
        <v>241</v>
      </c>
      <c r="G290" s="179"/>
      <c r="H290" s="179">
        <v>298</v>
      </c>
      <c r="I290" s="181">
        <v>320</v>
      </c>
      <c r="J290" s="151" t="s">
        <v>625</v>
      </c>
      <c r="K290" s="152">
        <f t="shared" si="124"/>
        <v>57</v>
      </c>
      <c r="L290" s="153">
        <f t="shared" si="125"/>
        <v>0.23651452282157676</v>
      </c>
      <c r="M290" s="148" t="s">
        <v>537</v>
      </c>
      <c r="N290" s="154">
        <v>44802</v>
      </c>
      <c r="O290" s="41"/>
      <c r="R290" s="194" t="s">
        <v>728</v>
      </c>
    </row>
    <row r="291" spans="1:18" ht="12.75" customHeight="1">
      <c r="A291" s="176">
        <v>168</v>
      </c>
      <c r="B291" s="177">
        <v>44406</v>
      </c>
      <c r="C291" s="177"/>
      <c r="D291" s="178" t="s">
        <v>358</v>
      </c>
      <c r="E291" s="179" t="s">
        <v>567</v>
      </c>
      <c r="F291" s="149">
        <v>162.5</v>
      </c>
      <c r="G291" s="179"/>
      <c r="H291" s="179">
        <v>200</v>
      </c>
      <c r="I291" s="181">
        <v>200</v>
      </c>
      <c r="J291" s="151" t="s">
        <v>625</v>
      </c>
      <c r="K291" s="152">
        <f t="shared" si="124"/>
        <v>37.5</v>
      </c>
      <c r="L291" s="153">
        <f t="shared" si="125"/>
        <v>0.23076923076923078</v>
      </c>
      <c r="M291" s="148" t="s">
        <v>537</v>
      </c>
      <c r="N291" s="154">
        <v>44802</v>
      </c>
      <c r="O291" s="1"/>
      <c r="R291" s="194" t="s">
        <v>728</v>
      </c>
    </row>
    <row r="292" spans="1:18" ht="12.75" customHeight="1">
      <c r="A292" s="176">
        <v>169</v>
      </c>
      <c r="B292" s="177">
        <v>44462</v>
      </c>
      <c r="C292" s="177"/>
      <c r="D292" s="178" t="s">
        <v>764</v>
      </c>
      <c r="E292" s="179" t="s">
        <v>567</v>
      </c>
      <c r="F292" s="149">
        <v>1235</v>
      </c>
      <c r="G292" s="179"/>
      <c r="H292" s="179">
        <v>1505</v>
      </c>
      <c r="I292" s="181">
        <v>1500</v>
      </c>
      <c r="J292" s="151" t="s">
        <v>625</v>
      </c>
      <c r="K292" s="152">
        <f t="shared" si="124"/>
        <v>270</v>
      </c>
      <c r="L292" s="153">
        <f t="shared" si="125"/>
        <v>0.21862348178137653</v>
      </c>
      <c r="M292" s="148" t="s">
        <v>537</v>
      </c>
      <c r="N292" s="154">
        <v>44564</v>
      </c>
      <c r="O292" s="1"/>
      <c r="R292" s="194" t="s">
        <v>728</v>
      </c>
    </row>
    <row r="293" spans="1:18" ht="12.75" customHeight="1">
      <c r="A293" s="206">
        <v>170</v>
      </c>
      <c r="B293" s="207">
        <v>44480</v>
      </c>
      <c r="C293" s="207"/>
      <c r="D293" s="208" t="s">
        <v>766</v>
      </c>
      <c r="E293" s="209" t="s">
        <v>567</v>
      </c>
      <c r="F293" s="54">
        <v>58.75</v>
      </c>
      <c r="G293" s="209"/>
      <c r="H293" s="209"/>
      <c r="I293" s="54">
        <v>72.5</v>
      </c>
      <c r="J293" s="210" t="s">
        <v>540</v>
      </c>
      <c r="K293" s="206"/>
      <c r="L293" s="207"/>
      <c r="M293" s="207"/>
      <c r="N293" s="208"/>
      <c r="O293" s="41"/>
      <c r="R293" s="194" t="s">
        <v>728</v>
      </c>
    </row>
    <row r="294" spans="1:18" ht="12.75" customHeight="1">
      <c r="A294" s="211">
        <v>171</v>
      </c>
      <c r="B294" s="212">
        <v>44481</v>
      </c>
      <c r="C294" s="212"/>
      <c r="D294" s="213" t="s">
        <v>256</v>
      </c>
      <c r="E294" s="214" t="s">
        <v>567</v>
      </c>
      <c r="F294" s="215" t="s">
        <v>768</v>
      </c>
      <c r="G294" s="214"/>
      <c r="H294" s="214"/>
      <c r="I294" s="214">
        <v>380</v>
      </c>
      <c r="J294" s="216" t="s">
        <v>540</v>
      </c>
      <c r="K294" s="211"/>
      <c r="L294" s="212"/>
      <c r="M294" s="212"/>
      <c r="N294" s="213"/>
      <c r="O294" s="41"/>
      <c r="R294" s="194" t="s">
        <v>728</v>
      </c>
    </row>
    <row r="295" spans="1:18" ht="12.75" customHeight="1">
      <c r="A295" s="176">
        <v>172</v>
      </c>
      <c r="B295" s="177">
        <v>44481</v>
      </c>
      <c r="C295" s="177"/>
      <c r="D295" s="178" t="s">
        <v>381</v>
      </c>
      <c r="E295" s="179" t="s">
        <v>567</v>
      </c>
      <c r="F295" s="149">
        <v>45.5</v>
      </c>
      <c r="G295" s="179"/>
      <c r="H295" s="179">
        <v>56.5</v>
      </c>
      <c r="I295" s="181">
        <v>56</v>
      </c>
      <c r="J295" s="151" t="s">
        <v>873</v>
      </c>
      <c r="K295" s="152">
        <f>H295-F295</f>
        <v>11</v>
      </c>
      <c r="L295" s="153">
        <f>K295/F295</f>
        <v>0.24175824175824176</v>
      </c>
      <c r="M295" s="148" t="s">
        <v>537</v>
      </c>
      <c r="N295" s="154">
        <v>44881</v>
      </c>
      <c r="O295" s="41"/>
      <c r="R295" s="194"/>
    </row>
    <row r="296" spans="1:18" ht="12.75" customHeight="1">
      <c r="A296" s="176">
        <v>173</v>
      </c>
      <c r="B296" s="177">
        <v>44551</v>
      </c>
      <c r="C296" s="177"/>
      <c r="D296" s="178" t="s">
        <v>118</v>
      </c>
      <c r="E296" s="179" t="s">
        <v>567</v>
      </c>
      <c r="F296" s="149">
        <v>2300</v>
      </c>
      <c r="G296" s="179"/>
      <c r="H296" s="179">
        <f>(2820+2200)/2</f>
        <v>2510</v>
      </c>
      <c r="I296" s="181">
        <v>3000</v>
      </c>
      <c r="J296" s="151" t="s">
        <v>800</v>
      </c>
      <c r="K296" s="152">
        <f>H296-F296</f>
        <v>210</v>
      </c>
      <c r="L296" s="153">
        <f>K296/F296</f>
        <v>9.1304347826086957E-2</v>
      </c>
      <c r="M296" s="148" t="s">
        <v>537</v>
      </c>
      <c r="N296" s="154">
        <v>44649</v>
      </c>
      <c r="O296" s="1"/>
      <c r="R296" s="194"/>
    </row>
    <row r="297" spans="1:18" ht="12.75" customHeight="1">
      <c r="A297" s="217">
        <v>174</v>
      </c>
      <c r="B297" s="212">
        <v>44606</v>
      </c>
      <c r="C297" s="217"/>
      <c r="D297" s="217" t="s">
        <v>401</v>
      </c>
      <c r="E297" s="214" t="s">
        <v>567</v>
      </c>
      <c r="F297" s="214" t="s">
        <v>795</v>
      </c>
      <c r="G297" s="214"/>
      <c r="H297" s="214"/>
      <c r="I297" s="214">
        <v>764</v>
      </c>
      <c r="J297" s="214" t="s">
        <v>540</v>
      </c>
      <c r="K297" s="214"/>
      <c r="L297" s="214"/>
      <c r="M297" s="214"/>
      <c r="N297" s="217"/>
      <c r="O297" s="41"/>
      <c r="R297" s="194"/>
    </row>
    <row r="298" spans="1:18" ht="12.75" customHeight="1">
      <c r="A298" s="176">
        <v>175</v>
      </c>
      <c r="B298" s="177">
        <v>44613</v>
      </c>
      <c r="C298" s="177"/>
      <c r="D298" s="178" t="s">
        <v>764</v>
      </c>
      <c r="E298" s="179" t="s">
        <v>567</v>
      </c>
      <c r="F298" s="149">
        <v>1255</v>
      </c>
      <c r="G298" s="179"/>
      <c r="H298" s="179">
        <v>1515</v>
      </c>
      <c r="I298" s="181">
        <v>1510</v>
      </c>
      <c r="J298" s="151" t="s">
        <v>625</v>
      </c>
      <c r="K298" s="152">
        <f>H298-F298</f>
        <v>260</v>
      </c>
      <c r="L298" s="153">
        <f>K298/F298</f>
        <v>0.20717131474103587</v>
      </c>
      <c r="M298" s="148" t="s">
        <v>537</v>
      </c>
      <c r="N298" s="154">
        <v>44834</v>
      </c>
      <c r="O298" s="41"/>
      <c r="R298" s="194"/>
    </row>
    <row r="299" spans="1:18" ht="12.75" customHeight="1">
      <c r="A299">
        <v>176</v>
      </c>
      <c r="B299" s="212">
        <v>44670</v>
      </c>
      <c r="C299" s="212"/>
      <c r="D299" s="217" t="s">
        <v>502</v>
      </c>
      <c r="E299" s="243" t="s">
        <v>567</v>
      </c>
      <c r="F299" s="214" t="s">
        <v>802</v>
      </c>
      <c r="G299" s="214"/>
      <c r="H299" s="214"/>
      <c r="I299" s="214">
        <v>553</v>
      </c>
      <c r="J299" s="214" t="s">
        <v>540</v>
      </c>
      <c r="K299" s="214"/>
      <c r="L299" s="214"/>
      <c r="M299" s="214"/>
      <c r="N299" s="214"/>
      <c r="O299" s="41"/>
      <c r="R299" s="194"/>
    </row>
    <row r="300" spans="1:18" ht="12.75" customHeight="1">
      <c r="A300" s="176">
        <v>177</v>
      </c>
      <c r="B300" s="177">
        <v>44746</v>
      </c>
      <c r="C300" s="177"/>
      <c r="D300" s="178" t="s">
        <v>836</v>
      </c>
      <c r="E300" s="179" t="s">
        <v>567</v>
      </c>
      <c r="F300" s="149">
        <v>207.5</v>
      </c>
      <c r="G300" s="179"/>
      <c r="H300" s="179">
        <v>254</v>
      </c>
      <c r="I300" s="181">
        <v>254</v>
      </c>
      <c r="J300" s="151" t="s">
        <v>625</v>
      </c>
      <c r="K300" s="152">
        <f>H300-F300</f>
        <v>46.5</v>
      </c>
      <c r="L300" s="153">
        <f>K300/F300</f>
        <v>0.22409638554216868</v>
      </c>
      <c r="M300" s="148" t="s">
        <v>537</v>
      </c>
      <c r="N300" s="154">
        <v>44792</v>
      </c>
      <c r="O300" s="1"/>
      <c r="R300" s="194"/>
    </row>
    <row r="301" spans="1:18" ht="12.75" customHeight="1">
      <c r="A301" s="176">
        <v>178</v>
      </c>
      <c r="B301" s="177">
        <v>44775</v>
      </c>
      <c r="C301" s="177"/>
      <c r="D301" s="178" t="s">
        <v>448</v>
      </c>
      <c r="E301" s="179" t="s">
        <v>567</v>
      </c>
      <c r="F301" s="149">
        <v>31.25</v>
      </c>
      <c r="G301" s="179"/>
      <c r="H301" s="179">
        <v>38.75</v>
      </c>
      <c r="I301" s="181">
        <v>38</v>
      </c>
      <c r="J301" s="151" t="s">
        <v>625</v>
      </c>
      <c r="K301" s="152">
        <f t="shared" ref="K301" si="126">H301-F301</f>
        <v>7.5</v>
      </c>
      <c r="L301" s="153">
        <f t="shared" ref="L301" si="127">K301/F301</f>
        <v>0.24</v>
      </c>
      <c r="M301" s="148" t="s">
        <v>537</v>
      </c>
      <c r="N301" s="154">
        <v>44844</v>
      </c>
      <c r="O301" s="41"/>
      <c r="R301" s="54"/>
    </row>
    <row r="302" spans="1:18" ht="12.75" customHeight="1">
      <c r="A302" s="211">
        <v>179</v>
      </c>
      <c r="B302" s="212">
        <v>44841</v>
      </c>
      <c r="C302" s="217"/>
      <c r="D302" s="217" t="s">
        <v>842</v>
      </c>
      <c r="E302" s="243" t="s">
        <v>567</v>
      </c>
      <c r="F302" s="214" t="s">
        <v>843</v>
      </c>
      <c r="G302" s="214"/>
      <c r="H302" s="214"/>
      <c r="I302" s="214">
        <v>840</v>
      </c>
      <c r="J302" s="214" t="s">
        <v>540</v>
      </c>
      <c r="K302" s="214"/>
      <c r="L302" s="214"/>
      <c r="M302" s="214"/>
      <c r="N302" s="214"/>
      <c r="O302" s="41"/>
      <c r="Q302" s="197"/>
      <c r="R302" s="54"/>
    </row>
    <row r="303" spans="1:18" ht="12.75" customHeight="1">
      <c r="A303" s="211">
        <v>180</v>
      </c>
      <c r="B303" s="212">
        <v>44844</v>
      </c>
      <c r="C303" s="217"/>
      <c r="D303" s="217" t="s">
        <v>403</v>
      </c>
      <c r="E303" s="243" t="s">
        <v>567</v>
      </c>
      <c r="F303" s="214" t="s">
        <v>845</v>
      </c>
      <c r="G303" s="214"/>
      <c r="H303" s="214"/>
      <c r="I303" s="214">
        <v>291</v>
      </c>
      <c r="J303" s="214" t="s">
        <v>540</v>
      </c>
      <c r="K303" s="214"/>
      <c r="L303" s="214"/>
      <c r="M303" s="214"/>
      <c r="N303" s="214"/>
      <c r="O303" s="41"/>
      <c r="Q303" s="197"/>
      <c r="R303" s="54"/>
    </row>
    <row r="304" spans="1:18" ht="12.75" customHeight="1">
      <c r="A304" s="211">
        <v>181</v>
      </c>
      <c r="B304" s="212">
        <v>44845</v>
      </c>
      <c r="C304" s="217"/>
      <c r="D304" s="217" t="s">
        <v>401</v>
      </c>
      <c r="E304" s="243" t="s">
        <v>567</v>
      </c>
      <c r="F304" s="214" t="s">
        <v>872</v>
      </c>
      <c r="G304" s="214"/>
      <c r="H304" s="214"/>
      <c r="I304" s="214">
        <v>765</v>
      </c>
      <c r="J304" s="214" t="s">
        <v>540</v>
      </c>
      <c r="K304" s="214"/>
      <c r="L304" s="214"/>
      <c r="M304" s="214"/>
      <c r="N304" s="214"/>
      <c r="O304" s="41"/>
      <c r="Q304" s="197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B307" s="195" t="s">
        <v>760</v>
      </c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A311" s="196"/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196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53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</sheetData>
  <autoFilter ref="R1:R309"/>
  <mergeCells count="18">
    <mergeCell ref="A108:A109"/>
    <mergeCell ref="B108:B109"/>
    <mergeCell ref="J108:J109"/>
    <mergeCell ref="A103:A104"/>
    <mergeCell ref="B103:B104"/>
    <mergeCell ref="J103:J104"/>
    <mergeCell ref="O103:O104"/>
    <mergeCell ref="P103:P104"/>
    <mergeCell ref="J95:J96"/>
    <mergeCell ref="A95:A96"/>
    <mergeCell ref="B95:B96"/>
    <mergeCell ref="O95:O96"/>
    <mergeCell ref="P95:P96"/>
    <mergeCell ref="A101:A102"/>
    <mergeCell ref="B101:B102"/>
    <mergeCell ref="J101:J102"/>
    <mergeCell ref="O101:O102"/>
    <mergeCell ref="P101:P10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2023-01-30T02:36:28Z</dcterms:modified>
</cp:coreProperties>
</file>