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F&amp;O)'!$R$1:$R$344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1" i="6"/>
  <c r="M131" s="1"/>
  <c r="K128"/>
  <c r="M128" s="1"/>
  <c r="K120"/>
  <c r="M120" s="1"/>
  <c r="L63"/>
  <c r="K63"/>
  <c r="L58"/>
  <c r="M58" s="1"/>
  <c r="K58"/>
  <c r="M63" l="1"/>
  <c r="K130"/>
  <c r="M130" s="1"/>
  <c r="K127"/>
  <c r="M127" s="1"/>
  <c r="P25"/>
  <c r="L57"/>
  <c r="K57"/>
  <c r="K129"/>
  <c r="M129" s="1"/>
  <c r="L79"/>
  <c r="K79"/>
  <c r="K126"/>
  <c r="M126" s="1"/>
  <c r="K118"/>
  <c r="M118" s="1"/>
  <c r="K125"/>
  <c r="M125" s="1"/>
  <c r="M57" l="1"/>
  <c r="M79"/>
  <c r="P24"/>
  <c r="K124"/>
  <c r="M124" s="1"/>
  <c r="K123"/>
  <c r="M123" s="1"/>
  <c r="K119"/>
  <c r="M119" s="1"/>
  <c r="M122"/>
  <c r="K122"/>
  <c r="K121"/>
  <c r="M121" s="1"/>
  <c r="K117"/>
  <c r="M117" s="1"/>
  <c r="K114"/>
  <c r="M114" s="1"/>
  <c r="L56"/>
  <c r="K56"/>
  <c r="M56" l="1"/>
  <c r="L21"/>
  <c r="K21"/>
  <c r="P22"/>
  <c r="P23"/>
  <c r="K116"/>
  <c r="M116" s="1"/>
  <c r="K112"/>
  <c r="M112" s="1"/>
  <c r="K115"/>
  <c r="M115" s="1"/>
  <c r="K113"/>
  <c r="M113" s="1"/>
  <c r="K111"/>
  <c r="M111" s="1"/>
  <c r="L55"/>
  <c r="K55"/>
  <c r="K110"/>
  <c r="M110" s="1"/>
  <c r="K109"/>
  <c r="M109" s="1"/>
  <c r="L52"/>
  <c r="K52"/>
  <c r="L44"/>
  <c r="K44"/>
  <c r="K106"/>
  <c r="M106" s="1"/>
  <c r="P21"/>
  <c r="L51"/>
  <c r="K51"/>
  <c r="K108"/>
  <c r="M108" s="1"/>
  <c r="L50"/>
  <c r="K50"/>
  <c r="M44" l="1"/>
  <c r="M55"/>
  <c r="M50"/>
  <c r="M21"/>
  <c r="M52"/>
  <c r="M51"/>
  <c r="L19"/>
  <c r="K19"/>
  <c r="K107"/>
  <c r="M107" s="1"/>
  <c r="K102"/>
  <c r="M102" s="1"/>
  <c r="L78"/>
  <c r="K78"/>
  <c r="L76"/>
  <c r="K76"/>
  <c r="L11"/>
  <c r="K11"/>
  <c r="M11" l="1"/>
  <c r="M78"/>
  <c r="M76"/>
  <c r="M19"/>
  <c r="L77"/>
  <c r="K77"/>
  <c r="L49"/>
  <c r="K49"/>
  <c r="L48"/>
  <c r="K48"/>
  <c r="K105"/>
  <c r="M105" s="1"/>
  <c r="K104"/>
  <c r="M104" s="1"/>
  <c r="P20"/>
  <c r="L39"/>
  <c r="K39"/>
  <c r="L16"/>
  <c r="K16"/>
  <c r="L75"/>
  <c r="K75"/>
  <c r="L10"/>
  <c r="K10"/>
  <c r="L46"/>
  <c r="K46"/>
  <c r="L45"/>
  <c r="K45"/>
  <c r="K103"/>
  <c r="M103" s="1"/>
  <c r="K101"/>
  <c r="M101" s="1"/>
  <c r="L41"/>
  <c r="K41"/>
  <c r="L40"/>
  <c r="K40"/>
  <c r="K100"/>
  <c r="M100" s="1"/>
  <c r="K99"/>
  <c r="M99" s="1"/>
  <c r="K98"/>
  <c r="M98" s="1"/>
  <c r="M48" l="1"/>
  <c r="M10"/>
  <c r="M16"/>
  <c r="M45"/>
  <c r="M77"/>
  <c r="M49"/>
  <c r="M41"/>
  <c r="M39"/>
  <c r="M75"/>
  <c r="M46"/>
  <c r="M40"/>
  <c r="K97"/>
  <c r="M97" s="1"/>
  <c r="K96"/>
  <c r="M96" s="1"/>
  <c r="L38"/>
  <c r="K38"/>
  <c r="L43"/>
  <c r="K43"/>
  <c r="L36"/>
  <c r="K36"/>
  <c r="M38" l="1"/>
  <c r="M43"/>
  <c r="M36"/>
  <c r="K95"/>
  <c r="M95" s="1"/>
  <c r="L15"/>
  <c r="K15"/>
  <c r="M15" l="1"/>
  <c r="L73"/>
  <c r="K73"/>
  <c r="L74"/>
  <c r="K74"/>
  <c r="M73" l="1"/>
  <c r="M74"/>
  <c r="P17"/>
  <c r="P18"/>
  <c r="K94"/>
  <c r="M94" s="1"/>
  <c r="K92"/>
  <c r="M92" s="1"/>
  <c r="K93"/>
  <c r="M93" s="1"/>
  <c r="L42"/>
  <c r="K42"/>
  <c r="L37"/>
  <c r="K37"/>
  <c r="M37" l="1"/>
  <c r="M42"/>
  <c r="L12"/>
  <c r="K12"/>
  <c r="L14"/>
  <c r="K14"/>
  <c r="L13"/>
  <c r="K13"/>
  <c r="M12" l="1"/>
  <c r="M14"/>
  <c r="M13"/>
  <c r="K327"/>
  <c r="L327" s="1"/>
  <c r="K91"/>
  <c r="M91" s="1"/>
  <c r="K90"/>
  <c r="M90" s="1"/>
  <c r="L137"/>
  <c r="K137"/>
  <c r="K306"/>
  <c r="L306" s="1"/>
  <c r="K326"/>
  <c r="L326" s="1"/>
  <c r="K325"/>
  <c r="L325" s="1"/>
  <c r="K324"/>
  <c r="L324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4"/>
  <c r="L304" s="1"/>
  <c r="K303"/>
  <c r="L303" s="1"/>
  <c r="F302"/>
  <c r="K302" s="1"/>
  <c r="L302" s="1"/>
  <c r="K301"/>
  <c r="L301" s="1"/>
  <c r="K300"/>
  <c r="L300" s="1"/>
  <c r="K299"/>
  <c r="L299" s="1"/>
  <c r="K298"/>
  <c r="L298" s="1"/>
  <c r="K297"/>
  <c r="L297" s="1"/>
  <c r="F296"/>
  <c r="K296" s="1"/>
  <c r="L296" s="1"/>
  <c r="F295"/>
  <c r="K295" s="1"/>
  <c r="L295" s="1"/>
  <c r="K294"/>
  <c r="L294" s="1"/>
  <c r="F293"/>
  <c r="K293" s="1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4"/>
  <c r="L274" s="1"/>
  <c r="F273"/>
  <c r="K273" s="1"/>
  <c r="L273" s="1"/>
  <c r="K272"/>
  <c r="L272" s="1"/>
  <c r="K269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3"/>
  <c r="L243" s="1"/>
  <c r="K241"/>
  <c r="L241" s="1"/>
  <c r="K240"/>
  <c r="L240" s="1"/>
  <c r="K239"/>
  <c r="L239" s="1"/>
  <c r="K237"/>
  <c r="L237" s="1"/>
  <c r="K236"/>
  <c r="L236" s="1"/>
  <c r="K235"/>
  <c r="L235" s="1"/>
  <c r="K234"/>
  <c r="K233"/>
  <c r="L233" s="1"/>
  <c r="K232"/>
  <c r="L232" s="1"/>
  <c r="K230"/>
  <c r="L230" s="1"/>
  <c r="K229"/>
  <c r="L229" s="1"/>
  <c r="K228"/>
  <c r="L228" s="1"/>
  <c r="K227"/>
  <c r="L227" s="1"/>
  <c r="K226"/>
  <c r="L226" s="1"/>
  <c r="F225"/>
  <c r="K225" s="1"/>
  <c r="L225" s="1"/>
  <c r="H224"/>
  <c r="K224" s="1"/>
  <c r="L224" s="1"/>
  <c r="K221"/>
  <c r="L221" s="1"/>
  <c r="K220"/>
  <c r="L220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F189"/>
  <c r="K189" s="1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M7"/>
  <c r="D7" i="5"/>
  <c r="K6" i="4"/>
  <c r="K6" i="3"/>
  <c r="L6" i="2"/>
  <c r="M137" i="6" l="1"/>
</calcChain>
</file>

<file path=xl/sharedStrings.xml><?xml version="1.0" encoding="utf-8"?>
<sst xmlns="http://schemas.openxmlformats.org/spreadsheetml/2006/main" count="3766" uniqueCount="1347">
  <si>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</si>
  <si>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</si>
  <si>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</si>
  <si>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</si>
  <si>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</si>
  <si>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</si>
  <si>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</si>
  <si>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</si>
  <si>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</si>
  <si>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</si>
  <si>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</si>
  <si>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</si>
  <si>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</si>
  <si>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</si>
  <si>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</si>
  <si>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</si>
  <si>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</si>
  <si>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</si>
  <si>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</si>
  <si>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</si>
  <si>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</si>
  <si>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</si>
  <si>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</si>
  <si>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</si>
  <si>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</si>
  <si>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</si>
  <si>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</si>
  <si>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</si>
  <si>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</si>
  <si>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</si>
  <si>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</si>
  <si>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</si>
  <si>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</si>
  <si>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</si>
  <si>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</si>
  <si>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</si>
  <si>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</si>
  <si>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</si>
  <si>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</si>
  <si>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</si>
  <si>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</si>
  <si>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</si>
  <si>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</si>
  <si>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</si>
  <si>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</si>
  <si>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</si>
  <si>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</si>
  <si>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</si>
  <si>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</si>
  <si>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</si>
  <si>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</si>
  <si>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</si>
  <si>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</si>
  <si>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</si>
  <si>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</si>
  <si>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</si>
  <si>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</si>
  <si>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</si>
  <si>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</si>
  <si>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</si>
  <si>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</si>
  <si>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</si>
  <si>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</si>
  <si>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</si>
  <si>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</si>
  <si>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</si>
  <si>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</si>
  <si>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</si>
  <si>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</si>
  <si>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</si>
  <si>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</si>
  <si>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</si>
  <si>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</si>
  <si>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</si>
  <si>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</si>
  <si>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</si>
  <si>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</si>
  <si>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</si>
  <si>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</si>
  <si>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</si>
  <si>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</si>
  <si>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</si>
  <si>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</si>
  <si>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</si>
  <si>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</si>
  <si>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</si>
  <si>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</si>
  <si>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</si>
  <si>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</si>
  <si>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</si>
  <si>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</si>
  <si>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</si>
  <si>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</si>
  <si>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</si>
  <si>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</si>
  <si>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</si>
  <si>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</si>
  <si>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</si>
  <si>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</si>
  <si>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</si>
  <si>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</si>
  <si>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</si>
  <si>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</si>
  <si>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</si>
  <si>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</si>
  <si>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</si>
  <si>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</si>
  <si>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</si>
  <si>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</si>
  <si>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</si>
  <si>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</si>
  <si>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</si>
  <si>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</si>
  <si>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</si>
  <si>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</si>
  <si>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</si>
  <si>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</si>
  <si>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</si>
  <si>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</si>
  <si>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</si>
  <si>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</si>
  <si>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</si>
  <si>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</si>
  <si>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</si>
  <si>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</si>
  <si>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</si>
  <si>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</si>
  <si>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</si>
  <si>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</si>
  <si>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</si>
  <si>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</si>
  <si>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</si>
  <si>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</si>
  <si>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</si>
  <si>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</si>
  <si>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</si>
  <si>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</si>
  <si>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</si>
  <si>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</si>
  <si>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</si>
  <si>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</si>
  <si>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</si>
  <si>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</si>
  <si>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</si>
  <si>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</si>
  <si>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</si>
  <si>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</si>
  <si>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</si>
  <si>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</si>
  <si>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</si>
  <si>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</si>
  <si>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</si>
  <si>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</si>
  <si>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</si>
  <si>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</si>
  <si>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</si>
  <si>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</si>
  <si>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</si>
  <si>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</si>
  <si>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</si>
  <si>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</si>
  <si>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</si>
  <si>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</si>
  <si>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</si>
  <si>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</si>
  <si>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</si>
  <si>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</si>
  <si>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</si>
  <si>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</si>
  <si>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</si>
  <si>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</si>
  <si>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</si>
  <si>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</si>
  <si>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</si>
  <si>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</si>
  <si>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</si>
  <si>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</si>
  <si>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</si>
  <si>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</si>
  <si>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</si>
  <si>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</si>
  <si>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</si>
  <si>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</si>
  <si>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</si>
  <si>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</si>
  <si>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</si>
  <si>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</si>
  <si>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</si>
  <si>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</si>
  <si>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</si>
  <si>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</si>
  <si>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</si>
  <si>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</si>
  <si>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</si>
  <si>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</si>
  <si>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</si>
  <si>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</si>
  <si>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</si>
  <si>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</si>
  <si>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</si>
  <si>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</si>
  <si>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</si>
  <si>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</si>
  <si>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</si>
  <si>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</si>
  <si>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</si>
  <si>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</si>
  <si>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</si>
  <si>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</si>
  <si>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</si>
  <si>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</si>
  <si>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</si>
  <si>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</si>
  <si>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</si>
  <si>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</si>
  <si>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</si>
  <si>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</si>
  <si>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</si>
  <si>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</si>
  <si>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</si>
  <si>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</si>
  <si>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</si>
  <si>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</si>
  <si>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</si>
  <si>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</si>
  <si>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</si>
  <si>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</si>
  <si>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</si>
  <si>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</si>
  <si>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</si>
  <si>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</si>
  <si>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</si>
  <si>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</si>
  <si>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</si>
  <si>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</si>
  <si>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</si>
  <si>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</si>
  <si>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</si>
  <si>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</si>
  <si>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</si>
  <si>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</si>
  <si>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</si>
  <si>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</si>
  <si>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</si>
  <si>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</si>
  <si>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</si>
  <si>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</si>
  <si>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</si>
  <si>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</si>
  <si>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</si>
  <si>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</si>
  <si>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</si>
  <si>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</si>
  <si>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</si>
  <si>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</si>
  <si>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</si>
  <si>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</si>
  <si>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</si>
  <si>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</si>
  <si>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</si>
  <si>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</si>
  <si>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</si>
  <si>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</si>
  <si>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</si>
  <si>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</si>
  <si>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</si>
  <si>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</si>
  <si>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</si>
  <si>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</si>
  <si>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</si>
  <si>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</si>
  <si>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</si>
  <si>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</si>
  <si>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</si>
  <si>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</si>
  <si>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</si>
  <si>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</si>
  <si>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</si>
  <si>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</si>
  <si>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</si>
  <si>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</si>
  <si>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</si>
  <si>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</si>
  <si>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</si>
  <si>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</si>
  <si>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</si>
  <si>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</si>
  <si>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</si>
  <si>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</si>
  <si>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</si>
  <si>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</si>
  <si>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</si>
  <si>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</si>
  <si>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</si>
  <si>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</si>
  <si>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</si>
  <si>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</si>
  <si>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</si>
  <si>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</si>
  <si>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</si>
  <si>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</si>
  <si>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</si>
  <si>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</si>
  <si>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</si>
  <si>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</si>
  <si>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</si>
  <si>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</si>
  <si>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</si>
  <si>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</si>
  <si>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</si>
  <si>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</si>
  <si>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</si>
  <si>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</si>
  <si>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</si>
  <si>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</si>
  <si>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</si>
  <si>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</si>
  <si>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</si>
  <si>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</si>
  <si>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</si>
  <si>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</si>
  <si>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</si>
  <si>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</si>
  <si>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</si>
  <si>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</si>
  <si>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</si>
  <si>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</si>
  <si>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</si>
  <si>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</si>
  <si>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</si>
  <si>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</si>
  <si>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</si>
  <si>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</si>
  <si>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</si>
  <si>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</si>
  <si>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</si>
  <si>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</si>
  <si>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</si>
  <si>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</si>
  <si>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</si>
  <si>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</si>
  <si>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</si>
  <si>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</si>
  <si>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</si>
  <si>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</si>
  <si>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</si>
  <si>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</si>
  <si>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</si>
  <si>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</si>
  <si>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</si>
  <si>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</si>
  <si>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</si>
  <si>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</si>
  <si>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</si>
  <si>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</si>
  <si>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</si>
  <si>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</si>
  <si>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</si>
  <si>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</si>
  <si>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</si>
  <si>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</si>
  <si>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</si>
  <si>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</si>
  <si>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</si>
  <si>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</si>
  <si>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</si>
  <si>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</si>
  <si>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</si>
  <si>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</si>
  <si>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</si>
  <si>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</si>
  <si>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</si>
  <si>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</si>
  <si>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</si>
  <si>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</si>
  <si>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</si>
  <si>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</si>
  <si>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</si>
  <si>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</si>
  <si>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</si>
  <si>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</si>
  <si>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</si>
  <si>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</si>
  <si>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</si>
  <si>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</si>
  <si>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</si>
  <si>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</si>
  <si>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</si>
  <si>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</si>
  <si>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</si>
  <si>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</si>
  <si>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</si>
  <si>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</si>
  <si>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</si>
  <si>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</si>
  <si>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</si>
  <si>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</si>
  <si>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</si>
  <si>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</si>
  <si>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</si>
  <si>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</si>
  <si>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</si>
  <si>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</si>
  <si>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</si>
  <si>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</si>
  <si>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</si>
  <si>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</si>
  <si>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</si>
  <si>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</si>
  <si>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</si>
  <si>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</si>
  <si>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</si>
  <si>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</si>
  <si>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</si>
  <si>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</si>
  <si>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</si>
  <si>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</si>
  <si>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</si>
  <si>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</si>
  <si>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</si>
  <si>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</si>
  <si>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</si>
  <si>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</si>
  <si>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</si>
  <si>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</si>
  <si>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</si>
  <si>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</si>
  <si>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</si>
  <si>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</si>
  <si>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</si>
  <si>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</si>
  <si>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</si>
  <si>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</si>
  <si>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</si>
  <si>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</si>
  <si>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</si>
  <si>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</si>
  <si>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</si>
  <si>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</si>
  <si>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</si>
  <si>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</si>
  <si>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</si>
  <si>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</si>
  <si>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</si>
  <si>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</si>
  <si>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</si>
  <si>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</si>
  <si>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</si>
  <si>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</si>
  <si>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</si>
  <si>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</si>
  <si>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</si>
  <si>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</si>
  <si>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</si>
  <si>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</si>
  <si>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</si>
  <si>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</si>
  <si>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</si>
  <si>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</si>
  <si>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</si>
  <si>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</si>
  <si>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</si>
  <si>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</si>
  <si>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</si>
  <si>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</si>
  <si>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</si>
  <si>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</si>
  <si>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</si>
  <si>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</si>
  <si>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</si>
  <si>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</si>
  <si>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</si>
  <si>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</si>
  <si>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</si>
  <si>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</si>
  <si>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</si>
  <si>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</si>
  <si>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</si>
  <si>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</si>
  <si>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</si>
  <si>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</si>
  <si>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</si>
  <si>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</si>
  <si>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</si>
  <si>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</si>
  <si>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</si>
  <si>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</si>
  <si>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</si>
  <si>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</si>
  <si>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</si>
  <si>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</si>
  <si>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</si>
  <si>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</si>
  <si>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</si>
  <si>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</si>
  <si>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</si>
  <si>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</si>
  <si>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</si>
  <si>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</si>
  <si>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</si>
  <si>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</si>
  <si>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</si>
  <si>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</si>
  <si>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</si>
  <si>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</si>
  <si>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</si>
  <si>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</si>
  <si>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</si>
  <si>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</si>
  <si>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</si>
  <si>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</si>
  <si>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</si>
  <si>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</si>
  <si>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</si>
  <si>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</si>
  <si>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</si>
  <si>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</si>
  <si>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</si>
  <si>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</si>
  <si>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</si>
  <si>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</si>
  <si>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</si>
  <si>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</si>
  <si>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</si>
  <si>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</si>
  <si>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</si>
  <si>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</si>
  <si>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</si>
  <si>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</si>
  <si>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</si>
  <si>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</si>
  <si>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</si>
  <si>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</si>
  <si>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</si>
  <si>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</si>
  <si>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</si>
  <si>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</si>
  <si>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</si>
  <si>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</si>
  <si>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</si>
  <si>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</si>
  <si>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</si>
  <si>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</si>
  <si>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</si>
  <si>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</si>
  <si>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</si>
  <si>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</si>
  <si>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</si>
  <si>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</si>
  <si>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</si>
  <si>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</si>
  <si>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</si>
  <si>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</si>
  <si>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</si>
  <si>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</si>
  <si>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</si>
  <si>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</si>
  <si>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</si>
  <si>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</si>
  <si>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</si>
  <si>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</si>
  <si>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</si>
  <si>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</si>
  <si>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</si>
  <si>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</si>
  <si>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</si>
  <si>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</si>
  <si>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</si>
  <si>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</si>
  <si>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</si>
  <si>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</si>
  <si>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</si>
  <si>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</si>
  <si>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</si>
  <si>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</si>
  <si>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</si>
  <si>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</si>
  <si>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</si>
  <si>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</si>
  <si>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</si>
  <si>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</si>
  <si>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</si>
  <si>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</si>
  <si>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</si>
  <si>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</si>
  <si>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</si>
  <si>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</si>
  <si>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</si>
  <si>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</si>
  <si>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</si>
  <si>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</si>
  <si>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</si>
  <si>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</si>
  <si>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</si>
  <si>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</si>
  <si>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</si>
  <si>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</si>
  <si>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</si>
  <si>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</si>
  <si>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</si>
  <si>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</si>
  <si>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</si>
  <si>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</si>
  <si>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</si>
  <si>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</si>
  <si>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</si>
  <si>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</si>
  <si>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</si>
  <si>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</si>
  <si>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</si>
  <si>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</si>
  <si>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</si>
  <si>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</si>
  <si>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</si>
  <si>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</si>
  <si>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</si>
  <si>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</si>
  <si>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</si>
  <si>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</si>
  <si>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</si>
  <si>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</si>
  <si>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</si>
  <si>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</si>
  <si>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</si>
  <si>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</si>
  <si>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</si>
  <si>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</si>
  <si>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</si>
  <si>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</si>
  <si>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</si>
  <si>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</si>
  <si>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</si>
  <si>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</si>
  <si>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</si>
  <si>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</si>
  <si>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</si>
  <si>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</si>
  <si>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</si>
  <si>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</si>
  <si>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</si>
  <si>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</si>
  <si>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</si>
  <si>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</si>
  <si>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</si>
  <si>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</si>
  <si>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</si>
  <si>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</si>
  <si>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</si>
  <si>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</si>
  <si>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</si>
  <si>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</si>
  <si>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</si>
  <si>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</si>
  <si>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</si>
  <si>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</si>
  <si>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</si>
  <si>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</si>
  <si>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</si>
  <si>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</si>
  <si>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</si>
  <si>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</si>
  <si>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</si>
  <si>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</si>
  <si>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</si>
  <si>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</si>
  <si>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</si>
  <si>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</si>
  <si>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</si>
  <si>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</si>
  <si>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</si>
  <si>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</si>
  <si>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</si>
  <si>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</si>
  <si>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</si>
  <si>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</si>
  <si>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</si>
  <si>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</si>
  <si>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</si>
  <si>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</si>
  <si>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</si>
  <si>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</si>
  <si>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</si>
  <si>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</si>
  <si>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</si>
  <si>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</si>
  <si>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</si>
  <si>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</si>
  <si>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</si>
  <si>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</si>
  <si>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</si>
  <si>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</si>
  <si>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</si>
  <si>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</si>
  <si>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</si>
  <si>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</si>
  <si>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</si>
  <si>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</si>
  <si>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</si>
  <si>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</si>
  <si>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</si>
  <si>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</si>
  <si>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</si>
  <si>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</si>
  <si>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</si>
  <si>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</si>
  <si>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</si>
  <si>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</si>
  <si>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</si>
  <si>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</si>
  <si>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</si>
  <si>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</si>
  <si>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</si>
  <si>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</si>
  <si>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</si>
  <si>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</si>
  <si>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</si>
  <si>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</si>
  <si>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</si>
  <si>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</si>
  <si>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</si>
  <si>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</si>
  <si>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</si>
  <si>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</si>
  <si>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</si>
  <si>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</si>
  <si>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</si>
  <si>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</si>
  <si>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</si>
  <si>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</si>
  <si>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</si>
  <si>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</si>
  <si>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</si>
  <si>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</si>
  <si>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</si>
  <si>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</si>
  <si>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</si>
  <si>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</si>
  <si>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</si>
  <si>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</si>
  <si>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</si>
  <si>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</si>
  <si>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</si>
  <si>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</si>
  <si>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</si>
  <si>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</si>
  <si>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</si>
  <si>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</si>
  <si>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</si>
  <si>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</si>
  <si>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</si>
  <si>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</si>
  <si>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</si>
  <si>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</si>
  <si>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</si>
  <si>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</si>
  <si>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</si>
  <si>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</si>
  <si>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</si>
  <si>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</si>
  <si>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</si>
  <si>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</si>
  <si>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</si>
  <si>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</si>
  <si>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</si>
  <si>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</si>
  <si>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</si>
  <si>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</si>
  <si>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</si>
  <si>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</si>
  <si>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</si>
  <si>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</si>
  <si>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</si>
  <si>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</si>
  <si>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</si>
  <si>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</si>
  <si>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</si>
  <si>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</si>
  <si>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</si>
  <si>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</si>
  <si>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</si>
  <si>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</si>
  <si>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</si>
  <si>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</si>
  <si>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</si>
  <si>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</si>
  <si>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</si>
  <si>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</si>
  <si>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</si>
  <si>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</si>
  <si>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</si>
  <si>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</si>
  <si>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</si>
  <si>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</si>
  <si>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</si>
  <si>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</si>
  <si>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</si>
  <si>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</si>
  <si>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</si>
  <si>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</si>
  <si>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</si>
  <si>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</si>
  <si>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</si>
  <si>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</si>
  <si>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</si>
  <si>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</si>
  <si>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</si>
  <si>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</si>
  <si>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</si>
  <si>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</si>
  <si>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</si>
  <si>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</si>
  <si>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</si>
  <si>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</si>
  <si>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</si>
  <si>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</si>
  <si>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</si>
  <si>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</si>
  <si>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</si>
  <si>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</si>
  <si>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</si>
  <si>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</si>
  <si>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</si>
  <si>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</si>
  <si>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</si>
  <si>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</si>
  <si>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</si>
  <si>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</si>
  <si>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</si>
  <si>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</si>
  <si>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</si>
  <si>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</si>
  <si>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</si>
  <si>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</si>
  <si>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</si>
  <si>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</si>
  <si>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</si>
  <si>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</si>
  <si>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</si>
  <si>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</si>
  <si>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</si>
  <si>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</si>
  <si>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</si>
  <si>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</si>
  <si>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</si>
  <si>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</si>
  <si>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</si>
  <si>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</si>
  <si>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</si>
  <si>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</si>
  <si>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</si>
  <si>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</si>
  <si>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</si>
  <si>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</si>
  <si>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</si>
  <si>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</si>
  <si>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</si>
  <si>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</si>
  <si>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</si>
  <si>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</si>
  <si>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</si>
  <si>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</si>
  <si>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</si>
  <si>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</si>
  <si>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</si>
  <si>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</si>
  <si>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</si>
  <si>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</si>
  <si>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</si>
  <si>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</si>
  <si>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</si>
  <si>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</si>
  <si>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</si>
  <si>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</si>
  <si>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</si>
  <si>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</si>
  <si>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</si>
  <si>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</si>
  <si>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</si>
  <si>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</si>
  <si>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</si>
  <si>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</si>
  <si>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</si>
  <si>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</si>
  <si>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</si>
  <si>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</si>
  <si>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</si>
  <si>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</si>
  <si>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</si>
  <si>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</si>
  <si>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</si>
  <si>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</si>
  <si>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</si>
  <si>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</si>
  <si>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</si>
  <si>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</si>
  <si>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</si>
  <si>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</si>
  <si>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</si>
  <si>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</si>
  <si>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</si>
  <si>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</si>
  <si>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</si>
  <si>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</si>
  <si>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</si>
  <si>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</si>
  <si>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</si>
  <si>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</si>
  <si>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 xml:space="preserve">LTTS </t>
  </si>
  <si>
    <t>5650-5800</t>
  </si>
  <si>
    <t>Loss of Rs.47/-</t>
  </si>
  <si>
    <t>Loss of Rs.11.50/-</t>
  </si>
  <si>
    <t xml:space="preserve">HCLTECH 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</si>
  <si>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</si>
  <si>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</si>
  <si>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</si>
  <si>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</si>
  <si>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</si>
  <si>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</si>
  <si>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</si>
  <si>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</si>
  <si>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</si>
  <si>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</si>
  <si>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</si>
  <si>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</si>
  <si>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</si>
  <si>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</si>
  <si>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</si>
  <si>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</si>
  <si>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</si>
  <si>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</si>
  <si>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</si>
  <si>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</si>
  <si>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</si>
  <si>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</si>
  <si>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</si>
  <si>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</si>
  <si>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</si>
  <si>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</si>
  <si>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</si>
  <si>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</si>
  <si>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1436-1444</t>
  </si>
  <si>
    <t>1490-1530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</si>
  <si>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</si>
  <si>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</si>
  <si>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</si>
  <si>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</si>
  <si>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</si>
  <si>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</si>
  <si>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</si>
  <si>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</si>
  <si>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</si>
  <si>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Profit of Rs.15/-</t>
  </si>
  <si>
    <t>96-98</t>
  </si>
  <si>
    <t>663-668</t>
  </si>
  <si>
    <t>700-730</t>
  </si>
  <si>
    <t>NIFTY 17400 CE 16-DEC</t>
  </si>
  <si>
    <t>228-235</t>
  </si>
  <si>
    <t>Loss of Rs.31.0/-</t>
  </si>
  <si>
    <t>KOTAKBANK 1900 CE 30-DEC</t>
  </si>
  <si>
    <t>40-45</t>
  </si>
  <si>
    <t>Loss of Rs.1.65/-</t>
  </si>
  <si>
    <t>Loss of Rs.2.7/-</t>
  </si>
  <si>
    <t>770-775</t>
  </si>
  <si>
    <t>Loss of Rs.9/-</t>
  </si>
  <si>
    <t>ICICIGI DEC FUT</t>
  </si>
  <si>
    <t>1440-1460</t>
  </si>
  <si>
    <t>Loss of Rs.28/-</t>
  </si>
  <si>
    <t>Loss of Rs.15.50/-</t>
  </si>
  <si>
    <t xml:space="preserve">KOTAKBANK 1900 CE 30-DEC </t>
  </si>
  <si>
    <t>25-35</t>
  </si>
  <si>
    <t>NIFTY 17200 CE 23-DEC</t>
  </si>
  <si>
    <t>100-120</t>
  </si>
  <si>
    <t>Profit of Rs.17.50/-</t>
  </si>
  <si>
    <t>Loss of Rs.17/-</t>
  </si>
  <si>
    <t>220-230</t>
  </si>
  <si>
    <t>726-734</t>
  </si>
  <si>
    <t>780-820</t>
  </si>
  <si>
    <t>Loss of Rs.6.5/-</t>
  </si>
  <si>
    <t>NIFTY 17000 CE 23-DEC</t>
  </si>
  <si>
    <t>90-100</t>
  </si>
  <si>
    <t>Loss of Rs.33.0/-</t>
  </si>
  <si>
    <t>5500-5600</t>
  </si>
  <si>
    <t>Loss of Rs.145/-</t>
  </si>
  <si>
    <t>ICICIBANK DEC FUT</t>
  </si>
  <si>
    <t>Loss of Rs.11.0/-</t>
  </si>
  <si>
    <t>690-700</t>
  </si>
  <si>
    <t>Profit of Rs.45.5/-</t>
  </si>
  <si>
    <t>213-217</t>
  </si>
  <si>
    <t>240-250</t>
  </si>
  <si>
    <t>2340-2380</t>
  </si>
  <si>
    <t>TOPGAIN FINANCE PRIVATE LIMITED</t>
  </si>
  <si>
    <t>GRAVITON RESEARCH CAPITAL LLP</t>
  </si>
  <si>
    <t>Profit of Rs.18/-</t>
  </si>
  <si>
    <t>NIFTY 16950 CE 23-DEC</t>
  </si>
  <si>
    <t>110-120</t>
  </si>
  <si>
    <t>Profit of Rs.2/-</t>
  </si>
  <si>
    <t>728-730</t>
  </si>
  <si>
    <t>760-780</t>
  </si>
  <si>
    <t>1430-1440</t>
  </si>
  <si>
    <t>1500-1520</t>
  </si>
  <si>
    <t>2130-2150</t>
  </si>
  <si>
    <t>2350-2450</t>
  </si>
  <si>
    <t>1650-1700</t>
  </si>
  <si>
    <t>BANKNIFTY 35000 CE 23-DEC</t>
  </si>
  <si>
    <t>250-300</t>
  </si>
  <si>
    <t>Profit of Rs. 50/-</t>
  </si>
  <si>
    <t>SRESTHA</t>
  </si>
  <si>
    <t>RAIN TREE HOLDINGS PRIVATE LIMITED</t>
  </si>
  <si>
    <t>SRF 2340 CE DEC</t>
  </si>
  <si>
    <t>45-52</t>
  </si>
  <si>
    <t>Profit of Rs.7/-</t>
  </si>
  <si>
    <t>NIFTY 17050 PE 23-DEC</t>
  </si>
  <si>
    <t>70-80</t>
  </si>
  <si>
    <t>BANKNIFTY 35200 PE 23-DEC</t>
  </si>
  <si>
    <t>180-250</t>
  </si>
  <si>
    <t>ASIANPAINT 3280 CE DEC</t>
  </si>
  <si>
    <t>70-90</t>
  </si>
  <si>
    <t>BANKNIFTY 35400 CE 23-DEC</t>
  </si>
  <si>
    <t>180-220</t>
  </si>
  <si>
    <t>NIFTY 17100 PE 23-DEC</t>
  </si>
  <si>
    <t>60-70</t>
  </si>
  <si>
    <t>Profit of Rs. 13.5/-</t>
  </si>
  <si>
    <t>Profit of Rs. 16/-</t>
  </si>
  <si>
    <t>Part Profit of Rs.8/-</t>
  </si>
  <si>
    <t>SUNRETAIL</t>
  </si>
  <si>
    <t>TJR AGROCOM PRIVATE LIMITED</t>
  </si>
  <si>
    <t>55-80</t>
  </si>
  <si>
    <t>Profit of Rs. 14/-</t>
  </si>
  <si>
    <t>Profit of Rs. 15.5/-</t>
  </si>
  <si>
    <t>45-60</t>
  </si>
  <si>
    <t>IOC 112 CE DEC</t>
  </si>
  <si>
    <t>2-2.50</t>
  </si>
  <si>
    <t>SIEMENS 2400 CE DEC</t>
  </si>
  <si>
    <t>NIFTY 17100 CE 30-DEC</t>
  </si>
  <si>
    <t>Profit of Rs. 14.5/-</t>
  </si>
  <si>
    <t>BANKNIFTY 34500 PE 30-DEC</t>
  </si>
  <si>
    <t>280-320</t>
  </si>
  <si>
    <t>Profit of Rs. 40/-</t>
  </si>
  <si>
    <t>EPITOME TRADING AND INVESTMENTS</t>
  </si>
  <si>
    <t>NIFTY 17000 CE 30-DEC</t>
  </si>
  <si>
    <t xml:space="preserve">NIFTY 16900 PE 30-DEC </t>
  </si>
  <si>
    <t>120-140</t>
  </si>
  <si>
    <t>NIFTY 16950 PE 30-DEC</t>
  </si>
  <si>
    <t>Profit of Rs. 15/-</t>
  </si>
  <si>
    <t>Profit of Rs. 36/-</t>
  </si>
  <si>
    <t>SRF 2360 CE DEC</t>
  </si>
  <si>
    <t>35-42</t>
  </si>
  <si>
    <t>2200-2230</t>
  </si>
  <si>
    <t>SHARE INDIA SECURITIES LIMITED</t>
  </si>
  <si>
    <t>GGENG</t>
  </si>
  <si>
    <t>GLCL</t>
  </si>
  <si>
    <t>RAJEEV KUMAR JOSHI</t>
  </si>
  <si>
    <t>MANSI SHARES &amp; STOCK ADVISORS PVT LTD</t>
  </si>
  <si>
    <t>ADROIT FINANCIAL SERVICES PVT LTD</t>
  </si>
  <si>
    <t>INVENTURE</t>
  </si>
  <si>
    <t>Inventure Gro &amp; Sec Ltd</t>
  </si>
  <si>
    <t>Loss of Rs.38.0/-</t>
  </si>
  <si>
    <t>Profit of Rs. 10.5/-</t>
  </si>
  <si>
    <t>NAVINFLUOR JAN FUT</t>
  </si>
  <si>
    <t>4320-4350</t>
  </si>
  <si>
    <t>Profit of Rs.45/-</t>
  </si>
  <si>
    <t>BHARTIARTL 690 CE DEC</t>
  </si>
  <si>
    <t>NIFTY 17200 PE 30-DEC</t>
  </si>
  <si>
    <t>COLPAL 1480 CE DEC</t>
  </si>
  <si>
    <t xml:space="preserve">SIEMENS 2420 CE DEC </t>
  </si>
  <si>
    <t>Profit of Rs. 17.5/-</t>
  </si>
  <si>
    <t>Profit of Rs.6/-</t>
  </si>
  <si>
    <t>Profit of Rs. 10/-</t>
  </si>
  <si>
    <t>ANUPAM</t>
  </si>
  <si>
    <t>SHANTABEN VALJI BORICHA</t>
  </si>
  <si>
    <t>INNOVATIVE</t>
  </si>
  <si>
    <t>MAQSOOD DABIR SHAIKH</t>
  </si>
  <si>
    <t>MUKTA</t>
  </si>
  <si>
    <t>ATTRIBUTE SHARES &amp; SECURITIES PVT LTD</t>
  </si>
  <si>
    <t>NDASEC</t>
  </si>
  <si>
    <t>ESS KAY MERCANTILES LIMITED</t>
  </si>
  <si>
    <t>SUPERIOR</t>
  </si>
  <si>
    <t>RAMASTEEL</t>
  </si>
  <si>
    <t>Rama Steel Tubes Limited</t>
  </si>
  <si>
    <t>SUPRIYA</t>
  </si>
  <si>
    <t>Supriya Lifescience Ltd</t>
  </si>
  <si>
    <t>VLIFEPP</t>
  </si>
  <si>
    <t>Vikas Lif Re. 0.40 ppd up</t>
  </si>
  <si>
    <t>WINPRO</t>
  </si>
  <si>
    <t>WinPro Industries Limited</t>
  </si>
  <si>
    <t>KULWANT SINGH</t>
  </si>
  <si>
    <t>450-460</t>
  </si>
  <si>
    <t>Profit of Rs.14/-</t>
  </si>
  <si>
    <t>47-48</t>
  </si>
  <si>
    <t>475-477</t>
  </si>
  <si>
    <t>3000-3020</t>
  </si>
  <si>
    <t>3140-3200</t>
  </si>
  <si>
    <t>125.5-126.5</t>
  </si>
  <si>
    <t>130-134</t>
  </si>
  <si>
    <t>1400-1410</t>
  </si>
  <si>
    <t>1470-1500</t>
  </si>
  <si>
    <t>1730-1750</t>
  </si>
  <si>
    <t>1900-2000</t>
  </si>
  <si>
    <t>Loss of Rs. 7.50/-</t>
  </si>
  <si>
    <t>AIMCOPEST</t>
  </si>
  <si>
    <t>AVI</t>
  </si>
  <si>
    <t>BANASFN</t>
  </si>
  <si>
    <t>CLARA</t>
  </si>
  <si>
    <t>DECIPHER</t>
  </si>
  <si>
    <t>JANAKIRAM AJJARAPU</t>
  </si>
  <si>
    <t>AGRO TRADE SOLUTIONS</t>
  </si>
  <si>
    <t>KAPASHI</t>
  </si>
  <si>
    <t>DIPAKKUMAR CHIMANLAL SHAH</t>
  </si>
  <si>
    <t>KOCL</t>
  </si>
  <si>
    <t>NEWLIGHT</t>
  </si>
  <si>
    <t>OZONEWORLD</t>
  </si>
  <si>
    <t>OLGA TRADING PRIVATE LIMITED</t>
  </si>
  <si>
    <t>CHANDARANA INTERMEDIARIES BROKERS PRIVATE LIMITED</t>
  </si>
  <si>
    <t>SANJAY KUMAR PATHAK</t>
  </si>
  <si>
    <t>WITS</t>
  </si>
  <si>
    <t>YAMNINV</t>
  </si>
  <si>
    <t>SURBHI INFRAPROJECT PRIVATE LIMITED</t>
  </si>
  <si>
    <t>AVIRAT ENTERPRISE</t>
  </si>
  <si>
    <t>FOCE</t>
  </si>
  <si>
    <t>Foce India Limited</t>
  </si>
  <si>
    <t>B.W.TRADERS</t>
  </si>
  <si>
    <t>MITTAL</t>
  </si>
  <si>
    <t>Mittal Life Style Limited</t>
  </si>
  <si>
    <t>MOKSH</t>
  </si>
  <si>
    <t>Moksh Ornaments Limited</t>
  </si>
  <si>
    <t>STOCK VERTEX VENTURES</t>
  </si>
  <si>
    <t>VIKASPROP</t>
  </si>
  <si>
    <t>Vikas Prop &amp; Granite Ltd</t>
  </si>
  <si>
    <t>VIKASWSP</t>
  </si>
  <si>
    <t>Vikas Wsp Ltd</t>
  </si>
  <si>
    <t>DEEPAK BABULAL SHAH</t>
  </si>
  <si>
    <t>Profit of Rs.125/-</t>
  </si>
  <si>
    <t>Profit of Rs.1.2/-</t>
  </si>
  <si>
    <t>365-375</t>
  </si>
  <si>
    <t>Loss of Rs.0.55/-</t>
  </si>
  <si>
    <t>5-6.0</t>
  </si>
  <si>
    <t>Loss of Rs. 2.30/-</t>
  </si>
  <si>
    <t>BANKNIFTY 35000 CE 30-DEC</t>
  </si>
  <si>
    <t>DAMODAR PRASAD AGARWAL</t>
  </si>
  <si>
    <t>AKM</t>
  </si>
  <si>
    <t>GYAN CHAND JAIN</t>
  </si>
  <si>
    <t>ADVIK CAPITAL LIMITED</t>
  </si>
  <si>
    <t>PAWAN KANSAL</t>
  </si>
  <si>
    <t>DHARMESHBHAI JETHABHAI VAGHELA</t>
  </si>
  <si>
    <t>BRIDGESE</t>
  </si>
  <si>
    <t>VISHAL PRAGNESHBHAI SHAH</t>
  </si>
  <si>
    <t>PRAGNESH RATILAL SHAH</t>
  </si>
  <si>
    <t>PRAMODCHANDRAPANT</t>
  </si>
  <si>
    <t>SAGARSURYAKANTDHURI</t>
  </si>
  <si>
    <t>CAMEXLTD</t>
  </si>
  <si>
    <t>KALPESH DEVENDRAKUMAR CHOPRA</t>
  </si>
  <si>
    <t>SAHIL RAKESH PATEL</t>
  </si>
  <si>
    <t>RAKESH BHAILALBHAI PATEL</t>
  </si>
  <si>
    <t>CHHAYA RAKESHBHAI PATEL</t>
  </si>
  <si>
    <t>CATVISION</t>
  </si>
  <si>
    <t>PARTHIV RAMESHCHANDRA PATEL</t>
  </si>
  <si>
    <t>SILVERSON TRADELINKS PRIVATE LIMITED</t>
  </si>
  <si>
    <t>GREENVALLEY TIE UP PRIVATE LIMITED</t>
  </si>
  <si>
    <t>MADHGHNE ADVISORY PRIVATE LIMITED</t>
  </si>
  <si>
    <t>DOSHI DHARMESH ANANTRAI HUF</t>
  </si>
  <si>
    <t>HETAL SHASHANK DOSHI</t>
  </si>
  <si>
    <t>COMFINCAP</t>
  </si>
  <si>
    <t>HARSHA SHAH</t>
  </si>
  <si>
    <t>KESAR TRACOM INDIA LLP</t>
  </si>
  <si>
    <t>COMSYN</t>
  </si>
  <si>
    <t>DANLAW</t>
  </si>
  <si>
    <t>PORINJU VELIYATH</t>
  </si>
  <si>
    <t>DDIL</t>
  </si>
  <si>
    <t>JINAL NEERAJ RAMNANI</t>
  </si>
  <si>
    <t>DMR</t>
  </si>
  <si>
    <t>LAXMIKANTH PRABHU N</t>
  </si>
  <si>
    <t>EPIC</t>
  </si>
  <si>
    <t>RAMESH CHANDRA SARAF &amp; SONS (HUF)</t>
  </si>
  <si>
    <t>GLOBE CAPITAL MARKET LIMITED</t>
  </si>
  <si>
    <t>FILATFASH</t>
  </si>
  <si>
    <t>LA RICHESSE ADVISORS PRIVATE LIMITED</t>
  </si>
  <si>
    <t>DELTA INFRAGALAXY LLP</t>
  </si>
  <si>
    <t>FRASER</t>
  </si>
  <si>
    <t>PARESH JIVANBHAI PATEL</t>
  </si>
  <si>
    <t>OMKAR RAJKUMAR SHIVHARE</t>
  </si>
  <si>
    <t>RAJKUMAR SHIVHARE YOGEETA</t>
  </si>
  <si>
    <t>ALANKIT IMAGINATIONS LIMITED</t>
  </si>
  <si>
    <t>RASHI GUPTA</t>
  </si>
  <si>
    <t>SANGEETA BERIWAL</t>
  </si>
  <si>
    <t>SOURABH BANSAL HUF</t>
  </si>
  <si>
    <t>GGL</t>
  </si>
  <si>
    <t>APURVABHAI DILIPBHAI SHAH</t>
  </si>
  <si>
    <t>NAVEEN GUPTA</t>
  </si>
  <si>
    <t>GAUTAM PRAVINCHANDRA SHETH</t>
  </si>
  <si>
    <t>GLOBALCA</t>
  </si>
  <si>
    <t>RAHUL KUMAR</t>
  </si>
  <si>
    <t>GEETA MONDAL</t>
  </si>
  <si>
    <t>GOLECHA</t>
  </si>
  <si>
    <t>TINA GOYAL</t>
  </si>
  <si>
    <t>VIJAY KUMAR SHARMA</t>
  </si>
  <si>
    <t>GVFILM</t>
  </si>
  <si>
    <t>R SATHIAMURTHI</t>
  </si>
  <si>
    <t>HILIKS</t>
  </si>
  <si>
    <t>KALIDINDI HARSHITHA</t>
  </si>
  <si>
    <t>SUNEETHA BHUPATHI RAJU</t>
  </si>
  <si>
    <t>HILTON</t>
  </si>
  <si>
    <t>SOLENCO SERVICES LLP</t>
  </si>
  <si>
    <t>YASHIKA YUVRAJ MALHOTRA</t>
  </si>
  <si>
    <t>DIKSHA YUVRAJ MALHOTRA</t>
  </si>
  <si>
    <t>HITKITGLO</t>
  </si>
  <si>
    <t>VORA CONSTRUCTION LTD</t>
  </si>
  <si>
    <t>INDIGO TECH IND LIMITED</t>
  </si>
  <si>
    <t>SHAH RASIKLAL SHREYAS</t>
  </si>
  <si>
    <t>LOYAL</t>
  </si>
  <si>
    <t>DEVANG CHANDRAKANTBHAI SHAH</t>
  </si>
  <si>
    <t>MAHENDRA GIRDHARILAL WADHWANI</t>
  </si>
  <si>
    <t>MAHACORP</t>
  </si>
  <si>
    <t>DIPAN MEHTA COMMODITIES PRIVATE LIMITED</t>
  </si>
  <si>
    <t>MEGACOR</t>
  </si>
  <si>
    <t>MEP</t>
  </si>
  <si>
    <t>IFCI LTD.</t>
  </si>
  <si>
    <t>MONGIPA</t>
  </si>
  <si>
    <t>AMBUJ GUPTA</t>
  </si>
  <si>
    <t>NARMADA FINTRADE LTD.</t>
  </si>
  <si>
    <t>NARESHAGRAWAL</t>
  </si>
  <si>
    <t>KHADARIA FAMILY TRUST</t>
  </si>
  <si>
    <t>NAVYUG TELEFILMS PRIVATE LIMITED</t>
  </si>
  <si>
    <t>NATURAL</t>
  </si>
  <si>
    <t>RAJESHKUMAR RAMESHCHANDRA GUPTA</t>
  </si>
  <si>
    <t>RIPALBEN DHARMIKKUMAR PARIKH</t>
  </si>
  <si>
    <t>NCLRESE</t>
  </si>
  <si>
    <t>BANTWAL VASUDEV BALIGA</t>
  </si>
  <si>
    <t>BHANWAR LAL DANGI</t>
  </si>
  <si>
    <t>PCS</t>
  </si>
  <si>
    <t>KELAWALA MUKESH MOHANLAL (HUF)</t>
  </si>
  <si>
    <t>QUANT MUTUAL FUND</t>
  </si>
  <si>
    <t>SABOOSOD</t>
  </si>
  <si>
    <t>ARCHANA DEVI SABOO</t>
  </si>
  <si>
    <t>SBC</t>
  </si>
  <si>
    <t>ALOK KUMAR HUF</t>
  </si>
  <si>
    <t>SCTL</t>
  </si>
  <si>
    <t>JOLY PAUL</t>
  </si>
  <si>
    <t>KAMLESH NAVINCHANDRA SHAH</t>
  </si>
  <si>
    <t>SVAMSOF</t>
  </si>
  <si>
    <t>SHRIDHAR FINANCIAL SERVICES LIMITED</t>
  </si>
  <si>
    <t>SVPHOUSING</t>
  </si>
  <si>
    <t>TANVI</t>
  </si>
  <si>
    <t>SURYA PRAKASH KILLAMPALLI</t>
  </si>
  <si>
    <t>TEXELIN</t>
  </si>
  <si>
    <t>WALLFORT FINANCIAL SERVICES LTD</t>
  </si>
  <si>
    <t>VIVIDHA</t>
  </si>
  <si>
    <t>NIKUNJ KAUSHIK SHAH</t>
  </si>
  <si>
    <t>MADHUSUDHANCHAKRAVARTHY</t>
  </si>
  <si>
    <t>20MICRONS</t>
  </si>
  <si>
    <t>20 Microns Limited</t>
  </si>
  <si>
    <t>SHAH CHETAN RASIKLAL</t>
  </si>
  <si>
    <t>SETU SECURITIES PVT LTD</t>
  </si>
  <si>
    <t>21STCENMGM</t>
  </si>
  <si>
    <t>21st Century Mgmt Ser Ltd</t>
  </si>
  <si>
    <t>SHAH CHETAN   RASIKLAL</t>
  </si>
  <si>
    <t>AJOONI</t>
  </si>
  <si>
    <t>Ajooni Biotech Limited</t>
  </si>
  <si>
    <t>MADHUKAR SHETH</t>
  </si>
  <si>
    <t>APOLLO</t>
  </si>
  <si>
    <t>Apollo Micro Systems Ltd</t>
  </si>
  <si>
    <t>MUKUL MAHESHWARI (HUF)</t>
  </si>
  <si>
    <t>XTX MARKETS LLP</t>
  </si>
  <si>
    <t>QE SECURITIES</t>
  </si>
  <si>
    <t>BANARBEADS</t>
  </si>
  <si>
    <t>Banaras Beads Ltd</t>
  </si>
  <si>
    <t>KRISHNA AWTAR KABRA</t>
  </si>
  <si>
    <t>PRABHULAL LALLUBHAI PAREKH</t>
  </si>
  <si>
    <t>BRIGHT</t>
  </si>
  <si>
    <t>Bright Solar Limited</t>
  </si>
  <si>
    <t>RUKMINI DONDETI</t>
  </si>
  <si>
    <t>CANTABIL</t>
  </si>
  <si>
    <t>Cantabil Retail Ltd</t>
  </si>
  <si>
    <t>MEENA ASHWIN KOTHARI</t>
  </si>
  <si>
    <t>SANATAN FINANCIAL ADVISORY SERVICES PRIVATE LIMITE</t>
  </si>
  <si>
    <t>AUTHUM INVESTMENT &amp; INFRASTRUCTURE LIMITED</t>
  </si>
  <si>
    <t>CYBERMEDIA</t>
  </si>
  <si>
    <t>Cyber Media (India) Limit</t>
  </si>
  <si>
    <t>KETAKI PRIYADARSHAN SIRAS</t>
  </si>
  <si>
    <t>CYBERTECH</t>
  </si>
  <si>
    <t>Cybertech Systems &amp; Softw</t>
  </si>
  <si>
    <t>NK SECURITIES RESEARCH PRIVATE LIMITED</t>
  </si>
  <si>
    <t>VIJIT TRADING</t>
  </si>
  <si>
    <t>DHANBANK</t>
  </si>
  <si>
    <t>Dhanlaxmi Bank Limited</t>
  </si>
  <si>
    <t>INTELLECT STOCK BROKING LIMITED</t>
  </si>
  <si>
    <t>Graphite India Limited</t>
  </si>
  <si>
    <t>HEG Ltd</t>
  </si>
  <si>
    <t>HITESH AMRUTLAL PATEL</t>
  </si>
  <si>
    <t>MTNL</t>
  </si>
  <si>
    <t>Maha Tel Nigam Ltd.</t>
  </si>
  <si>
    <t>NRL</t>
  </si>
  <si>
    <t>Nupur Recyclers Limited</t>
  </si>
  <si>
    <t>PIONEEREMB</t>
  </si>
  <si>
    <t>Pioneer Embroideries Limi</t>
  </si>
  <si>
    <t>PRAKASHSTL</t>
  </si>
  <si>
    <t>Prakash Steelage Ltd</t>
  </si>
  <si>
    <t>SUNTECK WEALTHMAX CAPITAL PRIVATE LIMITED</t>
  </si>
  <si>
    <t>RBL Bank Limited</t>
  </si>
  <si>
    <t>ALPHAGREP SECURITIES PRIVATE LIMITED</t>
  </si>
  <si>
    <t>JUMP TRADING FINANCIAL INDIA PRIVATE LIMITED</t>
  </si>
  <si>
    <t>SINTEX</t>
  </si>
  <si>
    <t>Sintex Industries Ltd.</t>
  </si>
  <si>
    <t>VAIBHAV STOCK AND DERIVATIVES BROKING PRIVATE LIMITED</t>
  </si>
  <si>
    <t>TOKYOPLAST</t>
  </si>
  <si>
    <t>Tokyo Plast Intl Ltd</t>
  </si>
  <si>
    <t>SAHIL RAI</t>
  </si>
  <si>
    <t>VISHWARAJ</t>
  </si>
  <si>
    <t>Vishwaraj Sugar Ind Ltd</t>
  </si>
  <si>
    <t>JILESH NAVIN CHHEDA</t>
  </si>
  <si>
    <t>M/S. PRARTHANA ENTERPRISES</t>
  </si>
  <si>
    <t>WEWIN</t>
  </si>
  <si>
    <t>WE WIN LIMITED</t>
  </si>
  <si>
    <t>GAURAV JAIN</t>
  </si>
  <si>
    <t>ZEELEARN</t>
  </si>
  <si>
    <t>Zee Learn Limited</t>
  </si>
  <si>
    <t>COLO SECURITIES PRIVATE LIMITED</t>
  </si>
  <si>
    <t>PRATIK MINERALS PRIVATE LIMITED</t>
  </si>
  <si>
    <t>SATYA NARAIN GOEL</t>
  </si>
  <si>
    <t>JINDAL RAVINDER KUMAR</t>
  </si>
  <si>
    <t>SUNIL KUMAR JINDAL</t>
  </si>
  <si>
    <t>ESSARSHPNG</t>
  </si>
  <si>
    <t>Essar Shipping Limited</t>
  </si>
  <si>
    <t>INDIA OPPORTUNITIES GROWTH FUND LTD - PINEWOOD STRATEGY</t>
  </si>
  <si>
    <t>INDLMETER</t>
  </si>
  <si>
    <t>IMP Powers Ltd</t>
  </si>
  <si>
    <t>SHREEJAY WEALTH ADVISORS PRIVATE LIMITED  .</t>
  </si>
  <si>
    <t>HANSAL JIGAR VORA</t>
  </si>
  <si>
    <t>PRAVIN VASANT MEHTA</t>
  </si>
  <si>
    <t>MARSHALL</t>
  </si>
  <si>
    <t>Marshall Machines Ltd</t>
  </si>
  <si>
    <t>PRASHANT SARUP</t>
  </si>
  <si>
    <t>MEP Infra. Developers Ltd</t>
  </si>
  <si>
    <t>MERCATOR</t>
  </si>
  <si>
    <t>Mercator Limited</t>
  </si>
  <si>
    <t>ANAND RATHI GLOBAL FINANCE LTD</t>
  </si>
  <si>
    <t>KRISHAN</t>
  </si>
  <si>
    <t>VIJIT GLOBAL SECURITIES PRIVATE LIMITED</t>
  </si>
  <si>
    <t>PRARAMBH SECURITIES PVT. LTD.</t>
  </si>
  <si>
    <t>MANGLAM FINANCIAL SERVICES</t>
  </si>
  <si>
    <t>RISHI R BAFNA</t>
  </si>
  <si>
    <t>AMIT RATANLAL SEKHANI</t>
  </si>
  <si>
    <t>ANAND RATANLAL SEKHANI</t>
  </si>
  <si>
    <t>SANCO</t>
  </si>
  <si>
    <t>Sanco Industries Ltd.</t>
  </si>
  <si>
    <t>ADAVALLY UDAYKIRAN REDDY</t>
  </si>
  <si>
    <t>GITU  RANI</t>
  </si>
  <si>
    <t>INDUSIND BANK LTD CLIENT A/C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</si>
</sst>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2" fontId="36" fillId="16" borderId="23" xfId="0" applyNumberFormat="1" applyFont="1" applyFill="1" applyBorder="1" applyAlignment="1">
      <alignment horizontal="center" vertical="center"/>
    </xf>
    <xf numFmtId="10" fontId="36" fillId="16" borderId="23" xfId="0" applyNumberFormat="1" applyFont="1" applyFill="1" applyBorder="1" applyAlignment="1">
      <alignment horizontal="center" vertical="center" wrapText="1"/>
    </xf>
    <xf numFmtId="0" fontId="36" fillId="16" borderId="24" xfId="0" applyFont="1" applyFill="1" applyBorder="1" applyAlignment="1">
      <alignment horizontal="center" vertical="center"/>
    </xf>
    <xf numFmtId="0" fontId="35" fillId="27" borderId="21" xfId="0" applyFont="1" applyFill="1" applyBorder="1" applyAlignment="1">
      <alignment horizontal="center" vertical="center"/>
    </xf>
    <xf numFmtId="165" fontId="35" fillId="27" borderId="21" xfId="0" applyNumberFormat="1" applyFont="1" applyFill="1" applyBorder="1" applyAlignment="1">
      <alignment horizontal="center" vertical="center"/>
    </xf>
    <xf numFmtId="16" fontId="35" fillId="27" borderId="21" xfId="0" applyNumberFormat="1" applyFont="1" applyFill="1" applyBorder="1" applyAlignment="1">
      <alignment horizontal="center" vertical="center"/>
    </xf>
    <xf numFmtId="0" fontId="43" fillId="29" borderId="21" xfId="0" applyFont="1" applyFill="1" applyBorder="1" applyAlignment="1"/>
    <xf numFmtId="0" fontId="36" fillId="27" borderId="21" xfId="0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2" xfId="0" applyNumberFormat="1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30" borderId="21" xfId="0" applyNumberFormat="1" applyFont="1" applyFill="1" applyBorder="1" applyAlignment="1">
      <alignment horizontal="center" vertical="center"/>
    </xf>
    <xf numFmtId="165" fontId="29" fillId="27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5" fontId="29" fillId="12" borderId="23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1" fontId="35" fillId="11" borderId="29" xfId="0" applyNumberFormat="1" applyFont="1" applyFill="1" applyBorder="1" applyAlignment="1">
      <alignment horizontal="center" vertical="center"/>
    </xf>
    <xf numFmtId="165" fontId="35" fillId="11" borderId="29" xfId="0" applyNumberFormat="1" applyFont="1" applyFill="1" applyBorder="1" applyAlignment="1">
      <alignment horizontal="center" vertical="center"/>
    </xf>
    <xf numFmtId="16" fontId="35" fillId="11" borderId="29" xfId="0" applyNumberFormat="1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/>
    </xf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6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44561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D14" sqref="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44561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21" t="s">
        <v>16</v>
      </c>
      <c r="B9" s="523" t="s">
        <v>17</v>
      </c>
      <c r="C9" s="523" t="s">
        <v>18</v>
      </c>
      <c r="D9" s="523" t="s">
        <v>19</v>
      </c>
      <c r="E9" s="26" t="s">
        <v>20</v>
      </c>
      <c r="F9" s="26" t="s">
        <v>21</v>
      </c>
      <c r="G9" s="518" t="s">
        <v>22</v>
      </c>
      <c r="H9" s="519"/>
      <c r="I9" s="520"/>
      <c r="J9" s="518" t="s">
        <v>23</v>
      </c>
      <c r="K9" s="519"/>
      <c r="L9" s="520"/>
      <c r="M9" s="26"/>
      <c r="N9" s="27"/>
      <c r="O9" s="27"/>
      <c r="P9" s="27"/>
    </row>
    <row r="10" spans="1:16" ht="59.25" customHeight="1">
      <c r="A10" s="522"/>
      <c r="B10" s="524"/>
      <c r="C10" s="524"/>
      <c r="D10" s="52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35221.35</v>
      </c>
      <c r="F11" s="35">
        <v>35141.483333333337</v>
      </c>
      <c r="G11" s="36">
        <v>34960.966666666674</v>
      </c>
      <c r="H11" s="36">
        <v>34700.583333333336</v>
      </c>
      <c r="I11" s="36">
        <v>34520.066666666673</v>
      </c>
      <c r="J11" s="36">
        <v>35401.866666666676</v>
      </c>
      <c r="K11" s="36">
        <v>35582.383333333339</v>
      </c>
      <c r="L11" s="36">
        <v>35842.766666666677</v>
      </c>
      <c r="M11" s="37">
        <v>35322</v>
      </c>
      <c r="N11" s="37">
        <v>34881.1</v>
      </c>
      <c r="O11" s="38">
        <v>2400050</v>
      </c>
      <c r="P11" s="39">
        <v>-0.17693052923979116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17267.95</v>
      </c>
      <c r="F12" s="40">
        <v>17261.616666666669</v>
      </c>
      <c r="G12" s="41">
        <v>17206.333333333336</v>
      </c>
      <c r="H12" s="41">
        <v>17144.716666666667</v>
      </c>
      <c r="I12" s="41">
        <v>17089.433333333334</v>
      </c>
      <c r="J12" s="41">
        <v>17323.233333333337</v>
      </c>
      <c r="K12" s="41">
        <v>17378.51666666667</v>
      </c>
      <c r="L12" s="41">
        <v>17440.133333333339</v>
      </c>
      <c r="M12" s="31">
        <v>17316.900000000001</v>
      </c>
      <c r="N12" s="31">
        <v>17200</v>
      </c>
      <c r="O12" s="42">
        <v>10408850</v>
      </c>
      <c r="P12" s="43">
        <v>-0.15460086823392771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44586</v>
      </c>
      <c r="E13" s="40">
        <v>17324.5</v>
      </c>
      <c r="F13" s="40">
        <v>17304.166666666668</v>
      </c>
      <c r="G13" s="41">
        <v>17170.333333333336</v>
      </c>
      <c r="H13" s="41">
        <v>17016.166666666668</v>
      </c>
      <c r="I13" s="41">
        <v>16882.333333333336</v>
      </c>
      <c r="J13" s="41">
        <v>17458.333333333336</v>
      </c>
      <c r="K13" s="41">
        <v>17592.166666666672</v>
      </c>
      <c r="L13" s="41">
        <v>17746.333333333336</v>
      </c>
      <c r="M13" s="31">
        <v>17438</v>
      </c>
      <c r="N13" s="31">
        <v>17150</v>
      </c>
      <c r="O13" s="42">
        <v>1720</v>
      </c>
      <c r="P13" s="43">
        <v>-2.2727272727272728E-2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982.45</v>
      </c>
      <c r="F14" s="40">
        <v>987.33333333333337</v>
      </c>
      <c r="G14" s="41">
        <v>974.11666666666679</v>
      </c>
      <c r="H14" s="41">
        <v>965.78333333333342</v>
      </c>
      <c r="I14" s="41">
        <v>952.56666666666683</v>
      </c>
      <c r="J14" s="41">
        <v>995.66666666666674</v>
      </c>
      <c r="K14" s="41">
        <v>1008.8833333333332</v>
      </c>
      <c r="L14" s="41">
        <v>1017.2166666666667</v>
      </c>
      <c r="M14" s="31">
        <v>1000.55</v>
      </c>
      <c r="N14" s="31">
        <v>979</v>
      </c>
      <c r="O14" s="42">
        <v>1948200</v>
      </c>
      <c r="P14" s="43">
        <v>-7.914825231016473E-2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19440.05</v>
      </c>
      <c r="F15" s="40">
        <v>19418.016666666666</v>
      </c>
      <c r="G15" s="41">
        <v>19238.083333333332</v>
      </c>
      <c r="H15" s="41">
        <v>19036.116666666665</v>
      </c>
      <c r="I15" s="41">
        <v>18856.183333333331</v>
      </c>
      <c r="J15" s="41">
        <v>19619.983333333334</v>
      </c>
      <c r="K15" s="41">
        <v>19799.916666666668</v>
      </c>
      <c r="L15" s="41">
        <v>20001.883333333335</v>
      </c>
      <c r="M15" s="31">
        <v>19597.95</v>
      </c>
      <c r="N15" s="31">
        <v>19216.05</v>
      </c>
      <c r="O15" s="42">
        <v>28800</v>
      </c>
      <c r="P15" s="43">
        <v>-0.11724137931034483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44588</v>
      </c>
      <c r="E16" s="40">
        <v>262.39999999999998</v>
      </c>
      <c r="F16" s="40">
        <v>263.06666666666666</v>
      </c>
      <c r="G16" s="41">
        <v>257.73333333333335</v>
      </c>
      <c r="H16" s="41">
        <v>253.06666666666666</v>
      </c>
      <c r="I16" s="41">
        <v>247.73333333333335</v>
      </c>
      <c r="J16" s="41">
        <v>267.73333333333335</v>
      </c>
      <c r="K16" s="41">
        <v>273.06666666666672</v>
      </c>
      <c r="L16" s="41">
        <v>277.73333333333335</v>
      </c>
      <c r="M16" s="31">
        <v>268.39999999999998</v>
      </c>
      <c r="N16" s="31">
        <v>258.39999999999998</v>
      </c>
      <c r="O16" s="42">
        <v>9448400</v>
      </c>
      <c r="P16" s="43">
        <v>-3.8369939137337918E-2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44588</v>
      </c>
      <c r="E17" s="40">
        <v>2167.5500000000002</v>
      </c>
      <c r="F17" s="40">
        <v>2169.1833333333334</v>
      </c>
      <c r="G17" s="41">
        <v>2159.3666666666668</v>
      </c>
      <c r="H17" s="41">
        <v>2151.1833333333334</v>
      </c>
      <c r="I17" s="41">
        <v>2141.3666666666668</v>
      </c>
      <c r="J17" s="41">
        <v>2177.3666666666668</v>
      </c>
      <c r="K17" s="41">
        <v>2187.1833333333334</v>
      </c>
      <c r="L17" s="41">
        <v>2195.3666666666668</v>
      </c>
      <c r="M17" s="31">
        <v>2179</v>
      </c>
      <c r="N17" s="31">
        <v>2161</v>
      </c>
      <c r="O17" s="42">
        <v>2439000</v>
      </c>
      <c r="P17" s="43">
        <v>-5.4742757484739848E-2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44588</v>
      </c>
      <c r="E18" s="40">
        <v>1704.65</v>
      </c>
      <c r="F18" s="40">
        <v>1711.3666666666668</v>
      </c>
      <c r="G18" s="41">
        <v>1689.7833333333335</v>
      </c>
      <c r="H18" s="41">
        <v>1674.9166666666667</v>
      </c>
      <c r="I18" s="41">
        <v>1653.3333333333335</v>
      </c>
      <c r="J18" s="41">
        <v>1726.2333333333336</v>
      </c>
      <c r="K18" s="41">
        <v>1747.8166666666666</v>
      </c>
      <c r="L18" s="41">
        <v>1762.6833333333336</v>
      </c>
      <c r="M18" s="31">
        <v>1732.95</v>
      </c>
      <c r="N18" s="31">
        <v>1696.5</v>
      </c>
      <c r="O18" s="42">
        <v>20793000</v>
      </c>
      <c r="P18" s="43">
        <v>-1.8966737438075018E-2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44588</v>
      </c>
      <c r="E19" s="40">
        <v>725.9</v>
      </c>
      <c r="F19" s="40">
        <v>724.4</v>
      </c>
      <c r="G19" s="41">
        <v>720.84999999999991</v>
      </c>
      <c r="H19" s="41">
        <v>715.8</v>
      </c>
      <c r="I19" s="41">
        <v>712.24999999999989</v>
      </c>
      <c r="J19" s="41">
        <v>729.44999999999993</v>
      </c>
      <c r="K19" s="41">
        <v>732.99999999999989</v>
      </c>
      <c r="L19" s="41">
        <v>738.05</v>
      </c>
      <c r="M19" s="31">
        <v>727.95</v>
      </c>
      <c r="N19" s="31">
        <v>719.35</v>
      </c>
      <c r="O19" s="42">
        <v>87338750</v>
      </c>
      <c r="P19" s="43">
        <v>-2.0591533501541911E-2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44588</v>
      </c>
      <c r="E20" s="40">
        <v>3649.05</v>
      </c>
      <c r="F20" s="40">
        <v>3645.5</v>
      </c>
      <c r="G20" s="41">
        <v>3524.9</v>
      </c>
      <c r="H20" s="41">
        <v>3400.75</v>
      </c>
      <c r="I20" s="41">
        <v>3280.15</v>
      </c>
      <c r="J20" s="41">
        <v>3769.65</v>
      </c>
      <c r="K20" s="41">
        <v>3890.2500000000005</v>
      </c>
      <c r="L20" s="41">
        <v>4014.4</v>
      </c>
      <c r="M20" s="31">
        <v>3766.1</v>
      </c>
      <c r="N20" s="31">
        <v>3521.35</v>
      </c>
      <c r="O20" s="42">
        <v>316200</v>
      </c>
      <c r="P20" s="43">
        <v>-0.20989505247376311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44588</v>
      </c>
      <c r="E21" s="40">
        <v>621.1</v>
      </c>
      <c r="F21" s="40">
        <v>623.2833333333333</v>
      </c>
      <c r="G21" s="41">
        <v>616.56666666666661</v>
      </c>
      <c r="H21" s="41">
        <v>612.0333333333333</v>
      </c>
      <c r="I21" s="41">
        <v>605.31666666666661</v>
      </c>
      <c r="J21" s="41">
        <v>627.81666666666661</v>
      </c>
      <c r="K21" s="41">
        <v>634.5333333333333</v>
      </c>
      <c r="L21" s="41">
        <v>639.06666666666661</v>
      </c>
      <c r="M21" s="31">
        <v>630</v>
      </c>
      <c r="N21" s="31">
        <v>618.75</v>
      </c>
      <c r="O21" s="42">
        <v>9191000</v>
      </c>
      <c r="P21" s="43">
        <v>-2.192188996488241E-2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44588</v>
      </c>
      <c r="E22" s="40">
        <v>372.8</v>
      </c>
      <c r="F22" s="40">
        <v>374.56666666666666</v>
      </c>
      <c r="G22" s="41">
        <v>369.83333333333331</v>
      </c>
      <c r="H22" s="41">
        <v>366.86666666666667</v>
      </c>
      <c r="I22" s="41">
        <v>362.13333333333333</v>
      </c>
      <c r="J22" s="41">
        <v>377.5333333333333</v>
      </c>
      <c r="K22" s="41">
        <v>382.26666666666665</v>
      </c>
      <c r="L22" s="41">
        <v>385.23333333333329</v>
      </c>
      <c r="M22" s="31">
        <v>379.3</v>
      </c>
      <c r="N22" s="31">
        <v>371.6</v>
      </c>
      <c r="O22" s="42">
        <v>12523500</v>
      </c>
      <c r="P22" s="43">
        <v>-4.5501314736481079E-2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44588</v>
      </c>
      <c r="E23" s="40">
        <v>804.05</v>
      </c>
      <c r="F23" s="40">
        <v>806.95000000000016</v>
      </c>
      <c r="G23" s="41">
        <v>795.3000000000003</v>
      </c>
      <c r="H23" s="41">
        <v>786.55000000000018</v>
      </c>
      <c r="I23" s="41">
        <v>774.90000000000032</v>
      </c>
      <c r="J23" s="41">
        <v>815.70000000000027</v>
      </c>
      <c r="K23" s="41">
        <v>827.35000000000014</v>
      </c>
      <c r="L23" s="41">
        <v>836.10000000000025</v>
      </c>
      <c r="M23" s="31">
        <v>818.6</v>
      </c>
      <c r="N23" s="31">
        <v>798.2</v>
      </c>
      <c r="O23" s="42">
        <v>1512700</v>
      </c>
      <c r="P23" s="43">
        <v>-0.1111437553250874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44588</v>
      </c>
      <c r="E24" s="40">
        <v>4985.55</v>
      </c>
      <c r="F24" s="40">
        <v>4988.0833333333339</v>
      </c>
      <c r="G24" s="41">
        <v>4953.0666666666675</v>
      </c>
      <c r="H24" s="41">
        <v>4920.5833333333339</v>
      </c>
      <c r="I24" s="41">
        <v>4885.5666666666675</v>
      </c>
      <c r="J24" s="41">
        <v>5020.5666666666675</v>
      </c>
      <c r="K24" s="41">
        <v>5055.5833333333339</v>
      </c>
      <c r="L24" s="41">
        <v>5088.0666666666675</v>
      </c>
      <c r="M24" s="31">
        <v>5023.1000000000004</v>
      </c>
      <c r="N24" s="31">
        <v>4955.6000000000004</v>
      </c>
      <c r="O24" s="42">
        <v>2297125</v>
      </c>
      <c r="P24" s="43">
        <v>-4.8070448070448073E-2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44588</v>
      </c>
      <c r="E25" s="40">
        <v>217.5</v>
      </c>
      <c r="F25" s="40">
        <v>217.93333333333331</v>
      </c>
      <c r="G25" s="41">
        <v>216.46666666666661</v>
      </c>
      <c r="H25" s="41">
        <v>215.43333333333331</v>
      </c>
      <c r="I25" s="41">
        <v>213.96666666666661</v>
      </c>
      <c r="J25" s="41">
        <v>218.96666666666661</v>
      </c>
      <c r="K25" s="41">
        <v>220.43333333333331</v>
      </c>
      <c r="L25" s="41">
        <v>221.46666666666661</v>
      </c>
      <c r="M25" s="31">
        <v>219.4</v>
      </c>
      <c r="N25" s="31">
        <v>216.9</v>
      </c>
      <c r="O25" s="42">
        <v>9792500</v>
      </c>
      <c r="P25" s="43">
        <v>-6.9817145571123243E-2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44588</v>
      </c>
      <c r="E26" s="40">
        <v>121</v>
      </c>
      <c r="F26" s="40">
        <v>121.71666666666665</v>
      </c>
      <c r="G26" s="41">
        <v>119.63333333333331</v>
      </c>
      <c r="H26" s="41">
        <v>118.26666666666665</v>
      </c>
      <c r="I26" s="41">
        <v>116.18333333333331</v>
      </c>
      <c r="J26" s="41">
        <v>123.08333333333331</v>
      </c>
      <c r="K26" s="41">
        <v>125.16666666666666</v>
      </c>
      <c r="L26" s="41">
        <v>126.53333333333332</v>
      </c>
      <c r="M26" s="31">
        <v>123.8</v>
      </c>
      <c r="N26" s="31">
        <v>120.35</v>
      </c>
      <c r="O26" s="42">
        <v>36297000</v>
      </c>
      <c r="P26" s="43">
        <v>-5.9468283582089554E-2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44588</v>
      </c>
      <c r="E27" s="40">
        <v>3381.25</v>
      </c>
      <c r="F27" s="40">
        <v>3384.2166666666672</v>
      </c>
      <c r="G27" s="41">
        <v>3364.0833333333344</v>
      </c>
      <c r="H27" s="41">
        <v>3346.9166666666674</v>
      </c>
      <c r="I27" s="41">
        <v>3326.7833333333347</v>
      </c>
      <c r="J27" s="41">
        <v>3401.3833333333341</v>
      </c>
      <c r="K27" s="41">
        <v>3421.5166666666673</v>
      </c>
      <c r="L27" s="41">
        <v>3438.6833333333338</v>
      </c>
      <c r="M27" s="31">
        <v>3404.35</v>
      </c>
      <c r="N27" s="31">
        <v>3367.05</v>
      </c>
      <c r="O27" s="42">
        <v>3433800</v>
      </c>
      <c r="P27" s="43">
        <v>-6.6508991558944658E-2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44588</v>
      </c>
      <c r="E28" s="40">
        <v>2279.65</v>
      </c>
      <c r="F28" s="40">
        <v>2288.7666666666669</v>
      </c>
      <c r="G28" s="41">
        <v>2261.0833333333339</v>
      </c>
      <c r="H28" s="41">
        <v>2242.5166666666669</v>
      </c>
      <c r="I28" s="41">
        <v>2214.8333333333339</v>
      </c>
      <c r="J28" s="41">
        <v>2307.3333333333339</v>
      </c>
      <c r="K28" s="41">
        <v>2335.0166666666673</v>
      </c>
      <c r="L28" s="41">
        <v>2353.5833333333339</v>
      </c>
      <c r="M28" s="31">
        <v>2316.4499999999998</v>
      </c>
      <c r="N28" s="31">
        <v>2270.1999999999998</v>
      </c>
      <c r="O28" s="42">
        <v>526900</v>
      </c>
      <c r="P28" s="43">
        <v>-9.4089834515366427E-2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44588</v>
      </c>
      <c r="E29" s="40">
        <v>9017.7000000000007</v>
      </c>
      <c r="F29" s="40">
        <v>8995.5500000000011</v>
      </c>
      <c r="G29" s="41">
        <v>8904.9000000000015</v>
      </c>
      <c r="H29" s="41">
        <v>8792.1</v>
      </c>
      <c r="I29" s="41">
        <v>8701.4500000000007</v>
      </c>
      <c r="J29" s="41">
        <v>9108.3500000000022</v>
      </c>
      <c r="K29" s="41">
        <v>9199</v>
      </c>
      <c r="L29" s="41">
        <v>9311.8000000000029</v>
      </c>
      <c r="M29" s="31">
        <v>9086.2000000000007</v>
      </c>
      <c r="N29" s="31">
        <v>8882.75</v>
      </c>
      <c r="O29" s="42">
        <v>49050</v>
      </c>
      <c r="P29" s="43">
        <v>-1.6541353383458645E-2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44588</v>
      </c>
      <c r="E30" s="40">
        <v>1037.3</v>
      </c>
      <c r="F30" s="40">
        <v>1028.8666666666666</v>
      </c>
      <c r="G30" s="41">
        <v>1011.7833333333331</v>
      </c>
      <c r="H30" s="41">
        <v>986.26666666666654</v>
      </c>
      <c r="I30" s="41">
        <v>969.18333333333305</v>
      </c>
      <c r="J30" s="41">
        <v>1054.3833333333332</v>
      </c>
      <c r="K30" s="41">
        <v>1071.4666666666667</v>
      </c>
      <c r="L30" s="41">
        <v>1096.9833333333331</v>
      </c>
      <c r="M30" s="31">
        <v>1045.95</v>
      </c>
      <c r="N30" s="31">
        <v>1003.35</v>
      </c>
      <c r="O30" s="42">
        <v>3708000</v>
      </c>
      <c r="P30" s="43">
        <v>2.3178807947019868E-2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44588</v>
      </c>
      <c r="E31" s="40">
        <v>726.35</v>
      </c>
      <c r="F31" s="40">
        <v>728.41666666666663</v>
      </c>
      <c r="G31" s="41">
        <v>722.43333333333328</v>
      </c>
      <c r="H31" s="41">
        <v>718.51666666666665</v>
      </c>
      <c r="I31" s="41">
        <v>712.5333333333333</v>
      </c>
      <c r="J31" s="41">
        <v>732.33333333333326</v>
      </c>
      <c r="K31" s="41">
        <v>738.31666666666661</v>
      </c>
      <c r="L31" s="41">
        <v>742.23333333333323</v>
      </c>
      <c r="M31" s="31">
        <v>734.4</v>
      </c>
      <c r="N31" s="31">
        <v>724.5</v>
      </c>
      <c r="O31" s="42">
        <v>15246000</v>
      </c>
      <c r="P31" s="43">
        <v>-5.1367167448068171E-2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44588</v>
      </c>
      <c r="E32" s="40">
        <v>672.45</v>
      </c>
      <c r="F32" s="40">
        <v>671.36666666666667</v>
      </c>
      <c r="G32" s="41">
        <v>667.88333333333333</v>
      </c>
      <c r="H32" s="41">
        <v>663.31666666666661</v>
      </c>
      <c r="I32" s="41">
        <v>659.83333333333326</v>
      </c>
      <c r="J32" s="41">
        <v>675.93333333333339</v>
      </c>
      <c r="K32" s="41">
        <v>679.41666666666674</v>
      </c>
      <c r="L32" s="41">
        <v>683.98333333333346</v>
      </c>
      <c r="M32" s="31">
        <v>674.85</v>
      </c>
      <c r="N32" s="31">
        <v>666.8</v>
      </c>
      <c r="O32" s="42">
        <v>52338000</v>
      </c>
      <c r="P32" s="43">
        <v>-3.1100744196378986E-2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44588</v>
      </c>
      <c r="E33" s="40">
        <v>3211.45</v>
      </c>
      <c r="F33" s="40">
        <v>3231.4333333333329</v>
      </c>
      <c r="G33" s="41">
        <v>3176.0666666666657</v>
      </c>
      <c r="H33" s="41">
        <v>3140.6833333333329</v>
      </c>
      <c r="I33" s="41">
        <v>3085.3166666666657</v>
      </c>
      <c r="J33" s="41">
        <v>3266.8166666666657</v>
      </c>
      <c r="K33" s="41">
        <v>3322.1833333333334</v>
      </c>
      <c r="L33" s="41">
        <v>3357.5666666666657</v>
      </c>
      <c r="M33" s="31">
        <v>3286.8</v>
      </c>
      <c r="N33" s="31">
        <v>3196.05</v>
      </c>
      <c r="O33" s="42">
        <v>3286500</v>
      </c>
      <c r="P33" s="43">
        <v>-4.4830342221899293E-2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44588</v>
      </c>
      <c r="E34" s="40">
        <v>16222.55</v>
      </c>
      <c r="F34" s="40">
        <v>16180.466666666667</v>
      </c>
      <c r="G34" s="41">
        <v>16054.683333333334</v>
      </c>
      <c r="H34" s="41">
        <v>15886.816666666668</v>
      </c>
      <c r="I34" s="41">
        <v>15761.033333333335</v>
      </c>
      <c r="J34" s="41">
        <v>16348.333333333334</v>
      </c>
      <c r="K34" s="41">
        <v>16474.116666666669</v>
      </c>
      <c r="L34" s="41">
        <v>16641.983333333334</v>
      </c>
      <c r="M34" s="31">
        <v>16306.25</v>
      </c>
      <c r="N34" s="31">
        <v>16012.6</v>
      </c>
      <c r="O34" s="42">
        <v>584300</v>
      </c>
      <c r="P34" s="43">
        <v>-9.7187886279357233E-2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44588</v>
      </c>
      <c r="E35" s="40">
        <v>6903.05</v>
      </c>
      <c r="F35" s="40">
        <v>6917.9833333333327</v>
      </c>
      <c r="G35" s="41">
        <v>6866.9666666666653</v>
      </c>
      <c r="H35" s="41">
        <v>6830.8833333333323</v>
      </c>
      <c r="I35" s="41">
        <v>6779.866666666665</v>
      </c>
      <c r="J35" s="41">
        <v>6954.0666666666657</v>
      </c>
      <c r="K35" s="41">
        <v>7005.0833333333339</v>
      </c>
      <c r="L35" s="41">
        <v>7041.1666666666661</v>
      </c>
      <c r="M35" s="31">
        <v>6969</v>
      </c>
      <c r="N35" s="31">
        <v>6881.9</v>
      </c>
      <c r="O35" s="42">
        <v>3807000</v>
      </c>
      <c r="P35" s="43">
        <v>-4.3797682961288498E-2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44588</v>
      </c>
      <c r="E36" s="40">
        <v>2275.4</v>
      </c>
      <c r="F36" s="40">
        <v>2276.6000000000004</v>
      </c>
      <c r="G36" s="41">
        <v>2248.9000000000005</v>
      </c>
      <c r="H36" s="41">
        <v>2222.4</v>
      </c>
      <c r="I36" s="41">
        <v>2194.7000000000003</v>
      </c>
      <c r="J36" s="41">
        <v>2303.1000000000008</v>
      </c>
      <c r="K36" s="41">
        <v>2330.8000000000006</v>
      </c>
      <c r="L36" s="41">
        <v>2357.3000000000011</v>
      </c>
      <c r="M36" s="31">
        <v>2304.3000000000002</v>
      </c>
      <c r="N36" s="31">
        <v>2250.1</v>
      </c>
      <c r="O36" s="42">
        <v>1426400</v>
      </c>
      <c r="P36" s="43">
        <v>-3.1636116768499659E-2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44588</v>
      </c>
      <c r="E37" s="40">
        <v>248.25</v>
      </c>
      <c r="F37" s="40">
        <v>246.66666666666666</v>
      </c>
      <c r="G37" s="41">
        <v>242.7833333333333</v>
      </c>
      <c r="H37" s="41">
        <v>237.31666666666663</v>
      </c>
      <c r="I37" s="41">
        <v>233.43333333333328</v>
      </c>
      <c r="J37" s="41">
        <v>252.13333333333333</v>
      </c>
      <c r="K37" s="41">
        <v>256.01666666666671</v>
      </c>
      <c r="L37" s="41">
        <v>261.48333333333335</v>
      </c>
      <c r="M37" s="31">
        <v>250.55</v>
      </c>
      <c r="N37" s="31">
        <v>241.2</v>
      </c>
      <c r="O37" s="42">
        <v>23245200</v>
      </c>
      <c r="P37" s="43">
        <v>-4.6726212445559905E-2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44588</v>
      </c>
      <c r="E38" s="40">
        <v>80.5</v>
      </c>
      <c r="F38" s="40">
        <v>80.38333333333334</v>
      </c>
      <c r="G38" s="41">
        <v>79.866666666666674</v>
      </c>
      <c r="H38" s="41">
        <v>79.233333333333334</v>
      </c>
      <c r="I38" s="41">
        <v>78.716666666666669</v>
      </c>
      <c r="J38" s="41">
        <v>81.01666666666668</v>
      </c>
      <c r="K38" s="41">
        <v>81.53333333333336</v>
      </c>
      <c r="L38" s="41">
        <v>82.166666666666686</v>
      </c>
      <c r="M38" s="31">
        <v>80.900000000000006</v>
      </c>
      <c r="N38" s="31">
        <v>79.75</v>
      </c>
      <c r="O38" s="42">
        <v>135369000</v>
      </c>
      <c r="P38" s="43">
        <v>-0.12075385667603922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44588</v>
      </c>
      <c r="E39" s="40">
        <v>1823.25</v>
      </c>
      <c r="F39" s="40">
        <v>1818.4333333333334</v>
      </c>
      <c r="G39" s="41">
        <v>1806.8666666666668</v>
      </c>
      <c r="H39" s="41">
        <v>1790.4833333333333</v>
      </c>
      <c r="I39" s="41">
        <v>1778.9166666666667</v>
      </c>
      <c r="J39" s="41">
        <v>1834.8166666666668</v>
      </c>
      <c r="K39" s="41">
        <v>1846.3833333333334</v>
      </c>
      <c r="L39" s="41">
        <v>1862.7666666666669</v>
      </c>
      <c r="M39" s="31">
        <v>1830</v>
      </c>
      <c r="N39" s="31">
        <v>1802.05</v>
      </c>
      <c r="O39" s="42">
        <v>1283150</v>
      </c>
      <c r="P39" s="43">
        <v>-8.6530931871573999E-2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44588</v>
      </c>
      <c r="E40" s="40">
        <v>209.5</v>
      </c>
      <c r="F40" s="40">
        <v>208.63333333333333</v>
      </c>
      <c r="G40" s="41">
        <v>206.36666666666665</v>
      </c>
      <c r="H40" s="41">
        <v>203.23333333333332</v>
      </c>
      <c r="I40" s="41">
        <v>200.96666666666664</v>
      </c>
      <c r="J40" s="41">
        <v>211.76666666666665</v>
      </c>
      <c r="K40" s="41">
        <v>214.0333333333333</v>
      </c>
      <c r="L40" s="41">
        <v>217.16666666666666</v>
      </c>
      <c r="M40" s="31">
        <v>210.9</v>
      </c>
      <c r="N40" s="31">
        <v>205.5</v>
      </c>
      <c r="O40" s="42">
        <v>20748000</v>
      </c>
      <c r="P40" s="43">
        <v>-0.18991097922848665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44588</v>
      </c>
      <c r="E41" s="40">
        <v>762.65</v>
      </c>
      <c r="F41" s="40">
        <v>760.01666666666677</v>
      </c>
      <c r="G41" s="41">
        <v>753.53333333333353</v>
      </c>
      <c r="H41" s="41">
        <v>744.41666666666674</v>
      </c>
      <c r="I41" s="41">
        <v>737.93333333333351</v>
      </c>
      <c r="J41" s="41">
        <v>769.13333333333355</v>
      </c>
      <c r="K41" s="41">
        <v>775.6166666666669</v>
      </c>
      <c r="L41" s="41">
        <v>784.73333333333358</v>
      </c>
      <c r="M41" s="31">
        <v>766.5</v>
      </c>
      <c r="N41" s="31">
        <v>750.9</v>
      </c>
      <c r="O41" s="42">
        <v>4712400</v>
      </c>
      <c r="P41" s="43">
        <v>-1.3812154696132596E-2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44588</v>
      </c>
      <c r="E42" s="40">
        <v>694.8</v>
      </c>
      <c r="F42" s="40">
        <v>697.13333333333333</v>
      </c>
      <c r="G42" s="41">
        <v>690.16666666666663</v>
      </c>
      <c r="H42" s="41">
        <v>685.5333333333333</v>
      </c>
      <c r="I42" s="41">
        <v>678.56666666666661</v>
      </c>
      <c r="J42" s="41">
        <v>701.76666666666665</v>
      </c>
      <c r="K42" s="41">
        <v>708.73333333333335</v>
      </c>
      <c r="L42" s="41">
        <v>713.36666666666667</v>
      </c>
      <c r="M42" s="31">
        <v>704.1</v>
      </c>
      <c r="N42" s="31">
        <v>692.5</v>
      </c>
      <c r="O42" s="42">
        <v>7631250</v>
      </c>
      <c r="P42" s="43">
        <v>-6.9416498993963779E-2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44588</v>
      </c>
      <c r="E43" s="40">
        <v>682.55</v>
      </c>
      <c r="F43" s="40">
        <v>682.08333333333337</v>
      </c>
      <c r="G43" s="41">
        <v>677.16666666666674</v>
      </c>
      <c r="H43" s="41">
        <v>671.78333333333342</v>
      </c>
      <c r="I43" s="41">
        <v>666.86666666666679</v>
      </c>
      <c r="J43" s="41">
        <v>687.4666666666667</v>
      </c>
      <c r="K43" s="41">
        <v>692.38333333333344</v>
      </c>
      <c r="L43" s="41">
        <v>697.76666666666665</v>
      </c>
      <c r="M43" s="31">
        <v>687</v>
      </c>
      <c r="N43" s="31">
        <v>676.7</v>
      </c>
      <c r="O43" s="42">
        <v>69424100</v>
      </c>
      <c r="P43" s="43">
        <v>-4.5088710311247206E-2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44588</v>
      </c>
      <c r="E44" s="40">
        <v>57.35</v>
      </c>
      <c r="F44" s="40">
        <v>57.566666666666663</v>
      </c>
      <c r="G44" s="41">
        <v>56.733333333333327</v>
      </c>
      <c r="H44" s="41">
        <v>56.116666666666667</v>
      </c>
      <c r="I44" s="41">
        <v>55.283333333333331</v>
      </c>
      <c r="J44" s="41">
        <v>58.183333333333323</v>
      </c>
      <c r="K44" s="41">
        <v>59.016666666666666</v>
      </c>
      <c r="L44" s="41">
        <v>59.633333333333319</v>
      </c>
      <c r="M44" s="31">
        <v>58.4</v>
      </c>
      <c r="N44" s="31">
        <v>56.95</v>
      </c>
      <c r="O44" s="42">
        <v>113631000</v>
      </c>
      <c r="P44" s="43">
        <v>-0.14097475789807906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44588</v>
      </c>
      <c r="E45" s="40">
        <v>362.3</v>
      </c>
      <c r="F45" s="40">
        <v>363.76666666666665</v>
      </c>
      <c r="G45" s="41">
        <v>358.98333333333329</v>
      </c>
      <c r="H45" s="41">
        <v>355.66666666666663</v>
      </c>
      <c r="I45" s="41">
        <v>350.88333333333327</v>
      </c>
      <c r="J45" s="41">
        <v>367.08333333333331</v>
      </c>
      <c r="K45" s="41">
        <v>371.86666666666662</v>
      </c>
      <c r="L45" s="41">
        <v>375.18333333333334</v>
      </c>
      <c r="M45" s="31">
        <v>368.55</v>
      </c>
      <c r="N45" s="31">
        <v>360.45</v>
      </c>
      <c r="O45" s="42">
        <v>18055000</v>
      </c>
      <c r="P45" s="43">
        <v>-5.2504526252263123E-2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44588</v>
      </c>
      <c r="E46" s="40">
        <v>16773.95</v>
      </c>
      <c r="F46" s="40">
        <v>16727.616666666669</v>
      </c>
      <c r="G46" s="41">
        <v>16416.333333333336</v>
      </c>
      <c r="H46" s="41">
        <v>16058.716666666667</v>
      </c>
      <c r="I46" s="41">
        <v>15747.433333333334</v>
      </c>
      <c r="J46" s="41">
        <v>17085.233333333337</v>
      </c>
      <c r="K46" s="41">
        <v>17396.51666666667</v>
      </c>
      <c r="L46" s="41">
        <v>17754.133333333339</v>
      </c>
      <c r="M46" s="31">
        <v>17038.900000000001</v>
      </c>
      <c r="N46" s="31">
        <v>16370</v>
      </c>
      <c r="O46" s="42">
        <v>151050</v>
      </c>
      <c r="P46" s="43">
        <v>-0.10356083086053412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44588</v>
      </c>
      <c r="E47" s="40">
        <v>378.85</v>
      </c>
      <c r="F47" s="40">
        <v>380.61666666666662</v>
      </c>
      <c r="G47" s="41">
        <v>374.98333333333323</v>
      </c>
      <c r="H47" s="41">
        <v>371.11666666666662</v>
      </c>
      <c r="I47" s="41">
        <v>365.48333333333323</v>
      </c>
      <c r="J47" s="41">
        <v>384.48333333333323</v>
      </c>
      <c r="K47" s="41">
        <v>390.11666666666656</v>
      </c>
      <c r="L47" s="41">
        <v>393.98333333333323</v>
      </c>
      <c r="M47" s="31">
        <v>386.25</v>
      </c>
      <c r="N47" s="31">
        <v>376.75</v>
      </c>
      <c r="O47" s="42">
        <v>27622800</v>
      </c>
      <c r="P47" s="43">
        <v>-1.7415802279421182E-2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44588</v>
      </c>
      <c r="E48" s="40">
        <v>3586.9</v>
      </c>
      <c r="F48" s="40">
        <v>3574.8000000000006</v>
      </c>
      <c r="G48" s="41">
        <v>3554.6500000000015</v>
      </c>
      <c r="H48" s="41">
        <v>3522.400000000001</v>
      </c>
      <c r="I48" s="41">
        <v>3502.2500000000018</v>
      </c>
      <c r="J48" s="41">
        <v>3607.0500000000011</v>
      </c>
      <c r="K48" s="41">
        <v>3627.2</v>
      </c>
      <c r="L48" s="41">
        <v>3659.4500000000007</v>
      </c>
      <c r="M48" s="31">
        <v>3594.95</v>
      </c>
      <c r="N48" s="31">
        <v>3542.55</v>
      </c>
      <c r="O48" s="42">
        <v>1260200</v>
      </c>
      <c r="P48" s="43">
        <v>-6.4994806351090673E-2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44588</v>
      </c>
      <c r="E49" s="40">
        <v>544.15</v>
      </c>
      <c r="F49" s="40">
        <v>542.49999999999989</v>
      </c>
      <c r="G49" s="41">
        <v>533.19999999999982</v>
      </c>
      <c r="H49" s="41">
        <v>522.24999999999989</v>
      </c>
      <c r="I49" s="41">
        <v>512.94999999999982</v>
      </c>
      <c r="J49" s="41">
        <v>553.44999999999982</v>
      </c>
      <c r="K49" s="41">
        <v>562.74999999999977</v>
      </c>
      <c r="L49" s="41">
        <v>573.69999999999982</v>
      </c>
      <c r="M49" s="31">
        <v>551.79999999999995</v>
      </c>
      <c r="N49" s="31">
        <v>531.54999999999995</v>
      </c>
      <c r="O49" s="42">
        <v>4326400</v>
      </c>
      <c r="P49" s="43">
        <v>-0.11817700052994171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44588</v>
      </c>
      <c r="E50" s="40">
        <v>481.2</v>
      </c>
      <c r="F50" s="40">
        <v>478.15000000000003</v>
      </c>
      <c r="G50" s="41">
        <v>472.50000000000006</v>
      </c>
      <c r="H50" s="41">
        <v>463.8</v>
      </c>
      <c r="I50" s="41">
        <v>458.15000000000003</v>
      </c>
      <c r="J50" s="41">
        <v>486.85000000000008</v>
      </c>
      <c r="K50" s="41">
        <v>492.50000000000006</v>
      </c>
      <c r="L50" s="41">
        <v>501.2000000000001</v>
      </c>
      <c r="M50" s="31">
        <v>483.8</v>
      </c>
      <c r="N50" s="31">
        <v>469.45</v>
      </c>
      <c r="O50" s="42">
        <v>17499900</v>
      </c>
      <c r="P50" s="43">
        <v>-5.0435716843738806E-2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44588</v>
      </c>
      <c r="E51" s="40">
        <v>195.8</v>
      </c>
      <c r="F51" s="40">
        <v>195.71666666666667</v>
      </c>
      <c r="G51" s="41">
        <v>194.23333333333335</v>
      </c>
      <c r="H51" s="41">
        <v>192.66666666666669</v>
      </c>
      <c r="I51" s="41">
        <v>191.18333333333337</v>
      </c>
      <c r="J51" s="41">
        <v>197.28333333333333</v>
      </c>
      <c r="K51" s="41">
        <v>198.76666666666662</v>
      </c>
      <c r="L51" s="41">
        <v>200.33333333333331</v>
      </c>
      <c r="M51" s="31">
        <v>197.2</v>
      </c>
      <c r="N51" s="31">
        <v>194.15</v>
      </c>
      <c r="O51" s="42">
        <v>53659800</v>
      </c>
      <c r="P51" s="43">
        <v>-2.7785930926523823E-2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44588</v>
      </c>
      <c r="E52" s="40">
        <v>555.70000000000005</v>
      </c>
      <c r="F52" s="40">
        <v>555.76666666666677</v>
      </c>
      <c r="G52" s="41">
        <v>551.08333333333348</v>
      </c>
      <c r="H52" s="41">
        <v>546.4666666666667</v>
      </c>
      <c r="I52" s="41">
        <v>541.78333333333342</v>
      </c>
      <c r="J52" s="41">
        <v>560.38333333333355</v>
      </c>
      <c r="K52" s="41">
        <v>565.06666666666672</v>
      </c>
      <c r="L52" s="41">
        <v>569.68333333333362</v>
      </c>
      <c r="M52" s="31">
        <v>560.45000000000005</v>
      </c>
      <c r="N52" s="31">
        <v>551.15</v>
      </c>
      <c r="O52" s="42">
        <v>3745950</v>
      </c>
      <c r="P52" s="43">
        <v>-8.3054892601431979E-2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44588</v>
      </c>
      <c r="E53" s="40">
        <v>389.35</v>
      </c>
      <c r="F53" s="40">
        <v>388.93333333333334</v>
      </c>
      <c r="G53" s="41">
        <v>385.86666666666667</v>
      </c>
      <c r="H53" s="41">
        <v>382.38333333333333</v>
      </c>
      <c r="I53" s="41">
        <v>379.31666666666666</v>
      </c>
      <c r="J53" s="41">
        <v>392.41666666666669</v>
      </c>
      <c r="K53" s="41">
        <v>395.48333333333341</v>
      </c>
      <c r="L53" s="41">
        <v>398.9666666666667</v>
      </c>
      <c r="M53" s="31">
        <v>392</v>
      </c>
      <c r="N53" s="31">
        <v>385.45</v>
      </c>
      <c r="O53" s="42">
        <v>2038500</v>
      </c>
      <c r="P53" s="43">
        <v>-0.14150347441566646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44588</v>
      </c>
      <c r="E54" s="40">
        <v>511.6</v>
      </c>
      <c r="F54" s="40">
        <v>512.16666666666663</v>
      </c>
      <c r="G54" s="41">
        <v>504.98333333333323</v>
      </c>
      <c r="H54" s="41">
        <v>498.36666666666662</v>
      </c>
      <c r="I54" s="41">
        <v>491.18333333333322</v>
      </c>
      <c r="J54" s="41">
        <v>518.7833333333333</v>
      </c>
      <c r="K54" s="41">
        <v>525.9666666666667</v>
      </c>
      <c r="L54" s="41">
        <v>532.58333333333326</v>
      </c>
      <c r="M54" s="31">
        <v>519.35</v>
      </c>
      <c r="N54" s="31">
        <v>505.55</v>
      </c>
      <c r="O54" s="42">
        <v>7876250</v>
      </c>
      <c r="P54" s="43">
        <v>-4.9909529553679131E-2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44588</v>
      </c>
      <c r="E55" s="40">
        <v>956.7</v>
      </c>
      <c r="F55" s="40">
        <v>951.0333333333333</v>
      </c>
      <c r="G55" s="41">
        <v>943.66666666666663</v>
      </c>
      <c r="H55" s="41">
        <v>930.63333333333333</v>
      </c>
      <c r="I55" s="41">
        <v>923.26666666666665</v>
      </c>
      <c r="J55" s="41">
        <v>964.06666666666661</v>
      </c>
      <c r="K55" s="41">
        <v>971.43333333333339</v>
      </c>
      <c r="L55" s="41">
        <v>984.46666666666658</v>
      </c>
      <c r="M55" s="31">
        <v>958.4</v>
      </c>
      <c r="N55" s="31">
        <v>938</v>
      </c>
      <c r="O55" s="42">
        <v>9411350</v>
      </c>
      <c r="P55" s="43">
        <v>-0.10634489569188989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44588</v>
      </c>
      <c r="E56" s="40">
        <v>146.4</v>
      </c>
      <c r="F56" s="40">
        <v>146.63333333333335</v>
      </c>
      <c r="G56" s="41">
        <v>144.4666666666667</v>
      </c>
      <c r="H56" s="41">
        <v>142.53333333333333</v>
      </c>
      <c r="I56" s="41">
        <v>140.36666666666667</v>
      </c>
      <c r="J56" s="41">
        <v>148.56666666666672</v>
      </c>
      <c r="K56" s="41">
        <v>150.73333333333341</v>
      </c>
      <c r="L56" s="41">
        <v>152.66666666666674</v>
      </c>
      <c r="M56" s="31">
        <v>148.80000000000001</v>
      </c>
      <c r="N56" s="31">
        <v>144.69999999999999</v>
      </c>
      <c r="O56" s="42">
        <v>46078200</v>
      </c>
      <c r="P56" s="43">
        <v>-4.9883086515978177E-2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44588</v>
      </c>
      <c r="E57" s="40">
        <v>5874.45</v>
      </c>
      <c r="F57" s="40">
        <v>5808.083333333333</v>
      </c>
      <c r="G57" s="41">
        <v>5711.3666666666659</v>
      </c>
      <c r="H57" s="41">
        <v>5548.2833333333328</v>
      </c>
      <c r="I57" s="41">
        <v>5451.5666666666657</v>
      </c>
      <c r="J57" s="41">
        <v>5971.1666666666661</v>
      </c>
      <c r="K57" s="41">
        <v>6067.8833333333332</v>
      </c>
      <c r="L57" s="41">
        <v>6230.9666666666662</v>
      </c>
      <c r="M57" s="31">
        <v>5904.8</v>
      </c>
      <c r="N57" s="31">
        <v>5645</v>
      </c>
      <c r="O57" s="42">
        <v>605900</v>
      </c>
      <c r="P57" s="43">
        <v>-0.16771978021978021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44588</v>
      </c>
      <c r="E58" s="40">
        <v>1464.85</v>
      </c>
      <c r="F58" s="40">
        <v>1462.2</v>
      </c>
      <c r="G58" s="41">
        <v>1455.7</v>
      </c>
      <c r="H58" s="41">
        <v>1446.55</v>
      </c>
      <c r="I58" s="41">
        <v>1440.05</v>
      </c>
      <c r="J58" s="41">
        <v>1471.3500000000001</v>
      </c>
      <c r="K58" s="41">
        <v>1477.8500000000001</v>
      </c>
      <c r="L58" s="41">
        <v>1487.0000000000002</v>
      </c>
      <c r="M58" s="31">
        <v>1468.7</v>
      </c>
      <c r="N58" s="31">
        <v>1453.05</v>
      </c>
      <c r="O58" s="42">
        <v>3074750</v>
      </c>
      <c r="P58" s="43">
        <v>-6.2233134073441505E-2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44588</v>
      </c>
      <c r="E59" s="40">
        <v>607.54999999999995</v>
      </c>
      <c r="F59" s="40">
        <v>610.04999999999995</v>
      </c>
      <c r="G59" s="41">
        <v>601.69999999999993</v>
      </c>
      <c r="H59" s="41">
        <v>595.85</v>
      </c>
      <c r="I59" s="41">
        <v>587.5</v>
      </c>
      <c r="J59" s="41">
        <v>615.89999999999986</v>
      </c>
      <c r="K59" s="41">
        <v>624.24999999999977</v>
      </c>
      <c r="L59" s="41">
        <v>630.0999999999998</v>
      </c>
      <c r="M59" s="31">
        <v>618.4</v>
      </c>
      <c r="N59" s="31">
        <v>604.20000000000005</v>
      </c>
      <c r="O59" s="42">
        <v>6236800</v>
      </c>
      <c r="P59" s="43">
        <v>-7.8636474165391018E-2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44588</v>
      </c>
      <c r="E60" s="40">
        <v>753.85</v>
      </c>
      <c r="F60" s="40">
        <v>752.6</v>
      </c>
      <c r="G60" s="41">
        <v>749.25</v>
      </c>
      <c r="H60" s="41">
        <v>744.65</v>
      </c>
      <c r="I60" s="41">
        <v>741.3</v>
      </c>
      <c r="J60" s="41">
        <v>757.2</v>
      </c>
      <c r="K60" s="41">
        <v>760.55000000000018</v>
      </c>
      <c r="L60" s="41">
        <v>765.15000000000009</v>
      </c>
      <c r="M60" s="31">
        <v>755.95</v>
      </c>
      <c r="N60" s="31">
        <v>748</v>
      </c>
      <c r="O60" s="42">
        <v>1048750</v>
      </c>
      <c r="P60" s="43">
        <v>-8.306010928961749E-2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44588</v>
      </c>
      <c r="E61" s="40">
        <v>432.9</v>
      </c>
      <c r="F61" s="40">
        <v>432.59999999999997</v>
      </c>
      <c r="G61" s="41">
        <v>429.29999999999995</v>
      </c>
      <c r="H61" s="41">
        <v>425.7</v>
      </c>
      <c r="I61" s="41">
        <v>422.4</v>
      </c>
      <c r="J61" s="41">
        <v>436.19999999999993</v>
      </c>
      <c r="K61" s="41">
        <v>439.5</v>
      </c>
      <c r="L61" s="41">
        <v>443.09999999999991</v>
      </c>
      <c r="M61" s="31">
        <v>435.9</v>
      </c>
      <c r="N61" s="31">
        <v>429</v>
      </c>
      <c r="O61" s="42">
        <v>2046000</v>
      </c>
      <c r="P61" s="43">
        <v>-9.9273607748184015E-2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44588</v>
      </c>
      <c r="E62" s="40">
        <v>136.55000000000001</v>
      </c>
      <c r="F62" s="40">
        <v>136.88333333333335</v>
      </c>
      <c r="G62" s="41">
        <v>135.2166666666667</v>
      </c>
      <c r="H62" s="41">
        <v>133.88333333333335</v>
      </c>
      <c r="I62" s="41">
        <v>132.2166666666667</v>
      </c>
      <c r="J62" s="41">
        <v>138.2166666666667</v>
      </c>
      <c r="K62" s="41">
        <v>139.88333333333338</v>
      </c>
      <c r="L62" s="41">
        <v>141.2166666666667</v>
      </c>
      <c r="M62" s="31">
        <v>138.55000000000001</v>
      </c>
      <c r="N62" s="31">
        <v>135.55000000000001</v>
      </c>
      <c r="O62" s="42">
        <v>9373800</v>
      </c>
      <c r="P62" s="43">
        <v>-8.3013773673501337E-2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44588</v>
      </c>
      <c r="E63" s="40">
        <v>933.75</v>
      </c>
      <c r="F63" s="40">
        <v>936.38333333333333</v>
      </c>
      <c r="G63" s="41">
        <v>925.76666666666665</v>
      </c>
      <c r="H63" s="41">
        <v>917.7833333333333</v>
      </c>
      <c r="I63" s="41">
        <v>907.16666666666663</v>
      </c>
      <c r="J63" s="41">
        <v>944.36666666666667</v>
      </c>
      <c r="K63" s="41">
        <v>954.98333333333323</v>
      </c>
      <c r="L63" s="41">
        <v>962.9666666666667</v>
      </c>
      <c r="M63" s="31">
        <v>947</v>
      </c>
      <c r="N63" s="31">
        <v>928.4</v>
      </c>
      <c r="O63" s="42">
        <v>1093800</v>
      </c>
      <c r="P63" s="43">
        <v>-0.22590233545647559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44588</v>
      </c>
      <c r="E64" s="40">
        <v>572.45000000000005</v>
      </c>
      <c r="F64" s="40">
        <v>569.78333333333342</v>
      </c>
      <c r="G64" s="41">
        <v>566.11666666666679</v>
      </c>
      <c r="H64" s="41">
        <v>559.78333333333342</v>
      </c>
      <c r="I64" s="41">
        <v>556.11666666666679</v>
      </c>
      <c r="J64" s="41">
        <v>576.11666666666679</v>
      </c>
      <c r="K64" s="41">
        <v>579.78333333333353</v>
      </c>
      <c r="L64" s="41">
        <v>586.11666666666679</v>
      </c>
      <c r="M64" s="31">
        <v>573.45000000000005</v>
      </c>
      <c r="N64" s="31">
        <v>563.45000000000005</v>
      </c>
      <c r="O64" s="42">
        <v>10168750</v>
      </c>
      <c r="P64" s="43">
        <v>-4.327884276137834E-2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44588</v>
      </c>
      <c r="E65" s="40">
        <v>1807.55</v>
      </c>
      <c r="F65" s="40">
        <v>1812.8666666666668</v>
      </c>
      <c r="G65" s="41">
        <v>1796.7333333333336</v>
      </c>
      <c r="H65" s="41">
        <v>1785.9166666666667</v>
      </c>
      <c r="I65" s="41">
        <v>1769.7833333333335</v>
      </c>
      <c r="J65" s="41">
        <v>1823.6833333333336</v>
      </c>
      <c r="K65" s="41">
        <v>1839.8166666666668</v>
      </c>
      <c r="L65" s="41">
        <v>1850.6333333333337</v>
      </c>
      <c r="M65" s="31">
        <v>1829</v>
      </c>
      <c r="N65" s="31">
        <v>1802.05</v>
      </c>
      <c r="O65" s="42">
        <v>529500</v>
      </c>
      <c r="P65" s="43">
        <v>-7.6721883173496083E-2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44588</v>
      </c>
      <c r="E66" s="40">
        <v>2451.85</v>
      </c>
      <c r="F66" s="40">
        <v>2455.6333333333332</v>
      </c>
      <c r="G66" s="41">
        <v>2437.0666666666666</v>
      </c>
      <c r="H66" s="41">
        <v>2422.2833333333333</v>
      </c>
      <c r="I66" s="41">
        <v>2403.7166666666667</v>
      </c>
      <c r="J66" s="41">
        <v>2470.4166666666665</v>
      </c>
      <c r="K66" s="41">
        <v>2488.9833333333331</v>
      </c>
      <c r="L66" s="41">
        <v>2503.7666666666664</v>
      </c>
      <c r="M66" s="31">
        <v>2474.1999999999998</v>
      </c>
      <c r="N66" s="31">
        <v>2440.85</v>
      </c>
      <c r="O66" s="42">
        <v>2189500</v>
      </c>
      <c r="P66" s="43">
        <v>-9.0172449615624345E-2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44588</v>
      </c>
      <c r="E67" s="40">
        <v>251.9</v>
      </c>
      <c r="F67" s="40">
        <v>254.11666666666667</v>
      </c>
      <c r="G67" s="41">
        <v>247.03333333333336</v>
      </c>
      <c r="H67" s="41">
        <v>242.16666666666669</v>
      </c>
      <c r="I67" s="41">
        <v>235.08333333333337</v>
      </c>
      <c r="J67" s="41">
        <v>258.98333333333335</v>
      </c>
      <c r="K67" s="41">
        <v>266.06666666666661</v>
      </c>
      <c r="L67" s="41">
        <v>270.93333333333334</v>
      </c>
      <c r="M67" s="31">
        <v>261.2</v>
      </c>
      <c r="N67" s="31">
        <v>249.25</v>
      </c>
      <c r="O67" s="42">
        <v>15943600</v>
      </c>
      <c r="P67" s="43">
        <v>-1.7712909168201785E-2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44588</v>
      </c>
      <c r="E68" s="40">
        <v>4647.3500000000004</v>
      </c>
      <c r="F68" s="40">
        <v>4644.3166666666666</v>
      </c>
      <c r="G68" s="41">
        <v>4619.2333333333336</v>
      </c>
      <c r="H68" s="41">
        <v>4591.1166666666668</v>
      </c>
      <c r="I68" s="41">
        <v>4566.0333333333338</v>
      </c>
      <c r="J68" s="41">
        <v>4672.4333333333334</v>
      </c>
      <c r="K68" s="41">
        <v>4697.5166666666673</v>
      </c>
      <c r="L68" s="41">
        <v>4725.6333333333332</v>
      </c>
      <c r="M68" s="31">
        <v>4669.3999999999996</v>
      </c>
      <c r="N68" s="31">
        <v>4616.2</v>
      </c>
      <c r="O68" s="42">
        <v>2450900</v>
      </c>
      <c r="P68" s="43">
        <v>-5.3414181986714042E-2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44588</v>
      </c>
      <c r="E69" s="40">
        <v>5577.8</v>
      </c>
      <c r="F69" s="40">
        <v>5569.916666666667</v>
      </c>
      <c r="G69" s="41">
        <v>5537.8833333333341</v>
      </c>
      <c r="H69" s="41">
        <v>5497.9666666666672</v>
      </c>
      <c r="I69" s="41">
        <v>5465.9333333333343</v>
      </c>
      <c r="J69" s="41">
        <v>5609.8333333333339</v>
      </c>
      <c r="K69" s="41">
        <v>5641.8666666666668</v>
      </c>
      <c r="L69" s="41">
        <v>5681.7833333333338</v>
      </c>
      <c r="M69" s="31">
        <v>5601.95</v>
      </c>
      <c r="N69" s="31">
        <v>5530</v>
      </c>
      <c r="O69" s="42">
        <v>357750</v>
      </c>
      <c r="P69" s="43">
        <v>-0.17043478260869566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44588</v>
      </c>
      <c r="E70" s="40">
        <v>380.4</v>
      </c>
      <c r="F70" s="40">
        <v>381.8</v>
      </c>
      <c r="G70" s="41">
        <v>377.05</v>
      </c>
      <c r="H70" s="41">
        <v>373.7</v>
      </c>
      <c r="I70" s="41">
        <v>368.95</v>
      </c>
      <c r="J70" s="41">
        <v>385.15000000000003</v>
      </c>
      <c r="K70" s="41">
        <v>389.90000000000003</v>
      </c>
      <c r="L70" s="41">
        <v>393.25000000000006</v>
      </c>
      <c r="M70" s="31">
        <v>386.55</v>
      </c>
      <c r="N70" s="31">
        <v>378.45</v>
      </c>
      <c r="O70" s="42">
        <v>27093000</v>
      </c>
      <c r="P70" s="43">
        <v>-3.4288066811739105E-2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44588</v>
      </c>
      <c r="E71" s="40">
        <v>4928.6000000000004</v>
      </c>
      <c r="F71" s="40">
        <v>4906.3499999999995</v>
      </c>
      <c r="G71" s="41">
        <v>4866.9499999999989</v>
      </c>
      <c r="H71" s="41">
        <v>4805.2999999999993</v>
      </c>
      <c r="I71" s="41">
        <v>4765.8999999999987</v>
      </c>
      <c r="J71" s="41">
        <v>4967.9999999999991</v>
      </c>
      <c r="K71" s="41">
        <v>5007.3999999999987</v>
      </c>
      <c r="L71" s="41">
        <v>5069.0499999999993</v>
      </c>
      <c r="M71" s="31">
        <v>4945.75</v>
      </c>
      <c r="N71" s="31">
        <v>4844.7</v>
      </c>
      <c r="O71" s="42">
        <v>2184000</v>
      </c>
      <c r="P71" s="43">
        <v>-0.17080347396896209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44588</v>
      </c>
      <c r="E72" s="40">
        <v>2563</v>
      </c>
      <c r="F72" s="40">
        <v>2570.0499999999997</v>
      </c>
      <c r="G72" s="41">
        <v>2541.4499999999994</v>
      </c>
      <c r="H72" s="41">
        <v>2519.8999999999996</v>
      </c>
      <c r="I72" s="41">
        <v>2491.2999999999993</v>
      </c>
      <c r="J72" s="41">
        <v>2591.5999999999995</v>
      </c>
      <c r="K72" s="41">
        <v>2620.1999999999998</v>
      </c>
      <c r="L72" s="41">
        <v>2641.7499999999995</v>
      </c>
      <c r="M72" s="31">
        <v>2598.65</v>
      </c>
      <c r="N72" s="31">
        <v>2548.5</v>
      </c>
      <c r="O72" s="42">
        <v>3305750</v>
      </c>
      <c r="P72" s="43">
        <v>-1.7067332708918723E-2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44588</v>
      </c>
      <c r="E73" s="40">
        <v>1911</v>
      </c>
      <c r="F73" s="40">
        <v>1912.6500000000003</v>
      </c>
      <c r="G73" s="41">
        <v>1902.5000000000007</v>
      </c>
      <c r="H73" s="41">
        <v>1894.0000000000005</v>
      </c>
      <c r="I73" s="41">
        <v>1883.8500000000008</v>
      </c>
      <c r="J73" s="41">
        <v>1921.1500000000005</v>
      </c>
      <c r="K73" s="41">
        <v>1931.3000000000002</v>
      </c>
      <c r="L73" s="41">
        <v>1939.8000000000004</v>
      </c>
      <c r="M73" s="31">
        <v>1922.8</v>
      </c>
      <c r="N73" s="31">
        <v>1904.15</v>
      </c>
      <c r="O73" s="42">
        <v>5126000</v>
      </c>
      <c r="P73" s="43">
        <v>-7.7593032462391132E-2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44588</v>
      </c>
      <c r="E74" s="40">
        <v>165.9</v>
      </c>
      <c r="F74" s="40">
        <v>166.48333333333332</v>
      </c>
      <c r="G74" s="41">
        <v>165.11666666666665</v>
      </c>
      <c r="H74" s="41">
        <v>164.33333333333331</v>
      </c>
      <c r="I74" s="41">
        <v>162.96666666666664</v>
      </c>
      <c r="J74" s="41">
        <v>167.26666666666665</v>
      </c>
      <c r="K74" s="41">
        <v>168.63333333333333</v>
      </c>
      <c r="L74" s="41">
        <v>169.41666666666666</v>
      </c>
      <c r="M74" s="31">
        <v>167.85</v>
      </c>
      <c r="N74" s="31">
        <v>165.7</v>
      </c>
      <c r="O74" s="42">
        <v>23169600</v>
      </c>
      <c r="P74" s="43">
        <v>-9.0703588584345865E-2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44588</v>
      </c>
      <c r="E75" s="40">
        <v>82.3</v>
      </c>
      <c r="F75" s="40">
        <v>81.95</v>
      </c>
      <c r="G75" s="41">
        <v>81.25</v>
      </c>
      <c r="H75" s="41">
        <v>80.2</v>
      </c>
      <c r="I75" s="41">
        <v>79.5</v>
      </c>
      <c r="J75" s="41">
        <v>83</v>
      </c>
      <c r="K75" s="41">
        <v>83.700000000000017</v>
      </c>
      <c r="L75" s="41">
        <v>84.75</v>
      </c>
      <c r="M75" s="31">
        <v>82.65</v>
      </c>
      <c r="N75" s="31">
        <v>80.900000000000006</v>
      </c>
      <c r="O75" s="42">
        <v>93100000</v>
      </c>
      <c r="P75" s="43">
        <v>-0.10618279569892473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44588</v>
      </c>
      <c r="E76" s="40">
        <v>184</v>
      </c>
      <c r="F76" s="40">
        <v>183.66666666666666</v>
      </c>
      <c r="G76" s="41">
        <v>180.43333333333331</v>
      </c>
      <c r="H76" s="41">
        <v>176.86666666666665</v>
      </c>
      <c r="I76" s="41">
        <v>173.6333333333333</v>
      </c>
      <c r="J76" s="41">
        <v>187.23333333333332</v>
      </c>
      <c r="K76" s="41">
        <v>190.46666666666667</v>
      </c>
      <c r="L76" s="41">
        <v>194.03333333333333</v>
      </c>
      <c r="M76" s="31">
        <v>186.9</v>
      </c>
      <c r="N76" s="31">
        <v>180.1</v>
      </c>
      <c r="O76" s="42">
        <v>8801000</v>
      </c>
      <c r="P76" s="43">
        <v>-0.15162907268170425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44588</v>
      </c>
      <c r="E77" s="40">
        <v>128.1</v>
      </c>
      <c r="F77" s="40">
        <v>128.68333333333334</v>
      </c>
      <c r="G77" s="41">
        <v>127.36666666666667</v>
      </c>
      <c r="H77" s="41">
        <v>126.63333333333334</v>
      </c>
      <c r="I77" s="41">
        <v>125.31666666666668</v>
      </c>
      <c r="J77" s="41">
        <v>129.41666666666669</v>
      </c>
      <c r="K77" s="41">
        <v>130.73333333333335</v>
      </c>
      <c r="L77" s="41">
        <v>131.46666666666667</v>
      </c>
      <c r="M77" s="31">
        <v>130</v>
      </c>
      <c r="N77" s="31">
        <v>127.95</v>
      </c>
      <c r="O77" s="42">
        <v>42193700</v>
      </c>
      <c r="P77" s="43">
        <v>-9.981780322748568E-2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44588</v>
      </c>
      <c r="E78" s="40">
        <v>527.4</v>
      </c>
      <c r="F78" s="40">
        <v>525.7166666666667</v>
      </c>
      <c r="G78" s="41">
        <v>519.43333333333339</v>
      </c>
      <c r="H78" s="41">
        <v>511.4666666666667</v>
      </c>
      <c r="I78" s="41">
        <v>505.18333333333339</v>
      </c>
      <c r="J78" s="41">
        <v>533.68333333333339</v>
      </c>
      <c r="K78" s="41">
        <v>539.9666666666667</v>
      </c>
      <c r="L78" s="41">
        <v>547.93333333333339</v>
      </c>
      <c r="M78" s="31">
        <v>532</v>
      </c>
      <c r="N78" s="31">
        <v>517.75</v>
      </c>
      <c r="O78" s="42">
        <v>9223000</v>
      </c>
      <c r="P78" s="43">
        <v>-2.9173223580680304E-2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44588</v>
      </c>
      <c r="E79" s="40">
        <v>46.9</v>
      </c>
      <c r="F79" s="40">
        <v>46.9</v>
      </c>
      <c r="G79" s="41">
        <v>46.4</v>
      </c>
      <c r="H79" s="41">
        <v>45.9</v>
      </c>
      <c r="I79" s="41">
        <v>45.4</v>
      </c>
      <c r="J79" s="41">
        <v>47.4</v>
      </c>
      <c r="K79" s="41">
        <v>47.9</v>
      </c>
      <c r="L79" s="41">
        <v>48.4</v>
      </c>
      <c r="M79" s="31">
        <v>47.4</v>
      </c>
      <c r="N79" s="31">
        <v>46.4</v>
      </c>
      <c r="O79" s="42">
        <v>132660000</v>
      </c>
      <c r="P79" s="43">
        <v>-0.15299525930182445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44588</v>
      </c>
      <c r="E80" s="40">
        <v>954.35</v>
      </c>
      <c r="F80" s="40">
        <v>958.01666666666677</v>
      </c>
      <c r="G80" s="41">
        <v>947.33333333333348</v>
      </c>
      <c r="H80" s="41">
        <v>940.31666666666672</v>
      </c>
      <c r="I80" s="41">
        <v>929.63333333333344</v>
      </c>
      <c r="J80" s="41">
        <v>965.03333333333353</v>
      </c>
      <c r="K80" s="41">
        <v>975.7166666666667</v>
      </c>
      <c r="L80" s="41">
        <v>982.73333333333358</v>
      </c>
      <c r="M80" s="31">
        <v>968.7</v>
      </c>
      <c r="N80" s="31">
        <v>951</v>
      </c>
      <c r="O80" s="42">
        <v>5283000</v>
      </c>
      <c r="P80" s="43">
        <v>-4.2327562766246711E-2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44588</v>
      </c>
      <c r="E81" s="40">
        <v>1849.35</v>
      </c>
      <c r="F81" s="40">
        <v>1847.8</v>
      </c>
      <c r="G81" s="41">
        <v>1833.6</v>
      </c>
      <c r="H81" s="41">
        <v>1817.85</v>
      </c>
      <c r="I81" s="41">
        <v>1803.6499999999999</v>
      </c>
      <c r="J81" s="41">
        <v>1863.55</v>
      </c>
      <c r="K81" s="41">
        <v>1877.7500000000002</v>
      </c>
      <c r="L81" s="41">
        <v>1893.5</v>
      </c>
      <c r="M81" s="31">
        <v>1862</v>
      </c>
      <c r="N81" s="31">
        <v>1832.05</v>
      </c>
      <c r="O81" s="42">
        <v>3216525</v>
      </c>
      <c r="P81" s="43">
        <v>-0.12096989075406342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44588</v>
      </c>
      <c r="E82" s="40">
        <v>339.9</v>
      </c>
      <c r="F82" s="40">
        <v>340.23333333333329</v>
      </c>
      <c r="G82" s="41">
        <v>336.26666666666659</v>
      </c>
      <c r="H82" s="41">
        <v>332.63333333333333</v>
      </c>
      <c r="I82" s="41">
        <v>328.66666666666663</v>
      </c>
      <c r="J82" s="41">
        <v>343.86666666666656</v>
      </c>
      <c r="K82" s="41">
        <v>347.83333333333326</v>
      </c>
      <c r="L82" s="41">
        <v>351.46666666666653</v>
      </c>
      <c r="M82" s="31">
        <v>344.2</v>
      </c>
      <c r="N82" s="31">
        <v>336.6</v>
      </c>
      <c r="O82" s="42">
        <v>13537700</v>
      </c>
      <c r="P82" s="43">
        <v>-6.5082423463926356E-2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44588</v>
      </c>
      <c r="E83" s="40">
        <v>1601.65</v>
      </c>
      <c r="F83" s="40">
        <v>1608.4666666666665</v>
      </c>
      <c r="G83" s="41">
        <v>1590.633333333333</v>
      </c>
      <c r="H83" s="41">
        <v>1579.6166666666666</v>
      </c>
      <c r="I83" s="41">
        <v>1561.7833333333331</v>
      </c>
      <c r="J83" s="41">
        <v>1619.4833333333329</v>
      </c>
      <c r="K83" s="41">
        <v>1637.3166666666664</v>
      </c>
      <c r="L83" s="41">
        <v>1648.3333333333328</v>
      </c>
      <c r="M83" s="31">
        <v>1626.3</v>
      </c>
      <c r="N83" s="31">
        <v>1597.45</v>
      </c>
      <c r="O83" s="42">
        <v>12147175</v>
      </c>
      <c r="P83" s="43">
        <v>2.0430150432943616E-2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44588</v>
      </c>
      <c r="E84" s="40">
        <v>291.7</v>
      </c>
      <c r="F84" s="40">
        <v>292.45</v>
      </c>
      <c r="G84" s="41">
        <v>289.84999999999997</v>
      </c>
      <c r="H84" s="41">
        <v>288</v>
      </c>
      <c r="I84" s="41">
        <v>285.39999999999998</v>
      </c>
      <c r="J84" s="41">
        <v>294.29999999999995</v>
      </c>
      <c r="K84" s="41">
        <v>296.89999999999998</v>
      </c>
      <c r="L84" s="41">
        <v>298.74999999999994</v>
      </c>
      <c r="M84" s="31">
        <v>295.05</v>
      </c>
      <c r="N84" s="31">
        <v>290.60000000000002</v>
      </c>
      <c r="O84" s="42">
        <v>899300</v>
      </c>
      <c r="P84" s="43">
        <v>-0.11686143572621036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44588</v>
      </c>
      <c r="E85" s="40">
        <v>628.70000000000005</v>
      </c>
      <c r="F85" s="40">
        <v>629.1</v>
      </c>
      <c r="G85" s="41">
        <v>621.6</v>
      </c>
      <c r="H85" s="41">
        <v>614.5</v>
      </c>
      <c r="I85" s="41">
        <v>607</v>
      </c>
      <c r="J85" s="41">
        <v>636.20000000000005</v>
      </c>
      <c r="K85" s="41">
        <v>643.70000000000005</v>
      </c>
      <c r="L85" s="41">
        <v>650.80000000000007</v>
      </c>
      <c r="M85" s="31">
        <v>636.6</v>
      </c>
      <c r="N85" s="31">
        <v>622</v>
      </c>
      <c r="O85" s="42">
        <v>2260000</v>
      </c>
      <c r="P85" s="43">
        <v>-7.8960774325012736E-2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44588</v>
      </c>
      <c r="E86" s="40">
        <v>1216.55</v>
      </c>
      <c r="F86" s="40">
        <v>1219.8</v>
      </c>
      <c r="G86" s="41">
        <v>1207.8999999999999</v>
      </c>
      <c r="H86" s="41">
        <v>1199.25</v>
      </c>
      <c r="I86" s="41">
        <v>1187.3499999999999</v>
      </c>
      <c r="J86" s="41">
        <v>1228.4499999999998</v>
      </c>
      <c r="K86" s="41">
        <v>1240.3499999999999</v>
      </c>
      <c r="L86" s="41">
        <v>1248.9999999999998</v>
      </c>
      <c r="M86" s="31">
        <v>1231.7</v>
      </c>
      <c r="N86" s="31">
        <v>1211.1500000000001</v>
      </c>
      <c r="O86" s="42">
        <v>2530325</v>
      </c>
      <c r="P86" s="43">
        <v>-0.10153482880755609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44588</v>
      </c>
      <c r="E87" s="40">
        <v>1391.95</v>
      </c>
      <c r="F87" s="40">
        <v>1393.3500000000001</v>
      </c>
      <c r="G87" s="41">
        <v>1385.0500000000002</v>
      </c>
      <c r="H87" s="41">
        <v>1378.15</v>
      </c>
      <c r="I87" s="41">
        <v>1369.8500000000001</v>
      </c>
      <c r="J87" s="41">
        <v>1400.2500000000002</v>
      </c>
      <c r="K87" s="41">
        <v>1408.55</v>
      </c>
      <c r="L87" s="41">
        <v>1415.4500000000003</v>
      </c>
      <c r="M87" s="31">
        <v>1401.65</v>
      </c>
      <c r="N87" s="31">
        <v>1386.45</v>
      </c>
      <c r="O87" s="42">
        <v>3185000</v>
      </c>
      <c r="P87" s="43">
        <v>-0.12451896646509071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44588</v>
      </c>
      <c r="E88" s="40">
        <v>1312.25</v>
      </c>
      <c r="F88" s="40">
        <v>1305.8333333333333</v>
      </c>
      <c r="G88" s="41">
        <v>1289.1166666666666</v>
      </c>
      <c r="H88" s="41">
        <v>1265.9833333333333</v>
      </c>
      <c r="I88" s="41">
        <v>1249.2666666666667</v>
      </c>
      <c r="J88" s="41">
        <v>1328.9666666666665</v>
      </c>
      <c r="K88" s="41">
        <v>1345.6833333333332</v>
      </c>
      <c r="L88" s="41">
        <v>1368.8166666666664</v>
      </c>
      <c r="M88" s="31">
        <v>1322.55</v>
      </c>
      <c r="N88" s="31">
        <v>1282.7</v>
      </c>
      <c r="O88" s="42">
        <v>17545500</v>
      </c>
      <c r="P88" s="43">
        <v>-0.21396763672854993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44588</v>
      </c>
      <c r="E89" s="40">
        <v>2575</v>
      </c>
      <c r="F89" s="40">
        <v>2573.1166666666668</v>
      </c>
      <c r="G89" s="41">
        <v>2561.8833333333337</v>
      </c>
      <c r="H89" s="41">
        <v>2548.7666666666669</v>
      </c>
      <c r="I89" s="41">
        <v>2537.5333333333338</v>
      </c>
      <c r="J89" s="41">
        <v>2586.2333333333336</v>
      </c>
      <c r="K89" s="41">
        <v>2597.4666666666672</v>
      </c>
      <c r="L89" s="41">
        <v>2610.5833333333335</v>
      </c>
      <c r="M89" s="31">
        <v>2584.35</v>
      </c>
      <c r="N89" s="31">
        <v>2560</v>
      </c>
      <c r="O89" s="42">
        <v>13231500</v>
      </c>
      <c r="P89" s="43">
        <v>-1.9540280988796017E-2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44588</v>
      </c>
      <c r="E90" s="40">
        <v>2411.6</v>
      </c>
      <c r="F90" s="40">
        <v>2408.1666666666665</v>
      </c>
      <c r="G90" s="41">
        <v>2394.833333333333</v>
      </c>
      <c r="H90" s="41">
        <v>2378.0666666666666</v>
      </c>
      <c r="I90" s="41">
        <v>2364.7333333333331</v>
      </c>
      <c r="J90" s="41">
        <v>2424.9333333333329</v>
      </c>
      <c r="K90" s="41">
        <v>2438.266666666666</v>
      </c>
      <c r="L90" s="41">
        <v>2455.0333333333328</v>
      </c>
      <c r="M90" s="31">
        <v>2421.5</v>
      </c>
      <c r="N90" s="31">
        <v>2391.4</v>
      </c>
      <c r="O90" s="42">
        <v>3153000</v>
      </c>
      <c r="P90" s="43">
        <v>-3.0740854595757761E-2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44588</v>
      </c>
      <c r="E91" s="40">
        <v>1466.6</v>
      </c>
      <c r="F91" s="40">
        <v>1461.6666666666667</v>
      </c>
      <c r="G91" s="41">
        <v>1453.7333333333336</v>
      </c>
      <c r="H91" s="41">
        <v>1440.8666666666668</v>
      </c>
      <c r="I91" s="41">
        <v>1432.9333333333336</v>
      </c>
      <c r="J91" s="41">
        <v>1474.5333333333335</v>
      </c>
      <c r="K91" s="41">
        <v>1482.4666666666665</v>
      </c>
      <c r="L91" s="41">
        <v>1495.3333333333335</v>
      </c>
      <c r="M91" s="31">
        <v>1469.6</v>
      </c>
      <c r="N91" s="31">
        <v>1448.8</v>
      </c>
      <c r="O91" s="42">
        <v>34136300</v>
      </c>
      <c r="P91" s="43">
        <v>-9.0727962612988766E-2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44588</v>
      </c>
      <c r="E92" s="40">
        <v>643.70000000000005</v>
      </c>
      <c r="F92" s="40">
        <v>644.15000000000009</v>
      </c>
      <c r="G92" s="41">
        <v>641.20000000000016</v>
      </c>
      <c r="H92" s="41">
        <v>638.70000000000005</v>
      </c>
      <c r="I92" s="41">
        <v>635.75000000000011</v>
      </c>
      <c r="J92" s="41">
        <v>646.6500000000002</v>
      </c>
      <c r="K92" s="41">
        <v>649.6</v>
      </c>
      <c r="L92" s="41">
        <v>652.10000000000025</v>
      </c>
      <c r="M92" s="31">
        <v>647.1</v>
      </c>
      <c r="N92" s="31">
        <v>641.65</v>
      </c>
      <c r="O92" s="42">
        <v>19228000</v>
      </c>
      <c r="P92" s="43">
        <v>-4.9483414899401848E-2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44588</v>
      </c>
      <c r="E93" s="40">
        <v>2437.4</v>
      </c>
      <c r="F93" s="40">
        <v>2434.2166666666667</v>
      </c>
      <c r="G93" s="41">
        <v>2421.2333333333336</v>
      </c>
      <c r="H93" s="41">
        <v>2405.0666666666671</v>
      </c>
      <c r="I93" s="41">
        <v>2392.0833333333339</v>
      </c>
      <c r="J93" s="41">
        <v>2450.3833333333332</v>
      </c>
      <c r="K93" s="41">
        <v>2463.3666666666659</v>
      </c>
      <c r="L93" s="41">
        <v>2479.5333333333328</v>
      </c>
      <c r="M93" s="31">
        <v>2447.1999999999998</v>
      </c>
      <c r="N93" s="31">
        <v>2418.0500000000002</v>
      </c>
      <c r="O93" s="42">
        <v>4413000</v>
      </c>
      <c r="P93" s="43">
        <v>-5.8318929645989372E-2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44588</v>
      </c>
      <c r="E94" s="40">
        <v>452.1</v>
      </c>
      <c r="F94" s="40">
        <v>453.63333333333338</v>
      </c>
      <c r="G94" s="41">
        <v>449.26666666666677</v>
      </c>
      <c r="H94" s="41">
        <v>446.43333333333339</v>
      </c>
      <c r="I94" s="41">
        <v>442.06666666666678</v>
      </c>
      <c r="J94" s="41">
        <v>456.46666666666675</v>
      </c>
      <c r="K94" s="41">
        <v>460.83333333333343</v>
      </c>
      <c r="L94" s="41">
        <v>463.66666666666674</v>
      </c>
      <c r="M94" s="31">
        <v>458</v>
      </c>
      <c r="N94" s="31">
        <v>450.8</v>
      </c>
      <c r="O94" s="42">
        <v>27775850</v>
      </c>
      <c r="P94" s="43">
        <v>-0.10918807102223754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44588</v>
      </c>
      <c r="E95" s="40">
        <v>289.7</v>
      </c>
      <c r="F95" s="40">
        <v>291.08333333333331</v>
      </c>
      <c r="G95" s="41">
        <v>287.61666666666662</v>
      </c>
      <c r="H95" s="41">
        <v>285.5333333333333</v>
      </c>
      <c r="I95" s="41">
        <v>282.06666666666661</v>
      </c>
      <c r="J95" s="41">
        <v>293.16666666666663</v>
      </c>
      <c r="K95" s="41">
        <v>296.63333333333333</v>
      </c>
      <c r="L95" s="41">
        <v>298.71666666666664</v>
      </c>
      <c r="M95" s="31">
        <v>294.55</v>
      </c>
      <c r="N95" s="31">
        <v>289</v>
      </c>
      <c r="O95" s="42">
        <v>10665000</v>
      </c>
      <c r="P95" s="43">
        <v>-0.11235955056179775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44588</v>
      </c>
      <c r="E96" s="40">
        <v>2335.1</v>
      </c>
      <c r="F96" s="40">
        <v>2326.0666666666666</v>
      </c>
      <c r="G96" s="41">
        <v>2311.5333333333333</v>
      </c>
      <c r="H96" s="41">
        <v>2287.9666666666667</v>
      </c>
      <c r="I96" s="41">
        <v>2273.4333333333334</v>
      </c>
      <c r="J96" s="41">
        <v>2349.6333333333332</v>
      </c>
      <c r="K96" s="41">
        <v>2364.1666666666661</v>
      </c>
      <c r="L96" s="41">
        <v>2387.7333333333331</v>
      </c>
      <c r="M96" s="31">
        <v>2340.6</v>
      </c>
      <c r="N96" s="31">
        <v>2302.5</v>
      </c>
      <c r="O96" s="42">
        <v>9695400</v>
      </c>
      <c r="P96" s="43">
        <v>-6.4277028200822289E-2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44588</v>
      </c>
      <c r="E97" s="40">
        <v>214.9</v>
      </c>
      <c r="F97" s="40">
        <v>216.48333333333335</v>
      </c>
      <c r="G97" s="41">
        <v>212.2166666666667</v>
      </c>
      <c r="H97" s="41">
        <v>209.53333333333336</v>
      </c>
      <c r="I97" s="41">
        <v>205.26666666666671</v>
      </c>
      <c r="J97" s="41">
        <v>219.16666666666669</v>
      </c>
      <c r="K97" s="41">
        <v>223.43333333333334</v>
      </c>
      <c r="L97" s="41">
        <v>226.11666666666667</v>
      </c>
      <c r="M97" s="31">
        <v>220.75</v>
      </c>
      <c r="N97" s="31">
        <v>213.8</v>
      </c>
      <c r="O97" s="42">
        <v>19914400</v>
      </c>
      <c r="P97" s="43">
        <v>-0.40977581771407573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44588</v>
      </c>
      <c r="E98" s="40">
        <v>739.5</v>
      </c>
      <c r="F98" s="40">
        <v>738.51666666666677</v>
      </c>
      <c r="G98" s="41">
        <v>733.08333333333348</v>
      </c>
      <c r="H98" s="41">
        <v>726.66666666666674</v>
      </c>
      <c r="I98" s="41">
        <v>721.23333333333346</v>
      </c>
      <c r="J98" s="41">
        <v>744.93333333333351</v>
      </c>
      <c r="K98" s="41">
        <v>750.36666666666667</v>
      </c>
      <c r="L98" s="41">
        <v>756.78333333333353</v>
      </c>
      <c r="M98" s="31">
        <v>743.95</v>
      </c>
      <c r="N98" s="31">
        <v>732.1</v>
      </c>
      <c r="O98" s="42">
        <v>79987875</v>
      </c>
      <c r="P98" s="43">
        <v>-7.0065221561480914E-2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44588</v>
      </c>
      <c r="E99" s="40">
        <v>1376.55</v>
      </c>
      <c r="F99" s="40">
        <v>1375.6999999999998</v>
      </c>
      <c r="G99" s="41">
        <v>1366.5499999999997</v>
      </c>
      <c r="H99" s="41">
        <v>1356.55</v>
      </c>
      <c r="I99" s="41">
        <v>1347.3999999999999</v>
      </c>
      <c r="J99" s="41">
        <v>1385.6999999999996</v>
      </c>
      <c r="K99" s="41">
        <v>1394.8499999999997</v>
      </c>
      <c r="L99" s="41">
        <v>1404.8499999999995</v>
      </c>
      <c r="M99" s="31">
        <v>1384.85</v>
      </c>
      <c r="N99" s="31">
        <v>1365.7</v>
      </c>
      <c r="O99" s="42">
        <v>3143300</v>
      </c>
      <c r="P99" s="43">
        <v>-8.3132207026012338E-3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44588</v>
      </c>
      <c r="E100" s="40">
        <v>553</v>
      </c>
      <c r="F100" s="40">
        <v>553.16666666666663</v>
      </c>
      <c r="G100" s="41">
        <v>549.68333333333328</v>
      </c>
      <c r="H100" s="41">
        <v>546.36666666666667</v>
      </c>
      <c r="I100" s="41">
        <v>542.88333333333333</v>
      </c>
      <c r="J100" s="41">
        <v>556.48333333333323</v>
      </c>
      <c r="K100" s="41">
        <v>559.96666666666658</v>
      </c>
      <c r="L100" s="41">
        <v>563.28333333333319</v>
      </c>
      <c r="M100" s="31">
        <v>556.65</v>
      </c>
      <c r="N100" s="31">
        <v>549.85</v>
      </c>
      <c r="O100" s="42">
        <v>5525250</v>
      </c>
      <c r="P100" s="43">
        <v>-6.0691062093586635E-2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44588</v>
      </c>
      <c r="E101" s="40">
        <v>14.15</v>
      </c>
      <c r="F101" s="40">
        <v>14.35</v>
      </c>
      <c r="G101" s="41">
        <v>13.85</v>
      </c>
      <c r="H101" s="41">
        <v>13.55</v>
      </c>
      <c r="I101" s="41">
        <v>13.05</v>
      </c>
      <c r="J101" s="41">
        <v>14.649999999999999</v>
      </c>
      <c r="K101" s="41">
        <v>15.149999999999999</v>
      </c>
      <c r="L101" s="41">
        <v>15.449999999999998</v>
      </c>
      <c r="M101" s="31">
        <v>14.85</v>
      </c>
      <c r="N101" s="31">
        <v>14.05</v>
      </c>
      <c r="O101" s="42">
        <v>502250000</v>
      </c>
      <c r="P101" s="43">
        <v>-0.35811415280014314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44588</v>
      </c>
      <c r="E102" s="40">
        <v>47.6</v>
      </c>
      <c r="F102" s="40">
        <v>47.25</v>
      </c>
      <c r="G102" s="41">
        <v>46.6</v>
      </c>
      <c r="H102" s="41">
        <v>45.6</v>
      </c>
      <c r="I102" s="41">
        <v>44.95</v>
      </c>
      <c r="J102" s="41">
        <v>48.25</v>
      </c>
      <c r="K102" s="41">
        <v>48.900000000000006</v>
      </c>
      <c r="L102" s="41">
        <v>49.9</v>
      </c>
      <c r="M102" s="31">
        <v>47.9</v>
      </c>
      <c r="N102" s="31">
        <v>46.25</v>
      </c>
      <c r="O102" s="42">
        <v>153479700</v>
      </c>
      <c r="P102" s="43">
        <v>-3.3110425834170683E-2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44588</v>
      </c>
      <c r="E103" s="40">
        <v>248.6</v>
      </c>
      <c r="F103" s="40">
        <v>249.63333333333335</v>
      </c>
      <c r="G103" s="41">
        <v>246.51666666666671</v>
      </c>
      <c r="H103" s="41">
        <v>244.43333333333337</v>
      </c>
      <c r="I103" s="41">
        <v>241.31666666666672</v>
      </c>
      <c r="J103" s="41">
        <v>251.7166666666667</v>
      </c>
      <c r="K103" s="41">
        <v>254.83333333333331</v>
      </c>
      <c r="L103" s="41">
        <v>256.91666666666669</v>
      </c>
      <c r="M103" s="31">
        <v>252.75</v>
      </c>
      <c r="N103" s="31">
        <v>247.55</v>
      </c>
      <c r="O103" s="42">
        <v>37331250</v>
      </c>
      <c r="P103" s="43">
        <v>-6.1645772457347536E-2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44588</v>
      </c>
      <c r="E104" s="40">
        <v>469</v>
      </c>
      <c r="F104" s="40">
        <v>472.33333333333331</v>
      </c>
      <c r="G104" s="41">
        <v>464.16666666666663</v>
      </c>
      <c r="H104" s="41">
        <v>459.33333333333331</v>
      </c>
      <c r="I104" s="41">
        <v>451.16666666666663</v>
      </c>
      <c r="J104" s="41">
        <v>477.16666666666663</v>
      </c>
      <c r="K104" s="41">
        <v>485.33333333333326</v>
      </c>
      <c r="L104" s="41">
        <v>490.16666666666663</v>
      </c>
      <c r="M104" s="31">
        <v>480.5</v>
      </c>
      <c r="N104" s="31">
        <v>467.5</v>
      </c>
      <c r="O104" s="42">
        <v>9917875</v>
      </c>
      <c r="P104" s="43">
        <v>1.7922664408693199E-2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44588</v>
      </c>
      <c r="E105" s="40">
        <v>177.25</v>
      </c>
      <c r="F105" s="40">
        <v>178.58333333333334</v>
      </c>
      <c r="G105" s="41">
        <v>174.76666666666668</v>
      </c>
      <c r="H105" s="41">
        <v>172.28333333333333</v>
      </c>
      <c r="I105" s="41">
        <v>168.46666666666667</v>
      </c>
      <c r="J105" s="41">
        <v>181.06666666666669</v>
      </c>
      <c r="K105" s="41">
        <v>184.88333333333335</v>
      </c>
      <c r="L105" s="41">
        <v>187.3666666666667</v>
      </c>
      <c r="M105" s="31">
        <v>182.4</v>
      </c>
      <c r="N105" s="31">
        <v>176.1</v>
      </c>
      <c r="O105" s="42">
        <v>14169506</v>
      </c>
      <c r="P105" s="43">
        <v>-7.8231292517006806E-2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44588</v>
      </c>
      <c r="E106" s="40">
        <v>188.25</v>
      </c>
      <c r="F106" s="40">
        <v>189.04999999999998</v>
      </c>
      <c r="G106" s="41">
        <v>186.84999999999997</v>
      </c>
      <c r="H106" s="41">
        <v>185.45</v>
      </c>
      <c r="I106" s="41">
        <v>183.24999999999997</v>
      </c>
      <c r="J106" s="41">
        <v>190.44999999999996</v>
      </c>
      <c r="K106" s="41">
        <v>192.64999999999995</v>
      </c>
      <c r="L106" s="41">
        <v>194.04999999999995</v>
      </c>
      <c r="M106" s="31">
        <v>191.25</v>
      </c>
      <c r="N106" s="31">
        <v>187.65</v>
      </c>
      <c r="O106" s="42">
        <v>10782200</v>
      </c>
      <c r="P106" s="43">
        <v>-5.0076647930505876E-2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44588</v>
      </c>
      <c r="E107" s="40">
        <v>6344.1</v>
      </c>
      <c r="F107" s="40">
        <v>6362.4666666666672</v>
      </c>
      <c r="G107" s="41">
        <v>6301.5833333333339</v>
      </c>
      <c r="H107" s="41">
        <v>6259.0666666666666</v>
      </c>
      <c r="I107" s="41">
        <v>6198.1833333333334</v>
      </c>
      <c r="J107" s="41">
        <v>6404.9833333333345</v>
      </c>
      <c r="K107" s="41">
        <v>6465.8666666666677</v>
      </c>
      <c r="L107" s="41">
        <v>6508.383333333335</v>
      </c>
      <c r="M107" s="31">
        <v>6423.35</v>
      </c>
      <c r="N107" s="31">
        <v>6319.95</v>
      </c>
      <c r="O107" s="42">
        <v>224325</v>
      </c>
      <c r="P107" s="43">
        <v>-6.0025141420490258E-2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44588</v>
      </c>
      <c r="E108" s="40">
        <v>1981.4</v>
      </c>
      <c r="F108" s="40">
        <v>1989.8166666666666</v>
      </c>
      <c r="G108" s="41">
        <v>1968.6333333333332</v>
      </c>
      <c r="H108" s="41">
        <v>1955.8666666666666</v>
      </c>
      <c r="I108" s="41">
        <v>1934.6833333333332</v>
      </c>
      <c r="J108" s="41">
        <v>2002.5833333333333</v>
      </c>
      <c r="K108" s="41">
        <v>2023.7666666666667</v>
      </c>
      <c r="L108" s="41">
        <v>2036.5333333333333</v>
      </c>
      <c r="M108" s="31">
        <v>2011</v>
      </c>
      <c r="N108" s="31">
        <v>1977.05</v>
      </c>
      <c r="O108" s="42">
        <v>2630000</v>
      </c>
      <c r="P108" s="43">
        <v>-3.7511436413540711E-2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44588</v>
      </c>
      <c r="E109" s="40">
        <v>886.45</v>
      </c>
      <c r="F109" s="40">
        <v>881.35</v>
      </c>
      <c r="G109" s="41">
        <v>868.7</v>
      </c>
      <c r="H109" s="41">
        <v>850.95</v>
      </c>
      <c r="I109" s="41">
        <v>838.30000000000007</v>
      </c>
      <c r="J109" s="41">
        <v>899.1</v>
      </c>
      <c r="K109" s="41">
        <v>911.74999999999989</v>
      </c>
      <c r="L109" s="41">
        <v>929.5</v>
      </c>
      <c r="M109" s="31">
        <v>894</v>
      </c>
      <c r="N109" s="31">
        <v>863.6</v>
      </c>
      <c r="O109" s="42">
        <v>26612100</v>
      </c>
      <c r="P109" s="43">
        <v>-3.6840390879478831E-2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44588</v>
      </c>
      <c r="E110" s="40">
        <v>241.75</v>
      </c>
      <c r="F110" s="40">
        <v>242.6</v>
      </c>
      <c r="G110" s="41">
        <v>239.95</v>
      </c>
      <c r="H110" s="41">
        <v>238.15</v>
      </c>
      <c r="I110" s="41">
        <v>235.5</v>
      </c>
      <c r="J110" s="41">
        <v>244.39999999999998</v>
      </c>
      <c r="K110" s="41">
        <v>247.05</v>
      </c>
      <c r="L110" s="41">
        <v>248.84999999999997</v>
      </c>
      <c r="M110" s="31">
        <v>245.25</v>
      </c>
      <c r="N110" s="31">
        <v>240.8</v>
      </c>
      <c r="O110" s="42">
        <v>15164800</v>
      </c>
      <c r="P110" s="43">
        <v>-0.11676451402478799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44588</v>
      </c>
      <c r="E111" s="40">
        <v>1902.15</v>
      </c>
      <c r="F111" s="40">
        <v>1900.6333333333332</v>
      </c>
      <c r="G111" s="41">
        <v>1884.2666666666664</v>
      </c>
      <c r="H111" s="41">
        <v>1866.3833333333332</v>
      </c>
      <c r="I111" s="41">
        <v>1850.0166666666664</v>
      </c>
      <c r="J111" s="41">
        <v>1918.5166666666664</v>
      </c>
      <c r="K111" s="41">
        <v>1934.8833333333332</v>
      </c>
      <c r="L111" s="41">
        <v>1952.7666666666664</v>
      </c>
      <c r="M111" s="31">
        <v>1917</v>
      </c>
      <c r="N111" s="31">
        <v>1882.75</v>
      </c>
      <c r="O111" s="42">
        <v>29862300</v>
      </c>
      <c r="P111" s="43">
        <v>-0.11427783314350798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44588</v>
      </c>
      <c r="E112" s="40">
        <v>111.15</v>
      </c>
      <c r="F112" s="40">
        <v>111.16666666666667</v>
      </c>
      <c r="G112" s="41">
        <v>110.23333333333335</v>
      </c>
      <c r="H112" s="41">
        <v>109.31666666666668</v>
      </c>
      <c r="I112" s="41">
        <v>108.38333333333335</v>
      </c>
      <c r="J112" s="41">
        <v>112.08333333333334</v>
      </c>
      <c r="K112" s="41">
        <v>113.01666666666665</v>
      </c>
      <c r="L112" s="41">
        <v>113.93333333333334</v>
      </c>
      <c r="M112" s="31">
        <v>112.1</v>
      </c>
      <c r="N112" s="31">
        <v>110.25</v>
      </c>
      <c r="O112" s="42">
        <v>44115500</v>
      </c>
      <c r="P112" s="43">
        <v>-0.11639109490951699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44588</v>
      </c>
      <c r="E113" s="40">
        <v>2183.1</v>
      </c>
      <c r="F113" s="40">
        <v>2165.1666666666665</v>
      </c>
      <c r="G113" s="41">
        <v>2123.9333333333329</v>
      </c>
      <c r="H113" s="41">
        <v>2064.7666666666664</v>
      </c>
      <c r="I113" s="41">
        <v>2023.5333333333328</v>
      </c>
      <c r="J113" s="41">
        <v>2224.333333333333</v>
      </c>
      <c r="K113" s="41">
        <v>2265.5666666666666</v>
      </c>
      <c r="L113" s="41">
        <v>2324.7333333333331</v>
      </c>
      <c r="M113" s="31">
        <v>2206.4</v>
      </c>
      <c r="N113" s="31">
        <v>2106</v>
      </c>
      <c r="O113" s="42">
        <v>1318725</v>
      </c>
      <c r="P113" s="43">
        <v>-0.47486784338320936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44588</v>
      </c>
      <c r="E114" s="40">
        <v>834.45</v>
      </c>
      <c r="F114" s="40">
        <v>840.81666666666672</v>
      </c>
      <c r="G114" s="41">
        <v>826.53333333333342</v>
      </c>
      <c r="H114" s="41">
        <v>818.61666666666667</v>
      </c>
      <c r="I114" s="41">
        <v>804.33333333333337</v>
      </c>
      <c r="J114" s="41">
        <v>848.73333333333346</v>
      </c>
      <c r="K114" s="41">
        <v>863.01666666666677</v>
      </c>
      <c r="L114" s="41">
        <v>870.93333333333351</v>
      </c>
      <c r="M114" s="31">
        <v>855.1</v>
      </c>
      <c r="N114" s="31">
        <v>832.9</v>
      </c>
      <c r="O114" s="42">
        <v>8233750</v>
      </c>
      <c r="P114" s="43">
        <v>-0.1418260461722862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44588</v>
      </c>
      <c r="E115" s="40">
        <v>217.05</v>
      </c>
      <c r="F115" s="40">
        <v>217.30000000000004</v>
      </c>
      <c r="G115" s="41">
        <v>216.05000000000007</v>
      </c>
      <c r="H115" s="41">
        <v>215.05000000000004</v>
      </c>
      <c r="I115" s="41">
        <v>213.80000000000007</v>
      </c>
      <c r="J115" s="41">
        <v>218.30000000000007</v>
      </c>
      <c r="K115" s="41">
        <v>219.55</v>
      </c>
      <c r="L115" s="41">
        <v>220.55000000000007</v>
      </c>
      <c r="M115" s="31">
        <v>218.55</v>
      </c>
      <c r="N115" s="31">
        <v>216.3</v>
      </c>
      <c r="O115" s="42">
        <v>226716800</v>
      </c>
      <c r="P115" s="43">
        <v>-5.408544726301736E-2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44588</v>
      </c>
      <c r="E116" s="40">
        <v>371.7</v>
      </c>
      <c r="F116" s="40">
        <v>374.31666666666666</v>
      </c>
      <c r="G116" s="41">
        <v>367.63333333333333</v>
      </c>
      <c r="H116" s="41">
        <v>363.56666666666666</v>
      </c>
      <c r="I116" s="41">
        <v>356.88333333333333</v>
      </c>
      <c r="J116" s="41">
        <v>378.38333333333333</v>
      </c>
      <c r="K116" s="41">
        <v>385.06666666666661</v>
      </c>
      <c r="L116" s="41">
        <v>389.13333333333333</v>
      </c>
      <c r="M116" s="31">
        <v>381</v>
      </c>
      <c r="N116" s="31">
        <v>370.25</v>
      </c>
      <c r="O116" s="42">
        <v>34320000</v>
      </c>
      <c r="P116" s="43">
        <v>-3.4870641169853771E-2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44588</v>
      </c>
      <c r="E117" s="40">
        <v>3308.4</v>
      </c>
      <c r="F117" s="40">
        <v>3257.4833333333336</v>
      </c>
      <c r="G117" s="41">
        <v>3188.7666666666673</v>
      </c>
      <c r="H117" s="41">
        <v>3069.1333333333337</v>
      </c>
      <c r="I117" s="41">
        <v>3000.4166666666674</v>
      </c>
      <c r="J117" s="41">
        <v>3377.1166666666672</v>
      </c>
      <c r="K117" s="41">
        <v>3445.8333333333335</v>
      </c>
      <c r="L117" s="41">
        <v>3565.4666666666672</v>
      </c>
      <c r="M117" s="31">
        <v>3326.2</v>
      </c>
      <c r="N117" s="31">
        <v>3137.85</v>
      </c>
      <c r="O117" s="42">
        <v>284375</v>
      </c>
      <c r="P117" s="43">
        <v>-0.32348043297252288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44588</v>
      </c>
      <c r="E118" s="40">
        <v>648.95000000000005</v>
      </c>
      <c r="F118" s="40">
        <v>652.69999999999993</v>
      </c>
      <c r="G118" s="41">
        <v>643.39999999999986</v>
      </c>
      <c r="H118" s="41">
        <v>637.84999999999991</v>
      </c>
      <c r="I118" s="41">
        <v>628.54999999999984</v>
      </c>
      <c r="J118" s="41">
        <v>658.24999999999989</v>
      </c>
      <c r="K118" s="41">
        <v>667.54999999999984</v>
      </c>
      <c r="L118" s="41">
        <v>673.09999999999991</v>
      </c>
      <c r="M118" s="31">
        <v>662</v>
      </c>
      <c r="N118" s="31">
        <v>647.15</v>
      </c>
      <c r="O118" s="42">
        <v>40203000</v>
      </c>
      <c r="P118" s="43">
        <v>-1.4527284158972831E-2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44588</v>
      </c>
      <c r="E119" s="40">
        <v>3534.15</v>
      </c>
      <c r="F119" s="40">
        <v>3547.9666666666667</v>
      </c>
      <c r="G119" s="41">
        <v>3501.9333333333334</v>
      </c>
      <c r="H119" s="41">
        <v>3469.7166666666667</v>
      </c>
      <c r="I119" s="41">
        <v>3423.6833333333334</v>
      </c>
      <c r="J119" s="41">
        <v>3580.1833333333334</v>
      </c>
      <c r="K119" s="41">
        <v>3626.2166666666672</v>
      </c>
      <c r="L119" s="41">
        <v>3658.4333333333334</v>
      </c>
      <c r="M119" s="31">
        <v>3594</v>
      </c>
      <c r="N119" s="31">
        <v>3515.75</v>
      </c>
      <c r="O119" s="42">
        <v>1672125</v>
      </c>
      <c r="P119" s="43">
        <v>-4.844216816047802E-2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44588</v>
      </c>
      <c r="E120" s="40">
        <v>1763.9</v>
      </c>
      <c r="F120" s="40">
        <v>1762.7666666666667</v>
      </c>
      <c r="G120" s="41">
        <v>1751.4333333333334</v>
      </c>
      <c r="H120" s="41">
        <v>1738.9666666666667</v>
      </c>
      <c r="I120" s="41">
        <v>1727.6333333333334</v>
      </c>
      <c r="J120" s="41">
        <v>1775.2333333333333</v>
      </c>
      <c r="K120" s="41">
        <v>1786.5666666666668</v>
      </c>
      <c r="L120" s="41">
        <v>1799.0333333333333</v>
      </c>
      <c r="M120" s="31">
        <v>1774.1</v>
      </c>
      <c r="N120" s="31">
        <v>1750.3</v>
      </c>
      <c r="O120" s="42">
        <v>16344000</v>
      </c>
      <c r="P120" s="43">
        <v>-6.5459036640592841E-2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44588</v>
      </c>
      <c r="E121" s="40">
        <v>76.599999999999994</v>
      </c>
      <c r="F121" s="40">
        <v>77.083333333333329</v>
      </c>
      <c r="G121" s="41">
        <v>75.816666666666663</v>
      </c>
      <c r="H121" s="41">
        <v>75.033333333333331</v>
      </c>
      <c r="I121" s="41">
        <v>73.766666666666666</v>
      </c>
      <c r="J121" s="41">
        <v>77.86666666666666</v>
      </c>
      <c r="K121" s="41">
        <v>79.13333333333334</v>
      </c>
      <c r="L121" s="41">
        <v>79.916666666666657</v>
      </c>
      <c r="M121" s="31">
        <v>78.349999999999994</v>
      </c>
      <c r="N121" s="31">
        <v>76.3</v>
      </c>
      <c r="O121" s="42">
        <v>63253312</v>
      </c>
      <c r="P121" s="43">
        <v>-0.1506291192330737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44588</v>
      </c>
      <c r="E122" s="40">
        <v>3743.65</v>
      </c>
      <c r="F122" s="40">
        <v>3736.5499999999997</v>
      </c>
      <c r="G122" s="41">
        <v>3699.0999999999995</v>
      </c>
      <c r="H122" s="41">
        <v>3654.5499999999997</v>
      </c>
      <c r="I122" s="41">
        <v>3617.0999999999995</v>
      </c>
      <c r="J122" s="41">
        <v>3781.0999999999995</v>
      </c>
      <c r="K122" s="41">
        <v>3818.5499999999993</v>
      </c>
      <c r="L122" s="41">
        <v>3863.0999999999995</v>
      </c>
      <c r="M122" s="31">
        <v>3774</v>
      </c>
      <c r="N122" s="31">
        <v>3692</v>
      </c>
      <c r="O122" s="42">
        <v>506750</v>
      </c>
      <c r="P122" s="43">
        <v>-2.571497236241288E-2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44588</v>
      </c>
      <c r="E123" s="40">
        <v>540.85</v>
      </c>
      <c r="F123" s="40">
        <v>545.65000000000009</v>
      </c>
      <c r="G123" s="41">
        <v>534.85000000000014</v>
      </c>
      <c r="H123" s="41">
        <v>528.85</v>
      </c>
      <c r="I123" s="41">
        <v>518.05000000000007</v>
      </c>
      <c r="J123" s="41">
        <v>551.6500000000002</v>
      </c>
      <c r="K123" s="41">
        <v>562.45000000000016</v>
      </c>
      <c r="L123" s="41">
        <v>568.45000000000027</v>
      </c>
      <c r="M123" s="31">
        <v>556.45000000000005</v>
      </c>
      <c r="N123" s="31">
        <v>539.65</v>
      </c>
      <c r="O123" s="42">
        <v>3673800</v>
      </c>
      <c r="P123" s="43">
        <v>-3.2701421800947865E-2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44588</v>
      </c>
      <c r="E124" s="40">
        <v>363.45</v>
      </c>
      <c r="F124" s="40">
        <v>364.23333333333335</v>
      </c>
      <c r="G124" s="41">
        <v>360.66666666666669</v>
      </c>
      <c r="H124" s="41">
        <v>357.88333333333333</v>
      </c>
      <c r="I124" s="41">
        <v>354.31666666666666</v>
      </c>
      <c r="J124" s="41">
        <v>367.01666666666671</v>
      </c>
      <c r="K124" s="41">
        <v>370.58333333333331</v>
      </c>
      <c r="L124" s="41">
        <v>373.36666666666673</v>
      </c>
      <c r="M124" s="31">
        <v>367.8</v>
      </c>
      <c r="N124" s="31">
        <v>361.45</v>
      </c>
      <c r="O124" s="42">
        <v>12836000</v>
      </c>
      <c r="P124" s="43">
        <v>-8.9774500070911922E-2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44588</v>
      </c>
      <c r="E125" s="40">
        <v>1895.8</v>
      </c>
      <c r="F125" s="40">
        <v>1898.3166666666666</v>
      </c>
      <c r="G125" s="41">
        <v>1887.7333333333331</v>
      </c>
      <c r="H125" s="41">
        <v>1879.6666666666665</v>
      </c>
      <c r="I125" s="41">
        <v>1869.083333333333</v>
      </c>
      <c r="J125" s="41">
        <v>1906.3833333333332</v>
      </c>
      <c r="K125" s="41">
        <v>1916.9666666666667</v>
      </c>
      <c r="L125" s="41">
        <v>1925.0333333333333</v>
      </c>
      <c r="M125" s="31">
        <v>1908.9</v>
      </c>
      <c r="N125" s="31">
        <v>1890.25</v>
      </c>
      <c r="O125" s="42">
        <v>11445375</v>
      </c>
      <c r="P125" s="43">
        <v>-0.11967626376542391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44588</v>
      </c>
      <c r="E126" s="40">
        <v>7323.95</v>
      </c>
      <c r="F126" s="40">
        <v>7321.6166666666659</v>
      </c>
      <c r="G126" s="41">
        <v>7257.3833333333314</v>
      </c>
      <c r="H126" s="41">
        <v>7190.8166666666657</v>
      </c>
      <c r="I126" s="41">
        <v>7126.5833333333312</v>
      </c>
      <c r="J126" s="41">
        <v>7388.1833333333316</v>
      </c>
      <c r="K126" s="41">
        <v>7452.416666666667</v>
      </c>
      <c r="L126" s="41">
        <v>7518.9833333333318</v>
      </c>
      <c r="M126" s="31">
        <v>7385.85</v>
      </c>
      <c r="N126" s="31">
        <v>7255.05</v>
      </c>
      <c r="O126" s="42">
        <v>640200</v>
      </c>
      <c r="P126" s="43">
        <v>-0.23140644696560417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44588</v>
      </c>
      <c r="E127" s="40">
        <v>5602</v>
      </c>
      <c r="F127" s="40">
        <v>5608.833333333333</v>
      </c>
      <c r="G127" s="41">
        <v>5529.7166666666662</v>
      </c>
      <c r="H127" s="41">
        <v>5457.4333333333334</v>
      </c>
      <c r="I127" s="41">
        <v>5378.3166666666666</v>
      </c>
      <c r="J127" s="41">
        <v>5681.1166666666659</v>
      </c>
      <c r="K127" s="41">
        <v>5760.2333333333327</v>
      </c>
      <c r="L127" s="41">
        <v>5832.5166666666655</v>
      </c>
      <c r="M127" s="31">
        <v>5687.95</v>
      </c>
      <c r="N127" s="31">
        <v>5536.55</v>
      </c>
      <c r="O127" s="42">
        <v>576200</v>
      </c>
      <c r="P127" s="43">
        <v>-1.5379357484620642E-2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44588</v>
      </c>
      <c r="E128" s="40">
        <v>939.45</v>
      </c>
      <c r="F128" s="40">
        <v>937.48333333333323</v>
      </c>
      <c r="G128" s="41">
        <v>932.01666666666642</v>
      </c>
      <c r="H128" s="41">
        <v>924.58333333333314</v>
      </c>
      <c r="I128" s="41">
        <v>919.11666666666633</v>
      </c>
      <c r="J128" s="41">
        <v>944.91666666666652</v>
      </c>
      <c r="K128" s="41">
        <v>950.38333333333344</v>
      </c>
      <c r="L128" s="41">
        <v>957.81666666666661</v>
      </c>
      <c r="M128" s="31">
        <v>942.95</v>
      </c>
      <c r="N128" s="31">
        <v>930.05</v>
      </c>
      <c r="O128" s="42">
        <v>6967450</v>
      </c>
      <c r="P128" s="43">
        <v>-7.9092236827322776E-2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44588</v>
      </c>
      <c r="E129" s="40">
        <v>833</v>
      </c>
      <c r="F129" s="40">
        <v>835.68333333333339</v>
      </c>
      <c r="G129" s="41">
        <v>827.01666666666677</v>
      </c>
      <c r="H129" s="41">
        <v>821.03333333333342</v>
      </c>
      <c r="I129" s="41">
        <v>812.36666666666679</v>
      </c>
      <c r="J129" s="41">
        <v>841.66666666666674</v>
      </c>
      <c r="K129" s="41">
        <v>850.33333333333326</v>
      </c>
      <c r="L129" s="41">
        <v>856.31666666666672</v>
      </c>
      <c r="M129" s="31">
        <v>844.35</v>
      </c>
      <c r="N129" s="31">
        <v>829.7</v>
      </c>
      <c r="O129" s="42">
        <v>10705800</v>
      </c>
      <c r="P129" s="43">
        <v>-0.10209593142722949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44588</v>
      </c>
      <c r="E130" s="40">
        <v>147.25</v>
      </c>
      <c r="F130" s="40">
        <v>147.29999999999998</v>
      </c>
      <c r="G130" s="41">
        <v>146.09999999999997</v>
      </c>
      <c r="H130" s="41">
        <v>144.94999999999999</v>
      </c>
      <c r="I130" s="41">
        <v>143.74999999999997</v>
      </c>
      <c r="J130" s="41">
        <v>148.44999999999996</v>
      </c>
      <c r="K130" s="41">
        <v>149.64999999999995</v>
      </c>
      <c r="L130" s="41">
        <v>150.79999999999995</v>
      </c>
      <c r="M130" s="31">
        <v>148.5</v>
      </c>
      <c r="N130" s="31">
        <v>146.15</v>
      </c>
      <c r="O130" s="42">
        <v>27816000</v>
      </c>
      <c r="P130" s="43">
        <v>-6.5071255713901585E-2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44588</v>
      </c>
      <c r="E131" s="40">
        <v>163</v>
      </c>
      <c r="F131" s="40">
        <v>163.68333333333331</v>
      </c>
      <c r="G131" s="41">
        <v>161.66666666666663</v>
      </c>
      <c r="H131" s="41">
        <v>160.33333333333331</v>
      </c>
      <c r="I131" s="41">
        <v>158.31666666666663</v>
      </c>
      <c r="J131" s="41">
        <v>165.01666666666662</v>
      </c>
      <c r="K131" s="41">
        <v>167.03333333333333</v>
      </c>
      <c r="L131" s="41">
        <v>168.36666666666662</v>
      </c>
      <c r="M131" s="31">
        <v>165.7</v>
      </c>
      <c r="N131" s="31">
        <v>162.35</v>
      </c>
      <c r="O131" s="42">
        <v>17577000</v>
      </c>
      <c r="P131" s="43">
        <v>-0.10740402193784278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44588</v>
      </c>
      <c r="E132" s="40">
        <v>508.45</v>
      </c>
      <c r="F132" s="40">
        <v>506.73333333333335</v>
      </c>
      <c r="G132" s="41">
        <v>503.66666666666669</v>
      </c>
      <c r="H132" s="41">
        <v>498.88333333333333</v>
      </c>
      <c r="I132" s="41">
        <v>495.81666666666666</v>
      </c>
      <c r="J132" s="41">
        <v>511.51666666666671</v>
      </c>
      <c r="K132" s="41">
        <v>514.58333333333326</v>
      </c>
      <c r="L132" s="41">
        <v>519.36666666666679</v>
      </c>
      <c r="M132" s="31">
        <v>509.8</v>
      </c>
      <c r="N132" s="31">
        <v>501.95</v>
      </c>
      <c r="O132" s="42">
        <v>7479000</v>
      </c>
      <c r="P132" s="43">
        <v>-0.14290625716250285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44588</v>
      </c>
      <c r="E133" s="40">
        <v>7302.65</v>
      </c>
      <c r="F133" s="40">
        <v>7333.7333333333336</v>
      </c>
      <c r="G133" s="41">
        <v>7259.916666666667</v>
      </c>
      <c r="H133" s="41">
        <v>7217.1833333333334</v>
      </c>
      <c r="I133" s="41">
        <v>7143.3666666666668</v>
      </c>
      <c r="J133" s="41">
        <v>7376.4666666666672</v>
      </c>
      <c r="K133" s="41">
        <v>7450.2833333333328</v>
      </c>
      <c r="L133" s="41">
        <v>7493.0166666666673</v>
      </c>
      <c r="M133" s="31">
        <v>7407.55</v>
      </c>
      <c r="N133" s="31">
        <v>7291</v>
      </c>
      <c r="O133" s="42">
        <v>2252900</v>
      </c>
      <c r="P133" s="43">
        <v>-4.9569692878839014E-2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44588</v>
      </c>
      <c r="E134" s="40">
        <v>889.55</v>
      </c>
      <c r="F134" s="40">
        <v>889.68333333333328</v>
      </c>
      <c r="G134" s="41">
        <v>883.96666666666658</v>
      </c>
      <c r="H134" s="41">
        <v>878.38333333333333</v>
      </c>
      <c r="I134" s="41">
        <v>872.66666666666663</v>
      </c>
      <c r="J134" s="41">
        <v>895.26666666666654</v>
      </c>
      <c r="K134" s="41">
        <v>900.98333333333323</v>
      </c>
      <c r="L134" s="41">
        <v>906.56666666666649</v>
      </c>
      <c r="M134" s="31">
        <v>895.4</v>
      </c>
      <c r="N134" s="31">
        <v>884.1</v>
      </c>
      <c r="O134" s="42">
        <v>15376250</v>
      </c>
      <c r="P134" s="43">
        <v>-2.0698988934002072E-2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44588</v>
      </c>
      <c r="E135" s="40">
        <v>1576</v>
      </c>
      <c r="F135" s="40">
        <v>1586.6499999999999</v>
      </c>
      <c r="G135" s="41">
        <v>1561.3499999999997</v>
      </c>
      <c r="H135" s="41">
        <v>1546.6999999999998</v>
      </c>
      <c r="I135" s="41">
        <v>1521.3999999999996</v>
      </c>
      <c r="J135" s="41">
        <v>1601.2999999999997</v>
      </c>
      <c r="K135" s="41">
        <v>1626.6</v>
      </c>
      <c r="L135" s="41">
        <v>1641.2499999999998</v>
      </c>
      <c r="M135" s="31">
        <v>1611.95</v>
      </c>
      <c r="N135" s="31">
        <v>1572</v>
      </c>
      <c r="O135" s="42">
        <v>1635200</v>
      </c>
      <c r="P135" s="43">
        <v>-5.3100932306445074E-2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44588</v>
      </c>
      <c r="E136" s="40">
        <v>3441.35</v>
      </c>
      <c r="F136" s="40">
        <v>3476.6666666666665</v>
      </c>
      <c r="G136" s="41">
        <v>3383.1833333333329</v>
      </c>
      <c r="H136" s="41">
        <v>3325.0166666666664</v>
      </c>
      <c r="I136" s="41">
        <v>3231.5333333333328</v>
      </c>
      <c r="J136" s="41">
        <v>3534.833333333333</v>
      </c>
      <c r="K136" s="41">
        <v>3628.3166666666666</v>
      </c>
      <c r="L136" s="41">
        <v>3686.4833333333331</v>
      </c>
      <c r="M136" s="31">
        <v>3570.15</v>
      </c>
      <c r="N136" s="31">
        <v>3418.5</v>
      </c>
      <c r="O136" s="42">
        <v>534200</v>
      </c>
      <c r="P136" s="43">
        <v>-0.21717467760844081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44588</v>
      </c>
      <c r="E137" s="40">
        <v>972.1</v>
      </c>
      <c r="F137" s="40">
        <v>968.28333333333342</v>
      </c>
      <c r="G137" s="41">
        <v>959.01666666666688</v>
      </c>
      <c r="H137" s="41">
        <v>945.93333333333351</v>
      </c>
      <c r="I137" s="41">
        <v>936.66666666666697</v>
      </c>
      <c r="J137" s="41">
        <v>981.36666666666679</v>
      </c>
      <c r="K137" s="41">
        <v>990.63333333333344</v>
      </c>
      <c r="L137" s="41">
        <v>1003.7166666666667</v>
      </c>
      <c r="M137" s="31">
        <v>977.55</v>
      </c>
      <c r="N137" s="31">
        <v>955.2</v>
      </c>
      <c r="O137" s="42">
        <v>1244100</v>
      </c>
      <c r="P137" s="43">
        <v>-8.2014388489208639E-2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44588</v>
      </c>
      <c r="E138" s="40">
        <v>855.55</v>
      </c>
      <c r="F138" s="40">
        <v>856.71666666666658</v>
      </c>
      <c r="G138" s="41">
        <v>850.13333333333321</v>
      </c>
      <c r="H138" s="41">
        <v>844.71666666666658</v>
      </c>
      <c r="I138" s="41">
        <v>838.13333333333321</v>
      </c>
      <c r="J138" s="41">
        <v>862.13333333333321</v>
      </c>
      <c r="K138" s="41">
        <v>868.71666666666647</v>
      </c>
      <c r="L138" s="41">
        <v>874.13333333333321</v>
      </c>
      <c r="M138" s="31">
        <v>863.3</v>
      </c>
      <c r="N138" s="31">
        <v>851.3</v>
      </c>
      <c r="O138" s="42">
        <v>4555800</v>
      </c>
      <c r="P138" s="43">
        <v>-9.011384062312762E-2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44588</v>
      </c>
      <c r="E139" s="40">
        <v>4758.3999999999996</v>
      </c>
      <c r="F139" s="40">
        <v>4721.4833333333336</v>
      </c>
      <c r="G139" s="41">
        <v>4669.2166666666672</v>
      </c>
      <c r="H139" s="41">
        <v>4580.0333333333338</v>
      </c>
      <c r="I139" s="41">
        <v>4527.7666666666673</v>
      </c>
      <c r="J139" s="41">
        <v>4810.666666666667</v>
      </c>
      <c r="K139" s="41">
        <v>4862.9333333333334</v>
      </c>
      <c r="L139" s="41">
        <v>4952.1166666666668</v>
      </c>
      <c r="M139" s="31">
        <v>4773.75</v>
      </c>
      <c r="N139" s="31">
        <v>4632.3</v>
      </c>
      <c r="O139" s="42">
        <v>2448600</v>
      </c>
      <c r="P139" s="43">
        <v>-2.2671030573960246E-2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44588</v>
      </c>
      <c r="E140" s="40">
        <v>215.7</v>
      </c>
      <c r="F140" s="40">
        <v>216.65</v>
      </c>
      <c r="G140" s="41">
        <v>213.5</v>
      </c>
      <c r="H140" s="41">
        <v>211.29999999999998</v>
      </c>
      <c r="I140" s="41">
        <v>208.14999999999998</v>
      </c>
      <c r="J140" s="41">
        <v>218.85000000000002</v>
      </c>
      <c r="K140" s="41">
        <v>222.00000000000006</v>
      </c>
      <c r="L140" s="41">
        <v>224.20000000000005</v>
      </c>
      <c r="M140" s="31">
        <v>219.8</v>
      </c>
      <c r="N140" s="31">
        <v>214.45</v>
      </c>
      <c r="O140" s="42">
        <v>27240500</v>
      </c>
      <c r="P140" s="43">
        <v>-3.9491546340861411E-2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44588</v>
      </c>
      <c r="E141" s="40">
        <v>3361.1</v>
      </c>
      <c r="F141" s="40">
        <v>3345.5333333333333</v>
      </c>
      <c r="G141" s="41">
        <v>3315.5666666666666</v>
      </c>
      <c r="H141" s="41">
        <v>3270.0333333333333</v>
      </c>
      <c r="I141" s="41">
        <v>3240.0666666666666</v>
      </c>
      <c r="J141" s="41">
        <v>3391.0666666666666</v>
      </c>
      <c r="K141" s="41">
        <v>3421.0333333333328</v>
      </c>
      <c r="L141" s="41">
        <v>3466.5666666666666</v>
      </c>
      <c r="M141" s="31">
        <v>3375.5</v>
      </c>
      <c r="N141" s="31">
        <v>3300</v>
      </c>
      <c r="O141" s="42">
        <v>1804950</v>
      </c>
      <c r="P141" s="43">
        <v>-6.2619285649368348E-2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44588</v>
      </c>
      <c r="E142" s="40">
        <v>72223.45</v>
      </c>
      <c r="F142" s="40">
        <v>72424.45</v>
      </c>
      <c r="G142" s="41">
        <v>71869</v>
      </c>
      <c r="H142" s="41">
        <v>71514.55</v>
      </c>
      <c r="I142" s="41">
        <v>70959.100000000006</v>
      </c>
      <c r="J142" s="41">
        <v>72778.899999999994</v>
      </c>
      <c r="K142" s="41">
        <v>73334.349999999977</v>
      </c>
      <c r="L142" s="41">
        <v>73688.799999999988</v>
      </c>
      <c r="M142" s="31">
        <v>72979.899999999994</v>
      </c>
      <c r="N142" s="31">
        <v>72070</v>
      </c>
      <c r="O142" s="42">
        <v>58840</v>
      </c>
      <c r="P142" s="43">
        <v>-9.1414453366275475E-2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44588</v>
      </c>
      <c r="E143" s="40">
        <v>1485.9</v>
      </c>
      <c r="F143" s="40">
        <v>1490.75</v>
      </c>
      <c r="G143" s="41">
        <v>1476.5</v>
      </c>
      <c r="H143" s="41">
        <v>1467.1</v>
      </c>
      <c r="I143" s="41">
        <v>1452.85</v>
      </c>
      <c r="J143" s="41">
        <v>1500.15</v>
      </c>
      <c r="K143" s="41">
        <v>1514.4</v>
      </c>
      <c r="L143" s="41">
        <v>1523.8000000000002</v>
      </c>
      <c r="M143" s="31">
        <v>1505</v>
      </c>
      <c r="N143" s="31">
        <v>1481.35</v>
      </c>
      <c r="O143" s="42">
        <v>3146625</v>
      </c>
      <c r="P143" s="43">
        <v>-4.332459240679512E-2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44588</v>
      </c>
      <c r="E144" s="40">
        <v>347.15</v>
      </c>
      <c r="F144" s="40">
        <v>346.2833333333333</v>
      </c>
      <c r="G144" s="41">
        <v>343.26666666666659</v>
      </c>
      <c r="H144" s="41">
        <v>339.38333333333327</v>
      </c>
      <c r="I144" s="41">
        <v>336.36666666666656</v>
      </c>
      <c r="J144" s="41">
        <v>350.16666666666663</v>
      </c>
      <c r="K144" s="41">
        <v>353.18333333333328</v>
      </c>
      <c r="L144" s="41">
        <v>357.06666666666666</v>
      </c>
      <c r="M144" s="31">
        <v>349.3</v>
      </c>
      <c r="N144" s="31">
        <v>342.4</v>
      </c>
      <c r="O144" s="42">
        <v>3528000</v>
      </c>
      <c r="P144" s="43">
        <v>-0.12880284472540499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44588</v>
      </c>
      <c r="E145" s="40">
        <v>98.05</v>
      </c>
      <c r="F145" s="40">
        <v>98.533333333333346</v>
      </c>
      <c r="G145" s="41">
        <v>97.016666666666694</v>
      </c>
      <c r="H145" s="41">
        <v>95.983333333333348</v>
      </c>
      <c r="I145" s="41">
        <v>94.466666666666697</v>
      </c>
      <c r="J145" s="41">
        <v>99.566666666666691</v>
      </c>
      <c r="K145" s="41">
        <v>101.08333333333334</v>
      </c>
      <c r="L145" s="41">
        <v>102.11666666666669</v>
      </c>
      <c r="M145" s="31">
        <v>100.05</v>
      </c>
      <c r="N145" s="31">
        <v>97.5</v>
      </c>
      <c r="O145" s="42">
        <v>98702000</v>
      </c>
      <c r="P145" s="43">
        <v>-6.9625831263520552E-2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44588</v>
      </c>
      <c r="E146" s="40">
        <v>5489.65</v>
      </c>
      <c r="F146" s="40">
        <v>5470.2</v>
      </c>
      <c r="G146" s="41">
        <v>5440.4</v>
      </c>
      <c r="H146" s="41">
        <v>5391.15</v>
      </c>
      <c r="I146" s="41">
        <v>5361.3499999999995</v>
      </c>
      <c r="J146" s="41">
        <v>5519.45</v>
      </c>
      <c r="K146" s="41">
        <v>5549.2500000000009</v>
      </c>
      <c r="L146" s="41">
        <v>5598.5</v>
      </c>
      <c r="M146" s="31">
        <v>5500</v>
      </c>
      <c r="N146" s="31">
        <v>5420.95</v>
      </c>
      <c r="O146" s="42">
        <v>1198625</v>
      </c>
      <c r="P146" s="43">
        <v>-8.8931116389548689E-2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44588</v>
      </c>
      <c r="E147" s="40">
        <v>4178</v>
      </c>
      <c r="F147" s="40">
        <v>4191.25</v>
      </c>
      <c r="G147" s="41">
        <v>4146.5</v>
      </c>
      <c r="H147" s="41">
        <v>4115</v>
      </c>
      <c r="I147" s="41">
        <v>4070.25</v>
      </c>
      <c r="J147" s="41">
        <v>4222.75</v>
      </c>
      <c r="K147" s="41">
        <v>4267.5</v>
      </c>
      <c r="L147" s="41">
        <v>4299</v>
      </c>
      <c r="M147" s="31">
        <v>4236</v>
      </c>
      <c r="N147" s="31">
        <v>4159.75</v>
      </c>
      <c r="O147" s="42">
        <v>350325</v>
      </c>
      <c r="P147" s="43">
        <v>-0.45749128919860627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44588</v>
      </c>
      <c r="E148" s="40">
        <v>19505.8</v>
      </c>
      <c r="F148" s="40">
        <v>19542.266666666666</v>
      </c>
      <c r="G148" s="41">
        <v>19403.533333333333</v>
      </c>
      <c r="H148" s="41">
        <v>19301.266666666666</v>
      </c>
      <c r="I148" s="41">
        <v>19162.533333333333</v>
      </c>
      <c r="J148" s="41">
        <v>19644.533333333333</v>
      </c>
      <c r="K148" s="41">
        <v>19783.266666666663</v>
      </c>
      <c r="L148" s="41">
        <v>19885.533333333333</v>
      </c>
      <c r="M148" s="31">
        <v>19681</v>
      </c>
      <c r="N148" s="31">
        <v>19440</v>
      </c>
      <c r="O148" s="42">
        <v>295025</v>
      </c>
      <c r="P148" s="43">
        <v>-5.174768983527521E-2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44588</v>
      </c>
      <c r="E149" s="40">
        <v>131.75</v>
      </c>
      <c r="F149" s="40">
        <v>131.58333333333334</v>
      </c>
      <c r="G149" s="41">
        <v>130.51666666666668</v>
      </c>
      <c r="H149" s="41">
        <v>129.28333333333333</v>
      </c>
      <c r="I149" s="41">
        <v>128.21666666666667</v>
      </c>
      <c r="J149" s="41">
        <v>132.81666666666669</v>
      </c>
      <c r="K149" s="41">
        <v>133.88333333333335</v>
      </c>
      <c r="L149" s="41">
        <v>135.1166666666667</v>
      </c>
      <c r="M149" s="31">
        <v>132.65</v>
      </c>
      <c r="N149" s="31">
        <v>130.35</v>
      </c>
      <c r="O149" s="42">
        <v>82269300</v>
      </c>
      <c r="P149" s="43">
        <v>-4.5624125602362814E-2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44588</v>
      </c>
      <c r="E150" s="40">
        <v>125.7</v>
      </c>
      <c r="F150" s="40">
        <v>124.81666666666668</v>
      </c>
      <c r="G150" s="41">
        <v>122.98333333333335</v>
      </c>
      <c r="H150" s="41">
        <v>120.26666666666667</v>
      </c>
      <c r="I150" s="41">
        <v>118.43333333333334</v>
      </c>
      <c r="J150" s="41">
        <v>127.53333333333336</v>
      </c>
      <c r="K150" s="41">
        <v>129.3666666666667</v>
      </c>
      <c r="L150" s="41">
        <v>132.08333333333337</v>
      </c>
      <c r="M150" s="31">
        <v>126.65</v>
      </c>
      <c r="N150" s="31">
        <v>122.1</v>
      </c>
      <c r="O150" s="42">
        <v>58008900</v>
      </c>
      <c r="P150" s="43">
        <v>-0.1390745283816936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44588</v>
      </c>
      <c r="E151" s="40">
        <v>849.75</v>
      </c>
      <c r="F151" s="40">
        <v>853.36666666666679</v>
      </c>
      <c r="G151" s="41">
        <v>840.3333333333336</v>
      </c>
      <c r="H151" s="41">
        <v>830.91666666666686</v>
      </c>
      <c r="I151" s="41">
        <v>817.88333333333367</v>
      </c>
      <c r="J151" s="41">
        <v>862.78333333333353</v>
      </c>
      <c r="K151" s="41">
        <v>875.81666666666683</v>
      </c>
      <c r="L151" s="41">
        <v>885.23333333333346</v>
      </c>
      <c r="M151" s="31">
        <v>866.4</v>
      </c>
      <c r="N151" s="31">
        <v>843.95</v>
      </c>
      <c r="O151" s="42">
        <v>2899400</v>
      </c>
      <c r="P151" s="43">
        <v>-9.4248851957139737E-2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44588</v>
      </c>
      <c r="E152" s="40">
        <v>3972.75</v>
      </c>
      <c r="F152" s="40">
        <v>3973.2333333333336</v>
      </c>
      <c r="G152" s="41">
        <v>3951.8666666666672</v>
      </c>
      <c r="H152" s="41">
        <v>3930.9833333333336</v>
      </c>
      <c r="I152" s="41">
        <v>3909.6166666666672</v>
      </c>
      <c r="J152" s="41">
        <v>3994.1166666666672</v>
      </c>
      <c r="K152" s="41">
        <v>4015.483333333334</v>
      </c>
      <c r="L152" s="41">
        <v>4036.3666666666672</v>
      </c>
      <c r="M152" s="31">
        <v>3994.6</v>
      </c>
      <c r="N152" s="31">
        <v>3952.35</v>
      </c>
      <c r="O152" s="42">
        <v>699000</v>
      </c>
      <c r="P152" s="43">
        <v>-2.6292878286609787E-2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44588</v>
      </c>
      <c r="E153" s="40">
        <v>140.65</v>
      </c>
      <c r="F153" s="40">
        <v>140.26666666666668</v>
      </c>
      <c r="G153" s="41">
        <v>139.43333333333337</v>
      </c>
      <c r="H153" s="41">
        <v>138.2166666666667</v>
      </c>
      <c r="I153" s="41">
        <v>137.38333333333338</v>
      </c>
      <c r="J153" s="41">
        <v>141.48333333333335</v>
      </c>
      <c r="K153" s="41">
        <v>142.31666666666666</v>
      </c>
      <c r="L153" s="41">
        <v>143.53333333333333</v>
      </c>
      <c r="M153" s="31">
        <v>141.1</v>
      </c>
      <c r="N153" s="31">
        <v>139.05000000000001</v>
      </c>
      <c r="O153" s="42">
        <v>32178300</v>
      </c>
      <c r="P153" s="43">
        <v>-9.6432432432432436E-2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44588</v>
      </c>
      <c r="E154" s="40">
        <v>39571.9</v>
      </c>
      <c r="F154" s="40">
        <v>39698.583333333336</v>
      </c>
      <c r="G154" s="41">
        <v>39273.316666666673</v>
      </c>
      <c r="H154" s="41">
        <v>38974.733333333337</v>
      </c>
      <c r="I154" s="41">
        <v>38549.466666666674</v>
      </c>
      <c r="J154" s="41">
        <v>39997.166666666672</v>
      </c>
      <c r="K154" s="41">
        <v>40422.433333333334</v>
      </c>
      <c r="L154" s="41">
        <v>40721.01666666667</v>
      </c>
      <c r="M154" s="31">
        <v>40123.85</v>
      </c>
      <c r="N154" s="31">
        <v>39400</v>
      </c>
      <c r="O154" s="42">
        <v>72570</v>
      </c>
      <c r="P154" s="43">
        <v>-0.1184402332361516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44588</v>
      </c>
      <c r="E155" s="40">
        <v>2621.45</v>
      </c>
      <c r="F155" s="40">
        <v>2617.6166666666668</v>
      </c>
      <c r="G155" s="41">
        <v>2600.2333333333336</v>
      </c>
      <c r="H155" s="41">
        <v>2579.0166666666669</v>
      </c>
      <c r="I155" s="41">
        <v>2561.6333333333337</v>
      </c>
      <c r="J155" s="41">
        <v>2638.8333333333335</v>
      </c>
      <c r="K155" s="41">
        <v>2656.2166666666667</v>
      </c>
      <c r="L155" s="41">
        <v>2677.4333333333334</v>
      </c>
      <c r="M155" s="31">
        <v>2635</v>
      </c>
      <c r="N155" s="31">
        <v>2596.4</v>
      </c>
      <c r="O155" s="42">
        <v>3199900</v>
      </c>
      <c r="P155" s="43">
        <v>-2.8957690060919635E-2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44588</v>
      </c>
      <c r="E156" s="40">
        <v>4841.55</v>
      </c>
      <c r="F156" s="40">
        <v>4789.2833333333338</v>
      </c>
      <c r="G156" s="41">
        <v>4706.7166666666672</v>
      </c>
      <c r="H156" s="41">
        <v>4571.8833333333332</v>
      </c>
      <c r="I156" s="41">
        <v>4489.3166666666666</v>
      </c>
      <c r="J156" s="41">
        <v>4924.1166666666677</v>
      </c>
      <c r="K156" s="41">
        <v>5006.6833333333352</v>
      </c>
      <c r="L156" s="41">
        <v>5141.5166666666682</v>
      </c>
      <c r="M156" s="31">
        <v>4871.8500000000004</v>
      </c>
      <c r="N156" s="31">
        <v>4654.45</v>
      </c>
      <c r="O156" s="42">
        <v>397950</v>
      </c>
      <c r="P156" s="43">
        <v>-0.27927193697364844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44588</v>
      </c>
      <c r="E157" s="40">
        <v>214.75</v>
      </c>
      <c r="F157" s="40">
        <v>215.54999999999998</v>
      </c>
      <c r="G157" s="41">
        <v>213.29999999999995</v>
      </c>
      <c r="H157" s="41">
        <v>211.84999999999997</v>
      </c>
      <c r="I157" s="41">
        <v>209.59999999999994</v>
      </c>
      <c r="J157" s="41">
        <v>216.99999999999997</v>
      </c>
      <c r="K157" s="41">
        <v>219.25000000000003</v>
      </c>
      <c r="L157" s="41">
        <v>220.7</v>
      </c>
      <c r="M157" s="31">
        <v>217.8</v>
      </c>
      <c r="N157" s="31">
        <v>214.1</v>
      </c>
      <c r="O157" s="42">
        <v>18468000</v>
      </c>
      <c r="P157" s="43">
        <v>-4.3802423112767941E-2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44588</v>
      </c>
      <c r="E158" s="40">
        <v>118.5</v>
      </c>
      <c r="F158" s="40">
        <v>118.76666666666667</v>
      </c>
      <c r="G158" s="41">
        <v>117.78333333333333</v>
      </c>
      <c r="H158" s="41">
        <v>117.06666666666666</v>
      </c>
      <c r="I158" s="41">
        <v>116.08333333333333</v>
      </c>
      <c r="J158" s="41">
        <v>119.48333333333333</v>
      </c>
      <c r="K158" s="41">
        <v>120.46666666666665</v>
      </c>
      <c r="L158" s="41">
        <v>121.18333333333334</v>
      </c>
      <c r="M158" s="31">
        <v>119.75</v>
      </c>
      <c r="N158" s="31">
        <v>118.05</v>
      </c>
      <c r="O158" s="42">
        <v>40765000</v>
      </c>
      <c r="P158" s="43">
        <v>-7.8098710039259681E-2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44588</v>
      </c>
      <c r="E159" s="40">
        <v>5037.45</v>
      </c>
      <c r="F159" s="40">
        <v>5045.4333333333334</v>
      </c>
      <c r="G159" s="41">
        <v>5013.1166666666668</v>
      </c>
      <c r="H159" s="41">
        <v>4988.7833333333338</v>
      </c>
      <c r="I159" s="41">
        <v>4956.4666666666672</v>
      </c>
      <c r="J159" s="41">
        <v>5069.7666666666664</v>
      </c>
      <c r="K159" s="41">
        <v>5102.0833333333339</v>
      </c>
      <c r="L159" s="41">
        <v>5126.4166666666661</v>
      </c>
      <c r="M159" s="31">
        <v>5077.75</v>
      </c>
      <c r="N159" s="31">
        <v>5021.1000000000004</v>
      </c>
      <c r="O159" s="42">
        <v>143875</v>
      </c>
      <c r="P159" s="43">
        <v>-0.19454163750874737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44588</v>
      </c>
      <c r="E160" s="40">
        <v>2446.8000000000002</v>
      </c>
      <c r="F160" s="40">
        <v>2452.9333333333334</v>
      </c>
      <c r="G160" s="41">
        <v>2433.916666666667</v>
      </c>
      <c r="H160" s="41">
        <v>2421.0333333333338</v>
      </c>
      <c r="I160" s="41">
        <v>2402.0166666666673</v>
      </c>
      <c r="J160" s="41">
        <v>2465.8166666666666</v>
      </c>
      <c r="K160" s="41">
        <v>2484.833333333333</v>
      </c>
      <c r="L160" s="41">
        <v>2497.7166666666662</v>
      </c>
      <c r="M160" s="31">
        <v>2471.9499999999998</v>
      </c>
      <c r="N160" s="31">
        <v>2440.0500000000002</v>
      </c>
      <c r="O160" s="42">
        <v>2007000</v>
      </c>
      <c r="P160" s="43">
        <v>-5.2519768676973916E-2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44588</v>
      </c>
      <c r="E161" s="40">
        <v>3000.25</v>
      </c>
      <c r="F161" s="40">
        <v>3009.7166666666667</v>
      </c>
      <c r="G161" s="41">
        <v>2972.1833333333334</v>
      </c>
      <c r="H161" s="41">
        <v>2944.1166666666668</v>
      </c>
      <c r="I161" s="41">
        <v>2906.5833333333335</v>
      </c>
      <c r="J161" s="41">
        <v>3037.7833333333333</v>
      </c>
      <c r="K161" s="41">
        <v>3075.3166666666671</v>
      </c>
      <c r="L161" s="41">
        <v>3103.3833333333332</v>
      </c>
      <c r="M161" s="31">
        <v>3047.25</v>
      </c>
      <c r="N161" s="31">
        <v>2981.65</v>
      </c>
      <c r="O161" s="42">
        <v>1583500</v>
      </c>
      <c r="P161" s="43">
        <v>-6.4313725490196079E-3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44588</v>
      </c>
      <c r="E162" s="40">
        <v>37.200000000000003</v>
      </c>
      <c r="F162" s="40">
        <v>37.06666666666667</v>
      </c>
      <c r="G162" s="41">
        <v>36.783333333333339</v>
      </c>
      <c r="H162" s="41">
        <v>36.366666666666667</v>
      </c>
      <c r="I162" s="41">
        <v>36.083333333333336</v>
      </c>
      <c r="J162" s="41">
        <v>37.483333333333341</v>
      </c>
      <c r="K162" s="41">
        <v>37.766666666666673</v>
      </c>
      <c r="L162" s="41">
        <v>38.183333333333344</v>
      </c>
      <c r="M162" s="31">
        <v>37.35</v>
      </c>
      <c r="N162" s="31">
        <v>36.65</v>
      </c>
      <c r="O162" s="42">
        <v>264656000</v>
      </c>
      <c r="P162" s="43">
        <v>-7.8701125097471319E-2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44588</v>
      </c>
      <c r="E163" s="40">
        <v>2414.15</v>
      </c>
      <c r="F163" s="40">
        <v>2408.2166666666667</v>
      </c>
      <c r="G163" s="41">
        <v>2387.4333333333334</v>
      </c>
      <c r="H163" s="41">
        <v>2360.7166666666667</v>
      </c>
      <c r="I163" s="41">
        <v>2339.9333333333334</v>
      </c>
      <c r="J163" s="41">
        <v>2434.9333333333334</v>
      </c>
      <c r="K163" s="41">
        <v>2455.7166666666672</v>
      </c>
      <c r="L163" s="41">
        <v>2482.4333333333334</v>
      </c>
      <c r="M163" s="31">
        <v>2429</v>
      </c>
      <c r="N163" s="31">
        <v>2381.5</v>
      </c>
      <c r="O163" s="42">
        <v>519600</v>
      </c>
      <c r="P163" s="43">
        <v>-0.12657589510842157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44588</v>
      </c>
      <c r="E164" s="40">
        <v>206.35</v>
      </c>
      <c r="F164" s="40">
        <v>206.56666666666669</v>
      </c>
      <c r="G164" s="41">
        <v>202.23333333333338</v>
      </c>
      <c r="H164" s="41">
        <v>198.11666666666667</v>
      </c>
      <c r="I164" s="41">
        <v>193.78333333333336</v>
      </c>
      <c r="J164" s="41">
        <v>210.68333333333339</v>
      </c>
      <c r="K164" s="41">
        <v>215.01666666666671</v>
      </c>
      <c r="L164" s="41">
        <v>219.13333333333341</v>
      </c>
      <c r="M164" s="31">
        <v>210.9</v>
      </c>
      <c r="N164" s="31">
        <v>202.45</v>
      </c>
      <c r="O164" s="42">
        <v>29416828</v>
      </c>
      <c r="P164" s="43">
        <v>-0.18906204057630108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44588</v>
      </c>
      <c r="E165" s="40">
        <v>1271.05</v>
      </c>
      <c r="F165" s="40">
        <v>1269.6666666666667</v>
      </c>
      <c r="G165" s="41">
        <v>1256.8833333333334</v>
      </c>
      <c r="H165" s="41">
        <v>1242.7166666666667</v>
      </c>
      <c r="I165" s="41">
        <v>1229.9333333333334</v>
      </c>
      <c r="J165" s="41">
        <v>1283.8333333333335</v>
      </c>
      <c r="K165" s="41">
        <v>1296.6166666666668</v>
      </c>
      <c r="L165" s="41">
        <v>1310.7833333333335</v>
      </c>
      <c r="M165" s="31">
        <v>1282.45</v>
      </c>
      <c r="N165" s="31">
        <v>1255.5</v>
      </c>
      <c r="O165" s="42">
        <v>2877083</v>
      </c>
      <c r="P165" s="43">
        <v>-0.10462317922735909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44588</v>
      </c>
      <c r="E166" s="40">
        <v>986.5</v>
      </c>
      <c r="F166" s="40">
        <v>988.44999999999993</v>
      </c>
      <c r="G166" s="41">
        <v>978.19999999999982</v>
      </c>
      <c r="H166" s="41">
        <v>969.89999999999986</v>
      </c>
      <c r="I166" s="41">
        <v>959.64999999999975</v>
      </c>
      <c r="J166" s="41">
        <v>996.74999999999989</v>
      </c>
      <c r="K166" s="41">
        <v>1007.0000000000001</v>
      </c>
      <c r="L166" s="41">
        <v>1015.3</v>
      </c>
      <c r="M166" s="31">
        <v>998.7</v>
      </c>
      <c r="N166" s="31">
        <v>980.15</v>
      </c>
      <c r="O166" s="42">
        <v>1639650</v>
      </c>
      <c r="P166" s="43">
        <v>-0.13883928571428572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44588</v>
      </c>
      <c r="E167" s="40">
        <v>130.85</v>
      </c>
      <c r="F167" s="40">
        <v>133.43333333333334</v>
      </c>
      <c r="G167" s="41">
        <v>125.86666666666667</v>
      </c>
      <c r="H167" s="41">
        <v>120.88333333333333</v>
      </c>
      <c r="I167" s="41">
        <v>113.31666666666666</v>
      </c>
      <c r="J167" s="41">
        <v>138.41666666666669</v>
      </c>
      <c r="K167" s="41">
        <v>145.98333333333335</v>
      </c>
      <c r="L167" s="41">
        <v>150.9666666666667</v>
      </c>
      <c r="M167" s="31">
        <v>141</v>
      </c>
      <c r="N167" s="31">
        <v>128.44999999999999</v>
      </c>
      <c r="O167" s="42">
        <v>29243600</v>
      </c>
      <c r="P167" s="43">
        <v>-0.33836362443409224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44588</v>
      </c>
      <c r="E168" s="40">
        <v>131.35</v>
      </c>
      <c r="F168" s="40">
        <v>131.58333333333334</v>
      </c>
      <c r="G168" s="41">
        <v>130.26666666666668</v>
      </c>
      <c r="H168" s="41">
        <v>129.18333333333334</v>
      </c>
      <c r="I168" s="41">
        <v>127.86666666666667</v>
      </c>
      <c r="J168" s="41">
        <v>132.66666666666669</v>
      </c>
      <c r="K168" s="41">
        <v>133.98333333333335</v>
      </c>
      <c r="L168" s="41">
        <v>135.06666666666669</v>
      </c>
      <c r="M168" s="31">
        <v>132.9</v>
      </c>
      <c r="N168" s="31">
        <v>130.5</v>
      </c>
      <c r="O168" s="42">
        <v>36942000</v>
      </c>
      <c r="P168" s="43">
        <v>-0.15251204404679972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44588</v>
      </c>
      <c r="E169" s="40">
        <v>2366.85</v>
      </c>
      <c r="F169" s="40">
        <v>2377.5499999999997</v>
      </c>
      <c r="G169" s="41">
        <v>2341.7999999999993</v>
      </c>
      <c r="H169" s="41">
        <v>2316.7499999999995</v>
      </c>
      <c r="I169" s="41">
        <v>2280.9999999999991</v>
      </c>
      <c r="J169" s="41">
        <v>2402.5999999999995</v>
      </c>
      <c r="K169" s="41">
        <v>2438.3500000000004</v>
      </c>
      <c r="L169" s="41">
        <v>2463.3999999999996</v>
      </c>
      <c r="M169" s="31">
        <v>2413.3000000000002</v>
      </c>
      <c r="N169" s="31">
        <v>2352.5</v>
      </c>
      <c r="O169" s="42">
        <v>32742750</v>
      </c>
      <c r="P169" s="43">
        <v>-6.5173944697434733E-2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44588</v>
      </c>
      <c r="E170" s="40">
        <v>105.7</v>
      </c>
      <c r="F170" s="40">
        <v>106.26666666666667</v>
      </c>
      <c r="G170" s="41">
        <v>104.73333333333333</v>
      </c>
      <c r="H170" s="41">
        <v>103.76666666666667</v>
      </c>
      <c r="I170" s="41">
        <v>102.23333333333333</v>
      </c>
      <c r="J170" s="41">
        <v>107.23333333333333</v>
      </c>
      <c r="K170" s="41">
        <v>108.76666666666667</v>
      </c>
      <c r="L170" s="41">
        <v>109.73333333333333</v>
      </c>
      <c r="M170" s="31">
        <v>107.8</v>
      </c>
      <c r="N170" s="31">
        <v>105.3</v>
      </c>
      <c r="O170" s="42">
        <v>145620750</v>
      </c>
      <c r="P170" s="43">
        <v>-3.8513407558413044E-2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44588</v>
      </c>
      <c r="E171" s="40">
        <v>923.5</v>
      </c>
      <c r="F171" s="40">
        <v>924.33333333333337</v>
      </c>
      <c r="G171" s="41">
        <v>908.66666666666674</v>
      </c>
      <c r="H171" s="41">
        <v>893.83333333333337</v>
      </c>
      <c r="I171" s="41">
        <v>878.16666666666674</v>
      </c>
      <c r="J171" s="41">
        <v>939.16666666666674</v>
      </c>
      <c r="K171" s="41">
        <v>954.83333333333348</v>
      </c>
      <c r="L171" s="41">
        <v>969.66666666666674</v>
      </c>
      <c r="M171" s="31">
        <v>940</v>
      </c>
      <c r="N171" s="31">
        <v>909.5</v>
      </c>
      <c r="O171" s="42">
        <v>5097000</v>
      </c>
      <c r="P171" s="43">
        <v>-2.5337030308824934E-2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44588</v>
      </c>
      <c r="E172" s="40">
        <v>1199.8499999999999</v>
      </c>
      <c r="F172" s="40">
        <v>1196.8999999999999</v>
      </c>
      <c r="G172" s="41">
        <v>1188.7999999999997</v>
      </c>
      <c r="H172" s="41">
        <v>1177.7499999999998</v>
      </c>
      <c r="I172" s="41">
        <v>1169.6499999999996</v>
      </c>
      <c r="J172" s="41">
        <v>1207.9499999999998</v>
      </c>
      <c r="K172" s="41">
        <v>1216.0499999999997</v>
      </c>
      <c r="L172" s="41">
        <v>1227.0999999999999</v>
      </c>
      <c r="M172" s="31">
        <v>1205</v>
      </c>
      <c r="N172" s="31">
        <v>1185.8499999999999</v>
      </c>
      <c r="O172" s="42">
        <v>6819000</v>
      </c>
      <c r="P172" s="43">
        <v>-9.3971101145989042E-2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44588</v>
      </c>
      <c r="E173" s="40">
        <v>454.1</v>
      </c>
      <c r="F173" s="40">
        <v>453.68333333333334</v>
      </c>
      <c r="G173" s="41">
        <v>450.9666666666667</v>
      </c>
      <c r="H173" s="41">
        <v>447.83333333333337</v>
      </c>
      <c r="I173" s="41">
        <v>445.11666666666673</v>
      </c>
      <c r="J173" s="41">
        <v>456.81666666666666</v>
      </c>
      <c r="K173" s="41">
        <v>459.53333333333325</v>
      </c>
      <c r="L173" s="41">
        <v>462.66666666666663</v>
      </c>
      <c r="M173" s="31">
        <v>456.4</v>
      </c>
      <c r="N173" s="31">
        <v>450.55</v>
      </c>
      <c r="O173" s="42">
        <v>100585500</v>
      </c>
      <c r="P173" s="43">
        <v>1.0762250727280948E-2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44588</v>
      </c>
      <c r="E174" s="40">
        <v>26547.55</v>
      </c>
      <c r="F174" s="40">
        <v>26529.516666666666</v>
      </c>
      <c r="G174" s="41">
        <v>26119.033333333333</v>
      </c>
      <c r="H174" s="41">
        <v>25690.516666666666</v>
      </c>
      <c r="I174" s="41">
        <v>25280.033333333333</v>
      </c>
      <c r="J174" s="41">
        <v>26958.033333333333</v>
      </c>
      <c r="K174" s="41">
        <v>27368.516666666663</v>
      </c>
      <c r="L174" s="41">
        <v>27797.033333333333</v>
      </c>
      <c r="M174" s="31">
        <v>26940</v>
      </c>
      <c r="N174" s="31">
        <v>26101</v>
      </c>
      <c r="O174" s="42">
        <v>153275</v>
      </c>
      <c r="P174" s="43">
        <v>-1.6048788316482106E-2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44588</v>
      </c>
      <c r="E175" s="40">
        <v>2361.4</v>
      </c>
      <c r="F175" s="40">
        <v>2369.25</v>
      </c>
      <c r="G175" s="41">
        <v>2343.3000000000002</v>
      </c>
      <c r="H175" s="41">
        <v>2325.2000000000003</v>
      </c>
      <c r="I175" s="41">
        <v>2299.2500000000005</v>
      </c>
      <c r="J175" s="41">
        <v>2387.35</v>
      </c>
      <c r="K175" s="41">
        <v>2413.2999999999997</v>
      </c>
      <c r="L175" s="41">
        <v>2431.3999999999996</v>
      </c>
      <c r="M175" s="31">
        <v>2395.1999999999998</v>
      </c>
      <c r="N175" s="31">
        <v>2351.15</v>
      </c>
      <c r="O175" s="42">
        <v>1715725</v>
      </c>
      <c r="P175" s="43">
        <v>-0.12484219385608079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44588</v>
      </c>
      <c r="E176" s="40">
        <v>2410.0500000000002</v>
      </c>
      <c r="F176" s="40">
        <v>2404.6666666666665</v>
      </c>
      <c r="G176" s="41">
        <v>2387.3833333333332</v>
      </c>
      <c r="H176" s="41">
        <v>2364.7166666666667</v>
      </c>
      <c r="I176" s="41">
        <v>2347.4333333333334</v>
      </c>
      <c r="J176" s="41">
        <v>2427.333333333333</v>
      </c>
      <c r="K176" s="41">
        <v>2444.6166666666668</v>
      </c>
      <c r="L176" s="41">
        <v>2467.2833333333328</v>
      </c>
      <c r="M176" s="31">
        <v>2421.9499999999998</v>
      </c>
      <c r="N176" s="31">
        <v>2382</v>
      </c>
      <c r="O176" s="42">
        <v>3006750</v>
      </c>
      <c r="P176" s="43">
        <v>-0.15736005044489595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44588</v>
      </c>
      <c r="E177" s="40">
        <v>1203.25</v>
      </c>
      <c r="F177" s="40">
        <v>1202.2</v>
      </c>
      <c r="G177" s="41">
        <v>1189.0500000000002</v>
      </c>
      <c r="H177" s="41">
        <v>1174.8500000000001</v>
      </c>
      <c r="I177" s="41">
        <v>1161.7000000000003</v>
      </c>
      <c r="J177" s="41">
        <v>1216.4000000000001</v>
      </c>
      <c r="K177" s="41">
        <v>1229.5500000000002</v>
      </c>
      <c r="L177" s="41">
        <v>1243.75</v>
      </c>
      <c r="M177" s="31">
        <v>1215.3499999999999</v>
      </c>
      <c r="N177" s="31">
        <v>1188</v>
      </c>
      <c r="O177" s="42">
        <v>3267200</v>
      </c>
      <c r="P177" s="43">
        <v>-4.2326181263923089E-2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44588</v>
      </c>
      <c r="E178" s="40">
        <v>449.75</v>
      </c>
      <c r="F178" s="40">
        <v>450.5</v>
      </c>
      <c r="G178" s="41">
        <v>445.65</v>
      </c>
      <c r="H178" s="41">
        <v>441.54999999999995</v>
      </c>
      <c r="I178" s="41">
        <v>436.69999999999993</v>
      </c>
      <c r="J178" s="41">
        <v>454.6</v>
      </c>
      <c r="K178" s="41">
        <v>459.45000000000005</v>
      </c>
      <c r="L178" s="41">
        <v>463.55000000000007</v>
      </c>
      <c r="M178" s="31">
        <v>455.35</v>
      </c>
      <c r="N178" s="31">
        <v>446.4</v>
      </c>
      <c r="O178" s="42">
        <v>5593500</v>
      </c>
      <c r="P178" s="43">
        <v>-2.9020036714447525E-2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44588</v>
      </c>
      <c r="E179" s="40">
        <v>836.05</v>
      </c>
      <c r="F179" s="40">
        <v>837.01666666666677</v>
      </c>
      <c r="G179" s="41">
        <v>830.03333333333353</v>
      </c>
      <c r="H179" s="41">
        <v>824.01666666666677</v>
      </c>
      <c r="I179" s="41">
        <v>817.03333333333353</v>
      </c>
      <c r="J179" s="41">
        <v>843.03333333333353</v>
      </c>
      <c r="K179" s="41">
        <v>850.01666666666688</v>
      </c>
      <c r="L179" s="41">
        <v>856.03333333333353</v>
      </c>
      <c r="M179" s="31">
        <v>844</v>
      </c>
      <c r="N179" s="31">
        <v>831</v>
      </c>
      <c r="O179" s="42">
        <v>27405000</v>
      </c>
      <c r="P179" s="43">
        <v>-7.0821664214173824E-2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44588</v>
      </c>
      <c r="E180" s="40">
        <v>489.9</v>
      </c>
      <c r="F180" s="40">
        <v>489.81666666666666</v>
      </c>
      <c r="G180" s="41">
        <v>486.33333333333331</v>
      </c>
      <c r="H180" s="41">
        <v>482.76666666666665</v>
      </c>
      <c r="I180" s="41">
        <v>479.2833333333333</v>
      </c>
      <c r="J180" s="41">
        <v>493.38333333333333</v>
      </c>
      <c r="K180" s="41">
        <v>496.86666666666667</v>
      </c>
      <c r="L180" s="41">
        <v>500.43333333333334</v>
      </c>
      <c r="M180" s="31">
        <v>493.3</v>
      </c>
      <c r="N180" s="31">
        <v>486.25</v>
      </c>
      <c r="O180" s="42">
        <v>11775000</v>
      </c>
      <c r="P180" s="43">
        <v>-5.2275745502837138E-2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44588</v>
      </c>
      <c r="E181" s="40">
        <v>616.5</v>
      </c>
      <c r="F181" s="40">
        <v>613.69999999999993</v>
      </c>
      <c r="G181" s="41">
        <v>608.39999999999986</v>
      </c>
      <c r="H181" s="41">
        <v>600.29999999999995</v>
      </c>
      <c r="I181" s="41">
        <v>594.99999999999989</v>
      </c>
      <c r="J181" s="41">
        <v>621.79999999999984</v>
      </c>
      <c r="K181" s="41">
        <v>627.0999999999998</v>
      </c>
      <c r="L181" s="41">
        <v>635.19999999999982</v>
      </c>
      <c r="M181" s="31">
        <v>619</v>
      </c>
      <c r="N181" s="31">
        <v>605.6</v>
      </c>
      <c r="O181" s="42">
        <v>861900</v>
      </c>
      <c r="P181" s="43">
        <v>-0.16817063166529941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44588</v>
      </c>
      <c r="E182" s="40">
        <v>887.05</v>
      </c>
      <c r="F182" s="40">
        <v>893.48333333333323</v>
      </c>
      <c r="G182" s="41">
        <v>879.11666666666645</v>
      </c>
      <c r="H182" s="41">
        <v>871.18333333333317</v>
      </c>
      <c r="I182" s="41">
        <v>856.81666666666638</v>
      </c>
      <c r="J182" s="41">
        <v>901.41666666666652</v>
      </c>
      <c r="K182" s="41">
        <v>915.7833333333333</v>
      </c>
      <c r="L182" s="41">
        <v>923.71666666666658</v>
      </c>
      <c r="M182" s="31">
        <v>907.85</v>
      </c>
      <c r="N182" s="31">
        <v>885.55</v>
      </c>
      <c r="O182" s="42">
        <v>6863000</v>
      </c>
      <c r="P182" s="43">
        <v>-2.6386721520783089E-2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44588</v>
      </c>
      <c r="E183" s="40">
        <v>730.9</v>
      </c>
      <c r="F183" s="40">
        <v>733.06666666666661</v>
      </c>
      <c r="G183" s="41">
        <v>726.13333333333321</v>
      </c>
      <c r="H183" s="41">
        <v>721.36666666666656</v>
      </c>
      <c r="I183" s="41">
        <v>714.43333333333317</v>
      </c>
      <c r="J183" s="41">
        <v>737.83333333333326</v>
      </c>
      <c r="K183" s="41">
        <v>744.76666666666665</v>
      </c>
      <c r="L183" s="41">
        <v>749.5333333333333</v>
      </c>
      <c r="M183" s="31">
        <v>740</v>
      </c>
      <c r="N183" s="31">
        <v>728.3</v>
      </c>
      <c r="O183" s="42">
        <v>10390950</v>
      </c>
      <c r="P183" s="43">
        <v>-3.5705337008268605E-2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44588</v>
      </c>
      <c r="E184" s="40">
        <v>472.8</v>
      </c>
      <c r="F184" s="40">
        <v>474.18333333333339</v>
      </c>
      <c r="G184" s="41">
        <v>469.51666666666677</v>
      </c>
      <c r="H184" s="41">
        <v>466.23333333333335</v>
      </c>
      <c r="I184" s="41">
        <v>461.56666666666672</v>
      </c>
      <c r="J184" s="41">
        <v>477.46666666666681</v>
      </c>
      <c r="K184" s="41">
        <v>482.13333333333344</v>
      </c>
      <c r="L184" s="41">
        <v>485.41666666666686</v>
      </c>
      <c r="M184" s="31">
        <v>478.85</v>
      </c>
      <c r="N184" s="31">
        <v>470.9</v>
      </c>
      <c r="O184" s="42">
        <v>77956050</v>
      </c>
      <c r="P184" s="43">
        <v>-7.2685357832999967E-2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44588</v>
      </c>
      <c r="E185" s="40">
        <v>219.35</v>
      </c>
      <c r="F185" s="40">
        <v>219.70000000000002</v>
      </c>
      <c r="G185" s="41">
        <v>217.55000000000004</v>
      </c>
      <c r="H185" s="41">
        <v>215.75000000000003</v>
      </c>
      <c r="I185" s="41">
        <v>213.60000000000005</v>
      </c>
      <c r="J185" s="41">
        <v>221.50000000000003</v>
      </c>
      <c r="K185" s="41">
        <v>223.65</v>
      </c>
      <c r="L185" s="41">
        <v>225.45000000000002</v>
      </c>
      <c r="M185" s="31">
        <v>221.85</v>
      </c>
      <c r="N185" s="31">
        <v>217.9</v>
      </c>
      <c r="O185" s="42">
        <v>95202000</v>
      </c>
      <c r="P185" s="43">
        <v>-7.0637849235635208E-2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44588</v>
      </c>
      <c r="E186" s="40">
        <v>1102.95</v>
      </c>
      <c r="F186" s="40">
        <v>1110.6333333333334</v>
      </c>
      <c r="G186" s="41">
        <v>1090.666666666667</v>
      </c>
      <c r="H186" s="41">
        <v>1078.3833333333334</v>
      </c>
      <c r="I186" s="41">
        <v>1058.416666666667</v>
      </c>
      <c r="J186" s="41">
        <v>1122.916666666667</v>
      </c>
      <c r="K186" s="41">
        <v>1142.8833333333337</v>
      </c>
      <c r="L186" s="41">
        <v>1155.166666666667</v>
      </c>
      <c r="M186" s="31">
        <v>1130.5999999999999</v>
      </c>
      <c r="N186" s="31">
        <v>1098.3499999999999</v>
      </c>
      <c r="O186" s="42">
        <v>46792075</v>
      </c>
      <c r="P186" s="43">
        <v>-3.0306499911925314E-2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44588</v>
      </c>
      <c r="E187" s="40">
        <v>3736.95</v>
      </c>
      <c r="F187" s="40">
        <v>3722.8166666666671</v>
      </c>
      <c r="G187" s="41">
        <v>3700.6833333333343</v>
      </c>
      <c r="H187" s="41">
        <v>3664.4166666666674</v>
      </c>
      <c r="I187" s="41">
        <v>3642.2833333333347</v>
      </c>
      <c r="J187" s="41">
        <v>3759.0833333333339</v>
      </c>
      <c r="K187" s="41">
        <v>3781.2166666666662</v>
      </c>
      <c r="L187" s="41">
        <v>3817.4833333333336</v>
      </c>
      <c r="M187" s="31">
        <v>3744.95</v>
      </c>
      <c r="N187" s="31">
        <v>3686.55</v>
      </c>
      <c r="O187" s="42">
        <v>11903100</v>
      </c>
      <c r="P187" s="43">
        <v>-5.8660245080012809E-2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44588</v>
      </c>
      <c r="E188" s="40">
        <v>1809.3</v>
      </c>
      <c r="F188" s="40">
        <v>1815.7</v>
      </c>
      <c r="G188" s="41">
        <v>1785.45</v>
      </c>
      <c r="H188" s="41">
        <v>1761.6</v>
      </c>
      <c r="I188" s="41">
        <v>1731.35</v>
      </c>
      <c r="J188" s="41">
        <v>1839.5500000000002</v>
      </c>
      <c r="K188" s="41">
        <v>1869.8000000000002</v>
      </c>
      <c r="L188" s="41">
        <v>1893.6500000000003</v>
      </c>
      <c r="M188" s="31">
        <v>1845.95</v>
      </c>
      <c r="N188" s="31">
        <v>1791.85</v>
      </c>
      <c r="O188" s="42">
        <v>12012600</v>
      </c>
      <c r="P188" s="43">
        <v>-2.0355238048637276E-2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44588</v>
      </c>
      <c r="E189" s="40">
        <v>2442.4499999999998</v>
      </c>
      <c r="F189" s="40">
        <v>2431.7999999999997</v>
      </c>
      <c r="G189" s="41">
        <v>2412.6499999999996</v>
      </c>
      <c r="H189" s="41">
        <v>2382.85</v>
      </c>
      <c r="I189" s="41">
        <v>2363.6999999999998</v>
      </c>
      <c r="J189" s="41">
        <v>2461.5999999999995</v>
      </c>
      <c r="K189" s="41">
        <v>2480.75</v>
      </c>
      <c r="L189" s="41">
        <v>2510.5499999999993</v>
      </c>
      <c r="M189" s="31">
        <v>2450.9499999999998</v>
      </c>
      <c r="N189" s="31">
        <v>2402</v>
      </c>
      <c r="O189" s="42">
        <v>4868625</v>
      </c>
      <c r="P189" s="43">
        <v>-2.9380980861244018E-2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44588</v>
      </c>
      <c r="E190" s="40">
        <v>3204.8</v>
      </c>
      <c r="F190" s="40">
        <v>3215.4666666666672</v>
      </c>
      <c r="G190" s="41">
        <v>3179.5333333333342</v>
      </c>
      <c r="H190" s="41">
        <v>3154.2666666666669</v>
      </c>
      <c r="I190" s="41">
        <v>3118.3333333333339</v>
      </c>
      <c r="J190" s="41">
        <v>3240.7333333333345</v>
      </c>
      <c r="K190" s="41">
        <v>3276.666666666667</v>
      </c>
      <c r="L190" s="41">
        <v>3301.9333333333348</v>
      </c>
      <c r="M190" s="31">
        <v>3251.4</v>
      </c>
      <c r="N190" s="31">
        <v>3190.2</v>
      </c>
      <c r="O190" s="42">
        <v>705500</v>
      </c>
      <c r="P190" s="43">
        <v>-0.11757348342714197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44588</v>
      </c>
      <c r="E191" s="40">
        <v>545.6</v>
      </c>
      <c r="F191" s="40">
        <v>543.08333333333337</v>
      </c>
      <c r="G191" s="41">
        <v>536.31666666666672</v>
      </c>
      <c r="H191" s="41">
        <v>527.0333333333333</v>
      </c>
      <c r="I191" s="41">
        <v>520.26666666666665</v>
      </c>
      <c r="J191" s="41">
        <v>552.36666666666679</v>
      </c>
      <c r="K191" s="41">
        <v>559.13333333333344</v>
      </c>
      <c r="L191" s="41">
        <v>568.41666666666686</v>
      </c>
      <c r="M191" s="31">
        <v>549.85</v>
      </c>
      <c r="N191" s="31">
        <v>533.79999999999995</v>
      </c>
      <c r="O191" s="42">
        <v>3180000</v>
      </c>
      <c r="P191" s="43">
        <v>-0.21771217712177121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44588</v>
      </c>
      <c r="E192" s="40">
        <v>1037.45</v>
      </c>
      <c r="F192" s="40">
        <v>1038.3999999999999</v>
      </c>
      <c r="G192" s="41">
        <v>1029.7999999999997</v>
      </c>
      <c r="H192" s="41">
        <v>1022.1499999999999</v>
      </c>
      <c r="I192" s="41">
        <v>1013.5499999999997</v>
      </c>
      <c r="J192" s="41">
        <v>1046.0499999999997</v>
      </c>
      <c r="K192" s="41">
        <v>1054.6499999999996</v>
      </c>
      <c r="L192" s="41">
        <v>1062.2999999999997</v>
      </c>
      <c r="M192" s="31">
        <v>1047</v>
      </c>
      <c r="N192" s="31">
        <v>1030.75</v>
      </c>
      <c r="O192" s="42">
        <v>2080750</v>
      </c>
      <c r="P192" s="43">
        <v>-0.23751328374070138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44588</v>
      </c>
      <c r="E193" s="40">
        <v>615.25</v>
      </c>
      <c r="F193" s="40">
        <v>617.58333333333337</v>
      </c>
      <c r="G193" s="41">
        <v>609.76666666666677</v>
      </c>
      <c r="H193" s="41">
        <v>604.28333333333342</v>
      </c>
      <c r="I193" s="41">
        <v>596.46666666666681</v>
      </c>
      <c r="J193" s="41">
        <v>623.06666666666672</v>
      </c>
      <c r="K193" s="41">
        <v>630.88333333333333</v>
      </c>
      <c r="L193" s="41">
        <v>636.36666666666667</v>
      </c>
      <c r="M193" s="31">
        <v>625.4</v>
      </c>
      <c r="N193" s="31">
        <v>612.1</v>
      </c>
      <c r="O193" s="42">
        <v>7543200</v>
      </c>
      <c r="P193" s="43">
        <v>-0.15482352941176469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44588</v>
      </c>
      <c r="E194" s="40">
        <v>1550.55</v>
      </c>
      <c r="F194" s="40">
        <v>1555.5833333333333</v>
      </c>
      <c r="G194" s="41">
        <v>1539.9666666666665</v>
      </c>
      <c r="H194" s="41">
        <v>1529.3833333333332</v>
      </c>
      <c r="I194" s="41">
        <v>1513.7666666666664</v>
      </c>
      <c r="J194" s="41">
        <v>1566.1666666666665</v>
      </c>
      <c r="K194" s="41">
        <v>1581.7833333333333</v>
      </c>
      <c r="L194" s="41">
        <v>1592.3666666666666</v>
      </c>
      <c r="M194" s="31">
        <v>1571.2</v>
      </c>
      <c r="N194" s="31">
        <v>1545</v>
      </c>
      <c r="O194" s="42">
        <v>1090250</v>
      </c>
      <c r="P194" s="43">
        <v>-0.36337625178826893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44588</v>
      </c>
      <c r="E195" s="40">
        <v>7427.45</v>
      </c>
      <c r="F195" s="40">
        <v>7447.083333333333</v>
      </c>
      <c r="G195" s="41">
        <v>7384.3666666666659</v>
      </c>
      <c r="H195" s="41">
        <v>7341.2833333333328</v>
      </c>
      <c r="I195" s="41">
        <v>7278.5666666666657</v>
      </c>
      <c r="J195" s="41">
        <v>7490.1666666666661</v>
      </c>
      <c r="K195" s="41">
        <v>7552.8833333333332</v>
      </c>
      <c r="L195" s="41">
        <v>7595.9666666666662</v>
      </c>
      <c r="M195" s="31">
        <v>7509.8</v>
      </c>
      <c r="N195" s="31">
        <v>7404</v>
      </c>
      <c r="O195" s="42">
        <v>1342500</v>
      </c>
      <c r="P195" s="43">
        <v>-2.0573429634493323E-2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44588</v>
      </c>
      <c r="E196" s="40">
        <v>750.85</v>
      </c>
      <c r="F196" s="40">
        <v>754.51666666666677</v>
      </c>
      <c r="G196" s="41">
        <v>745.23333333333358</v>
      </c>
      <c r="H196" s="41">
        <v>739.61666666666679</v>
      </c>
      <c r="I196" s="41">
        <v>730.3333333333336</v>
      </c>
      <c r="J196" s="41">
        <v>760.13333333333355</v>
      </c>
      <c r="K196" s="41">
        <v>769.41666666666663</v>
      </c>
      <c r="L196" s="41">
        <v>775.03333333333353</v>
      </c>
      <c r="M196" s="31">
        <v>763.8</v>
      </c>
      <c r="N196" s="31">
        <v>748.9</v>
      </c>
      <c r="O196" s="42">
        <v>24502400</v>
      </c>
      <c r="P196" s="43">
        <v>1.9196452711836912E-2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44588</v>
      </c>
      <c r="E197" s="40">
        <v>334.85</v>
      </c>
      <c r="F197" s="40">
        <v>337.58333333333337</v>
      </c>
      <c r="G197" s="41">
        <v>331.36666666666673</v>
      </c>
      <c r="H197" s="41">
        <v>327.88333333333338</v>
      </c>
      <c r="I197" s="41">
        <v>321.66666666666674</v>
      </c>
      <c r="J197" s="41">
        <v>341.06666666666672</v>
      </c>
      <c r="K197" s="41">
        <v>347.28333333333342</v>
      </c>
      <c r="L197" s="41">
        <v>350.76666666666671</v>
      </c>
      <c r="M197" s="31">
        <v>343.8</v>
      </c>
      <c r="N197" s="31">
        <v>334.1</v>
      </c>
      <c r="O197" s="42">
        <v>42597100</v>
      </c>
      <c r="P197" s="43">
        <v>-0.12147560897640816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44588</v>
      </c>
      <c r="E198" s="40">
        <v>1201</v>
      </c>
      <c r="F198" s="40">
        <v>1201.5</v>
      </c>
      <c r="G198" s="41">
        <v>1189.45</v>
      </c>
      <c r="H198" s="41">
        <v>1177.9000000000001</v>
      </c>
      <c r="I198" s="41">
        <v>1165.8500000000001</v>
      </c>
      <c r="J198" s="41">
        <v>1213.05</v>
      </c>
      <c r="K198" s="41">
        <v>1225.1000000000001</v>
      </c>
      <c r="L198" s="41">
        <v>1236.6499999999999</v>
      </c>
      <c r="M198" s="31">
        <v>1213.55</v>
      </c>
      <c r="N198" s="31">
        <v>1189.95</v>
      </c>
      <c r="O198" s="42">
        <v>2388500</v>
      </c>
      <c r="P198" s="43">
        <v>-0.10593299644394535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44588</v>
      </c>
      <c r="E199" s="40">
        <v>1773</v>
      </c>
      <c r="F199" s="40">
        <v>1757.3333333333333</v>
      </c>
      <c r="G199" s="41">
        <v>1735.6666666666665</v>
      </c>
      <c r="H199" s="41">
        <v>1698.3333333333333</v>
      </c>
      <c r="I199" s="41">
        <v>1676.6666666666665</v>
      </c>
      <c r="J199" s="41">
        <v>1794.6666666666665</v>
      </c>
      <c r="K199" s="41">
        <v>1816.333333333333</v>
      </c>
      <c r="L199" s="41">
        <v>1853.6666666666665</v>
      </c>
      <c r="M199" s="31">
        <v>1779</v>
      </c>
      <c r="N199" s="31">
        <v>1720</v>
      </c>
      <c r="O199" s="42">
        <v>902750</v>
      </c>
      <c r="P199" s="43">
        <v>-0.24408624659828343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44588</v>
      </c>
      <c r="E200" s="40">
        <v>716.65</v>
      </c>
      <c r="F200" s="40">
        <v>715.43333333333339</v>
      </c>
      <c r="G200" s="41">
        <v>708.41666666666674</v>
      </c>
      <c r="H200" s="41">
        <v>700.18333333333339</v>
      </c>
      <c r="I200" s="41">
        <v>693.16666666666674</v>
      </c>
      <c r="J200" s="41">
        <v>723.66666666666674</v>
      </c>
      <c r="K200" s="41">
        <v>730.68333333333339</v>
      </c>
      <c r="L200" s="41">
        <v>738.91666666666674</v>
      </c>
      <c r="M200" s="31">
        <v>722.45</v>
      </c>
      <c r="N200" s="31">
        <v>707.2</v>
      </c>
      <c r="O200" s="42">
        <v>22024800</v>
      </c>
      <c r="P200" s="43">
        <v>-0.15802189736375313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44588</v>
      </c>
      <c r="E201" s="40">
        <v>319.05</v>
      </c>
      <c r="F201" s="40">
        <v>319.01666666666671</v>
      </c>
      <c r="G201" s="41">
        <v>315.13333333333344</v>
      </c>
      <c r="H201" s="41">
        <v>311.21666666666675</v>
      </c>
      <c r="I201" s="41">
        <v>307.33333333333348</v>
      </c>
      <c r="J201" s="41">
        <v>322.93333333333339</v>
      </c>
      <c r="K201" s="41">
        <v>326.81666666666672</v>
      </c>
      <c r="L201" s="41">
        <v>330.73333333333335</v>
      </c>
      <c r="M201" s="31">
        <v>322.89999999999998</v>
      </c>
      <c r="N201" s="31">
        <v>315.10000000000002</v>
      </c>
      <c r="O201" s="42">
        <v>75132000</v>
      </c>
      <c r="P201" s="43">
        <v>-4.0459770114942527E-2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21" t="s">
        <v>16</v>
      </c>
      <c r="B8" s="523"/>
      <c r="C8" s="527" t="s">
        <v>20</v>
      </c>
      <c r="D8" s="527" t="s">
        <v>21</v>
      </c>
      <c r="E8" s="518" t="s">
        <v>22</v>
      </c>
      <c r="F8" s="519"/>
      <c r="G8" s="520"/>
      <c r="H8" s="518" t="s">
        <v>23</v>
      </c>
      <c r="I8" s="519"/>
      <c r="J8" s="520"/>
      <c r="K8" s="26"/>
      <c r="L8" s="53"/>
      <c r="M8" s="53"/>
      <c r="N8" s="1"/>
      <c r="O8" s="1"/>
    </row>
    <row r="9" spans="1:15" ht="36" customHeight="1">
      <c r="A9" s="525"/>
      <c r="B9" s="526"/>
      <c r="C9" s="526"/>
      <c r="D9" s="52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17203.95</v>
      </c>
      <c r="D10" s="35">
        <v>17204.783333333333</v>
      </c>
      <c r="E10" s="35">
        <v>17145.516666666666</v>
      </c>
      <c r="F10" s="35">
        <v>17087.083333333332</v>
      </c>
      <c r="G10" s="35">
        <v>17027.816666666666</v>
      </c>
      <c r="H10" s="35">
        <v>17263.216666666667</v>
      </c>
      <c r="I10" s="35">
        <v>17322.48333333333</v>
      </c>
      <c r="J10" s="35">
        <v>17380.916666666668</v>
      </c>
      <c r="K10" s="37">
        <v>17264.05</v>
      </c>
      <c r="L10" s="37">
        <v>17146.349999999999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35063.599999999999</v>
      </c>
      <c r="D11" s="40">
        <v>34997.966666666667</v>
      </c>
      <c r="E11" s="40">
        <v>34816.883333333331</v>
      </c>
      <c r="F11" s="40">
        <v>34570.166666666664</v>
      </c>
      <c r="G11" s="40">
        <v>34389.083333333328</v>
      </c>
      <c r="H11" s="40">
        <v>35244.683333333334</v>
      </c>
      <c r="I11" s="40">
        <v>35425.766666666663</v>
      </c>
      <c r="J11" s="40">
        <v>35672.483333333337</v>
      </c>
      <c r="K11" s="31">
        <v>35179.050000000003</v>
      </c>
      <c r="L11" s="31">
        <v>34751.25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2268.35</v>
      </c>
      <c r="D12" s="40">
        <v>2260.4166666666665</v>
      </c>
      <c r="E12" s="40">
        <v>2242.2833333333328</v>
      </c>
      <c r="F12" s="40">
        <v>2216.2166666666662</v>
      </c>
      <c r="G12" s="40">
        <v>2198.0833333333326</v>
      </c>
      <c r="H12" s="40">
        <v>2286.4833333333331</v>
      </c>
      <c r="I12" s="40">
        <v>2304.6166666666672</v>
      </c>
      <c r="J12" s="40">
        <v>2330.6833333333334</v>
      </c>
      <c r="K12" s="31">
        <v>2278.5500000000002</v>
      </c>
      <c r="L12" s="31">
        <v>2234.35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4904.8999999999996</v>
      </c>
      <c r="D13" s="40">
        <v>4913.666666666667</v>
      </c>
      <c r="E13" s="40">
        <v>4888.2833333333338</v>
      </c>
      <c r="F13" s="40">
        <v>4871.666666666667</v>
      </c>
      <c r="G13" s="40">
        <v>4846.2833333333338</v>
      </c>
      <c r="H13" s="40">
        <v>4930.2833333333338</v>
      </c>
      <c r="I13" s="40">
        <v>4955.666666666667</v>
      </c>
      <c r="J13" s="40">
        <v>4972.2833333333338</v>
      </c>
      <c r="K13" s="31">
        <v>4939.05</v>
      </c>
      <c r="L13" s="31">
        <v>4897.05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38658.800000000003</v>
      </c>
      <c r="D14" s="40">
        <v>38569.916666666664</v>
      </c>
      <c r="E14" s="40">
        <v>38242.23333333333</v>
      </c>
      <c r="F14" s="40">
        <v>37825.666666666664</v>
      </c>
      <c r="G14" s="40">
        <v>37497.98333333333</v>
      </c>
      <c r="H14" s="40">
        <v>38986.48333333333</v>
      </c>
      <c r="I14" s="40">
        <v>39314.166666666664</v>
      </c>
      <c r="J14" s="40">
        <v>39730.73333333333</v>
      </c>
      <c r="K14" s="31">
        <v>38897.599999999999</v>
      </c>
      <c r="L14" s="31">
        <v>38153.35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3817.75</v>
      </c>
      <c r="D15" s="40">
        <v>3812.5499999999997</v>
      </c>
      <c r="E15" s="40">
        <v>3796.5499999999993</v>
      </c>
      <c r="F15" s="40">
        <v>3775.3499999999995</v>
      </c>
      <c r="G15" s="40">
        <v>3759.349999999999</v>
      </c>
      <c r="H15" s="40">
        <v>3833.7499999999995</v>
      </c>
      <c r="I15" s="40">
        <v>3849.7500000000005</v>
      </c>
      <c r="J15" s="40">
        <v>3870.95</v>
      </c>
      <c r="K15" s="31">
        <v>3828.55</v>
      </c>
      <c r="L15" s="31">
        <v>3791.35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8297.9</v>
      </c>
      <c r="D16" s="40">
        <v>8292.2333333333336</v>
      </c>
      <c r="E16" s="40">
        <v>8273.7166666666672</v>
      </c>
      <c r="F16" s="40">
        <v>8249.5333333333328</v>
      </c>
      <c r="G16" s="40">
        <v>8231.0166666666664</v>
      </c>
      <c r="H16" s="40">
        <v>8316.4166666666679</v>
      </c>
      <c r="I16" s="40">
        <v>8334.9333333333343</v>
      </c>
      <c r="J16" s="40">
        <v>8359.1166666666686</v>
      </c>
      <c r="K16" s="31">
        <v>8310.75</v>
      </c>
      <c r="L16" s="31">
        <v>8268.0499999999993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2163.25</v>
      </c>
      <c r="D17" s="40">
        <v>2162.7999999999997</v>
      </c>
      <c r="E17" s="40">
        <v>2153.6499999999996</v>
      </c>
      <c r="F17" s="40">
        <v>2144.0499999999997</v>
      </c>
      <c r="G17" s="40">
        <v>2134.8999999999996</v>
      </c>
      <c r="H17" s="40">
        <v>2172.3999999999996</v>
      </c>
      <c r="I17" s="40">
        <v>2181.5500000000002</v>
      </c>
      <c r="J17" s="40">
        <v>2191.1499999999996</v>
      </c>
      <c r="K17" s="31">
        <v>2171.9499999999998</v>
      </c>
      <c r="L17" s="31">
        <v>2153.1999999999998</v>
      </c>
      <c r="M17" s="31">
        <v>2.1605599999999998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1043.3499999999999</v>
      </c>
      <c r="D18" s="40">
        <v>1034.9166666666667</v>
      </c>
      <c r="E18" s="40">
        <v>1008.4333333333334</v>
      </c>
      <c r="F18" s="40">
        <v>973.51666666666665</v>
      </c>
      <c r="G18" s="40">
        <v>947.0333333333333</v>
      </c>
      <c r="H18" s="40">
        <v>1069.8333333333335</v>
      </c>
      <c r="I18" s="40">
        <v>1096.3166666666666</v>
      </c>
      <c r="J18" s="40">
        <v>1131.2333333333336</v>
      </c>
      <c r="K18" s="31">
        <v>1061.4000000000001</v>
      </c>
      <c r="L18" s="31">
        <v>1000</v>
      </c>
      <c r="M18" s="31">
        <v>30.056930000000001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983.1</v>
      </c>
      <c r="D19" s="40">
        <v>986.26666666666677</v>
      </c>
      <c r="E19" s="40">
        <v>973.38333333333355</v>
      </c>
      <c r="F19" s="40">
        <v>963.66666666666674</v>
      </c>
      <c r="G19" s="40">
        <v>950.78333333333353</v>
      </c>
      <c r="H19" s="40">
        <v>995.98333333333358</v>
      </c>
      <c r="I19" s="40">
        <v>1008.8666666666668</v>
      </c>
      <c r="J19" s="40">
        <v>1018.5833333333336</v>
      </c>
      <c r="K19" s="31">
        <v>999.15</v>
      </c>
      <c r="L19" s="31">
        <v>976.55</v>
      </c>
      <c r="M19" s="31">
        <v>5.1745700000000001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1696.4</v>
      </c>
      <c r="D20" s="40">
        <v>1702.1333333333332</v>
      </c>
      <c r="E20" s="40">
        <v>1679.2666666666664</v>
      </c>
      <c r="F20" s="40">
        <v>1662.1333333333332</v>
      </c>
      <c r="G20" s="40">
        <v>1639.2666666666664</v>
      </c>
      <c r="H20" s="40">
        <v>1719.2666666666664</v>
      </c>
      <c r="I20" s="40">
        <v>1742.1333333333332</v>
      </c>
      <c r="J20" s="40">
        <v>1759.2666666666664</v>
      </c>
      <c r="K20" s="31">
        <v>1725</v>
      </c>
      <c r="L20" s="31">
        <v>1685</v>
      </c>
      <c r="M20" s="31">
        <v>13.595739999999999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1311.05</v>
      </c>
      <c r="D21" s="40">
        <v>1334.3</v>
      </c>
      <c r="E21" s="40">
        <v>1271.75</v>
      </c>
      <c r="F21" s="40">
        <v>1232.45</v>
      </c>
      <c r="G21" s="40">
        <v>1169.9000000000001</v>
      </c>
      <c r="H21" s="40">
        <v>1373.6</v>
      </c>
      <c r="I21" s="40">
        <v>1436.1499999999996</v>
      </c>
      <c r="J21" s="40">
        <v>1475.4499999999998</v>
      </c>
      <c r="K21" s="31">
        <v>1396.85</v>
      </c>
      <c r="L21" s="31">
        <v>1295</v>
      </c>
      <c r="M21" s="31">
        <v>8.6653699999999994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724.25</v>
      </c>
      <c r="D22" s="40">
        <v>722.23333333333323</v>
      </c>
      <c r="E22" s="40">
        <v>718.46666666666647</v>
      </c>
      <c r="F22" s="40">
        <v>712.68333333333328</v>
      </c>
      <c r="G22" s="40">
        <v>708.91666666666652</v>
      </c>
      <c r="H22" s="40">
        <v>728.01666666666642</v>
      </c>
      <c r="I22" s="40">
        <v>731.78333333333308</v>
      </c>
      <c r="J22" s="40">
        <v>737.56666666666638</v>
      </c>
      <c r="K22" s="31">
        <v>726</v>
      </c>
      <c r="L22" s="31">
        <v>716.45</v>
      </c>
      <c r="M22" s="31">
        <v>36.545319999999997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1682.4</v>
      </c>
      <c r="D23" s="40">
        <v>1702.3166666666666</v>
      </c>
      <c r="E23" s="40">
        <v>1642.0833333333333</v>
      </c>
      <c r="F23" s="40">
        <v>1601.7666666666667</v>
      </c>
      <c r="G23" s="40">
        <v>1541.5333333333333</v>
      </c>
      <c r="H23" s="40">
        <v>1742.6333333333332</v>
      </c>
      <c r="I23" s="40">
        <v>1802.8666666666668</v>
      </c>
      <c r="J23" s="40">
        <v>1843.1833333333332</v>
      </c>
      <c r="K23" s="31">
        <v>1762.55</v>
      </c>
      <c r="L23" s="31">
        <v>1662</v>
      </c>
      <c r="M23" s="31">
        <v>4.02881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1683.4</v>
      </c>
      <c r="D24" s="40">
        <v>1684.55</v>
      </c>
      <c r="E24" s="40">
        <v>1649.1</v>
      </c>
      <c r="F24" s="40">
        <v>1614.8</v>
      </c>
      <c r="G24" s="40">
        <v>1579.35</v>
      </c>
      <c r="H24" s="40">
        <v>1718.85</v>
      </c>
      <c r="I24" s="40">
        <v>1754.3000000000002</v>
      </c>
      <c r="J24" s="40">
        <v>1788.6</v>
      </c>
      <c r="K24" s="31">
        <v>1720</v>
      </c>
      <c r="L24" s="31">
        <v>1650.25</v>
      </c>
      <c r="M24" s="31">
        <v>0.72275999999999996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121</v>
      </c>
      <c r="D25" s="40">
        <v>121.56666666666668</v>
      </c>
      <c r="E25" s="40">
        <v>119.58333333333336</v>
      </c>
      <c r="F25" s="40">
        <v>118.16666666666669</v>
      </c>
      <c r="G25" s="40">
        <v>116.18333333333337</v>
      </c>
      <c r="H25" s="40">
        <v>122.98333333333335</v>
      </c>
      <c r="I25" s="40">
        <v>124.96666666666667</v>
      </c>
      <c r="J25" s="40">
        <v>126.38333333333334</v>
      </c>
      <c r="K25" s="31">
        <v>123.55</v>
      </c>
      <c r="L25" s="31">
        <v>120.15</v>
      </c>
      <c r="M25" s="31">
        <v>37.440460000000002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261.35000000000002</v>
      </c>
      <c r="D26" s="40">
        <v>261.93333333333334</v>
      </c>
      <c r="E26" s="40">
        <v>256.56666666666666</v>
      </c>
      <c r="F26" s="40">
        <v>251.7833333333333</v>
      </c>
      <c r="G26" s="40">
        <v>246.41666666666663</v>
      </c>
      <c r="H26" s="40">
        <v>266.7166666666667</v>
      </c>
      <c r="I26" s="40">
        <v>272.08333333333337</v>
      </c>
      <c r="J26" s="40">
        <v>276.86666666666673</v>
      </c>
      <c r="K26" s="31">
        <v>267.3</v>
      </c>
      <c r="L26" s="31">
        <v>257.14999999999998</v>
      </c>
      <c r="M26" s="31">
        <v>26.23592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2262.9499999999998</v>
      </c>
      <c r="D27" s="40">
        <v>2272.4833333333331</v>
      </c>
      <c r="E27" s="40">
        <v>2241.7166666666662</v>
      </c>
      <c r="F27" s="40">
        <v>2220.4833333333331</v>
      </c>
      <c r="G27" s="40">
        <v>2189.7166666666662</v>
      </c>
      <c r="H27" s="40">
        <v>2293.7166666666662</v>
      </c>
      <c r="I27" s="40">
        <v>2324.4833333333336</v>
      </c>
      <c r="J27" s="40">
        <v>2345.7166666666662</v>
      </c>
      <c r="K27" s="31">
        <v>2303.25</v>
      </c>
      <c r="L27" s="31">
        <v>2251.25</v>
      </c>
      <c r="M27" s="31">
        <v>0.47297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799.7</v>
      </c>
      <c r="D28" s="40">
        <v>802.85</v>
      </c>
      <c r="E28" s="40">
        <v>789.7</v>
      </c>
      <c r="F28" s="40">
        <v>779.7</v>
      </c>
      <c r="G28" s="40">
        <v>766.55000000000007</v>
      </c>
      <c r="H28" s="40">
        <v>812.85</v>
      </c>
      <c r="I28" s="40">
        <v>825.99999999999989</v>
      </c>
      <c r="J28" s="40">
        <v>836</v>
      </c>
      <c r="K28" s="31">
        <v>816</v>
      </c>
      <c r="L28" s="31">
        <v>792.85</v>
      </c>
      <c r="M28" s="31">
        <v>3.7700200000000001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3624</v>
      </c>
      <c r="D29" s="40">
        <v>3625.5166666666664</v>
      </c>
      <c r="E29" s="40">
        <v>3502.083333333333</v>
      </c>
      <c r="F29" s="40">
        <v>3380.1666666666665</v>
      </c>
      <c r="G29" s="40">
        <v>3256.7333333333331</v>
      </c>
      <c r="H29" s="40">
        <v>3747.4333333333329</v>
      </c>
      <c r="I29" s="40">
        <v>3870.8666666666663</v>
      </c>
      <c r="J29" s="40">
        <v>3992.7833333333328</v>
      </c>
      <c r="K29" s="31">
        <v>3748.95</v>
      </c>
      <c r="L29" s="31">
        <v>3503.6</v>
      </c>
      <c r="M29" s="31">
        <v>2.90401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618.79999999999995</v>
      </c>
      <c r="D30" s="40">
        <v>620.36666666666667</v>
      </c>
      <c r="E30" s="40">
        <v>613.98333333333335</v>
      </c>
      <c r="F30" s="40">
        <v>609.16666666666663</v>
      </c>
      <c r="G30" s="40">
        <v>602.7833333333333</v>
      </c>
      <c r="H30" s="40">
        <v>625.18333333333339</v>
      </c>
      <c r="I30" s="40">
        <v>631.56666666666683</v>
      </c>
      <c r="J30" s="40">
        <v>636.38333333333344</v>
      </c>
      <c r="K30" s="31">
        <v>626.75</v>
      </c>
      <c r="L30" s="31">
        <v>615.54999999999995</v>
      </c>
      <c r="M30" s="31">
        <v>13.371689999999999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370.95</v>
      </c>
      <c r="D31" s="40">
        <v>372.83333333333331</v>
      </c>
      <c r="E31" s="40">
        <v>367.71666666666664</v>
      </c>
      <c r="F31" s="40">
        <v>364.48333333333335</v>
      </c>
      <c r="G31" s="40">
        <v>359.36666666666667</v>
      </c>
      <c r="H31" s="40">
        <v>376.06666666666661</v>
      </c>
      <c r="I31" s="40">
        <v>381.18333333333328</v>
      </c>
      <c r="J31" s="40">
        <v>384.41666666666657</v>
      </c>
      <c r="K31" s="31">
        <v>377.95</v>
      </c>
      <c r="L31" s="31">
        <v>369.6</v>
      </c>
      <c r="M31" s="31">
        <v>21.797059999999998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4970.75</v>
      </c>
      <c r="D32" s="40">
        <v>4973.4666666666662</v>
      </c>
      <c r="E32" s="40">
        <v>4937.2833333333328</v>
      </c>
      <c r="F32" s="40">
        <v>4903.8166666666666</v>
      </c>
      <c r="G32" s="40">
        <v>4867.6333333333332</v>
      </c>
      <c r="H32" s="40">
        <v>5006.9333333333325</v>
      </c>
      <c r="I32" s="40">
        <v>5043.116666666665</v>
      </c>
      <c r="J32" s="40">
        <v>5076.5833333333321</v>
      </c>
      <c r="K32" s="31">
        <v>5009.6499999999996</v>
      </c>
      <c r="L32" s="31">
        <v>4940</v>
      </c>
      <c r="M32" s="31">
        <v>6.1745999999999999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217.15</v>
      </c>
      <c r="D33" s="40">
        <v>217.18333333333331</v>
      </c>
      <c r="E33" s="40">
        <v>215.96666666666661</v>
      </c>
      <c r="F33" s="40">
        <v>214.7833333333333</v>
      </c>
      <c r="G33" s="40">
        <v>213.56666666666661</v>
      </c>
      <c r="H33" s="40">
        <v>218.36666666666662</v>
      </c>
      <c r="I33" s="40">
        <v>219.58333333333331</v>
      </c>
      <c r="J33" s="40">
        <v>220.76666666666662</v>
      </c>
      <c r="K33" s="31">
        <v>218.4</v>
      </c>
      <c r="L33" s="31">
        <v>216</v>
      </c>
      <c r="M33" s="31">
        <v>16.555199999999999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120.6</v>
      </c>
      <c r="D34" s="40">
        <v>120.7</v>
      </c>
      <c r="E34" s="40">
        <v>119.75</v>
      </c>
      <c r="F34" s="40">
        <v>118.89999999999999</v>
      </c>
      <c r="G34" s="40">
        <v>117.94999999999999</v>
      </c>
      <c r="H34" s="40">
        <v>121.55000000000001</v>
      </c>
      <c r="I34" s="40">
        <v>122.50000000000003</v>
      </c>
      <c r="J34" s="40">
        <v>123.35000000000002</v>
      </c>
      <c r="K34" s="31">
        <v>121.65</v>
      </c>
      <c r="L34" s="31">
        <v>119.85</v>
      </c>
      <c r="M34" s="31">
        <v>78.586219999999997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3365.7</v>
      </c>
      <c r="D35" s="40">
        <v>3368.6666666666665</v>
      </c>
      <c r="E35" s="40">
        <v>3347.333333333333</v>
      </c>
      <c r="F35" s="40">
        <v>3328.9666666666667</v>
      </c>
      <c r="G35" s="40">
        <v>3307.6333333333332</v>
      </c>
      <c r="H35" s="40">
        <v>3387.0333333333328</v>
      </c>
      <c r="I35" s="40">
        <v>3408.3666666666659</v>
      </c>
      <c r="J35" s="40">
        <v>3426.7333333333327</v>
      </c>
      <c r="K35" s="31">
        <v>3390</v>
      </c>
      <c r="L35" s="31">
        <v>3350.3</v>
      </c>
      <c r="M35" s="31">
        <v>6.9122300000000001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2271.35</v>
      </c>
      <c r="D36" s="40">
        <v>2278.4500000000003</v>
      </c>
      <c r="E36" s="40">
        <v>2252.9000000000005</v>
      </c>
      <c r="F36" s="40">
        <v>2234.4500000000003</v>
      </c>
      <c r="G36" s="40">
        <v>2208.9000000000005</v>
      </c>
      <c r="H36" s="40">
        <v>2296.9000000000005</v>
      </c>
      <c r="I36" s="40">
        <v>2322.4500000000007</v>
      </c>
      <c r="J36" s="40">
        <v>2340.9000000000005</v>
      </c>
      <c r="K36" s="31">
        <v>2304</v>
      </c>
      <c r="L36" s="31">
        <v>2260</v>
      </c>
      <c r="M36" s="31">
        <v>2.03173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723.5</v>
      </c>
      <c r="D37" s="40">
        <v>725.4</v>
      </c>
      <c r="E37" s="40">
        <v>719.3</v>
      </c>
      <c r="F37" s="40">
        <v>715.1</v>
      </c>
      <c r="G37" s="40">
        <v>709</v>
      </c>
      <c r="H37" s="40">
        <v>729.59999999999991</v>
      </c>
      <c r="I37" s="40">
        <v>735.7</v>
      </c>
      <c r="J37" s="40">
        <v>739.89999999999986</v>
      </c>
      <c r="K37" s="31">
        <v>731.5</v>
      </c>
      <c r="L37" s="31">
        <v>721.2</v>
      </c>
      <c r="M37" s="31">
        <v>10.909750000000001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4639.3500000000004</v>
      </c>
      <c r="D38" s="40">
        <v>4654.45</v>
      </c>
      <c r="E38" s="40">
        <v>4609.8999999999996</v>
      </c>
      <c r="F38" s="40">
        <v>4580.45</v>
      </c>
      <c r="G38" s="40">
        <v>4535.8999999999996</v>
      </c>
      <c r="H38" s="40">
        <v>4683.8999999999996</v>
      </c>
      <c r="I38" s="40">
        <v>4728.4500000000007</v>
      </c>
      <c r="J38" s="40">
        <v>4757.8999999999996</v>
      </c>
      <c r="K38" s="31">
        <v>4699</v>
      </c>
      <c r="L38" s="31">
        <v>4625</v>
      </c>
      <c r="M38" s="31">
        <v>1.95753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668.85</v>
      </c>
      <c r="D39" s="40">
        <v>668.81666666666672</v>
      </c>
      <c r="E39" s="40">
        <v>664.53333333333342</v>
      </c>
      <c r="F39" s="40">
        <v>660.2166666666667</v>
      </c>
      <c r="G39" s="40">
        <v>655.93333333333339</v>
      </c>
      <c r="H39" s="40">
        <v>673.13333333333344</v>
      </c>
      <c r="I39" s="40">
        <v>677.41666666666674</v>
      </c>
      <c r="J39" s="40">
        <v>681.73333333333346</v>
      </c>
      <c r="K39" s="31">
        <v>673.1</v>
      </c>
      <c r="L39" s="31">
        <v>664.5</v>
      </c>
      <c r="M39" s="31">
        <v>51.197049999999997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3200.8</v>
      </c>
      <c r="D40" s="40">
        <v>3222.3166666666671</v>
      </c>
      <c r="E40" s="40">
        <v>3165.483333333334</v>
      </c>
      <c r="F40" s="40">
        <v>3130.166666666667</v>
      </c>
      <c r="G40" s="40">
        <v>3073.3333333333339</v>
      </c>
      <c r="H40" s="40">
        <v>3257.6333333333341</v>
      </c>
      <c r="I40" s="40">
        <v>3314.4666666666672</v>
      </c>
      <c r="J40" s="40">
        <v>3349.7833333333342</v>
      </c>
      <c r="K40" s="31">
        <v>3279.15</v>
      </c>
      <c r="L40" s="31">
        <v>3187</v>
      </c>
      <c r="M40" s="31">
        <v>5.9498699999999998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6871.1</v>
      </c>
      <c r="D41" s="40">
        <v>6890.9833333333327</v>
      </c>
      <c r="E41" s="40">
        <v>6837.0166666666655</v>
      </c>
      <c r="F41" s="40">
        <v>6802.9333333333325</v>
      </c>
      <c r="G41" s="40">
        <v>6748.9666666666653</v>
      </c>
      <c r="H41" s="40">
        <v>6925.0666666666657</v>
      </c>
      <c r="I41" s="40">
        <v>6979.0333333333328</v>
      </c>
      <c r="J41" s="40">
        <v>7013.1166666666659</v>
      </c>
      <c r="K41" s="31">
        <v>6944.95</v>
      </c>
      <c r="L41" s="31">
        <v>6856.9</v>
      </c>
      <c r="M41" s="31">
        <v>6.5899200000000002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16167.55</v>
      </c>
      <c r="D42" s="40">
        <v>16141.283333333333</v>
      </c>
      <c r="E42" s="40">
        <v>16000.766666666666</v>
      </c>
      <c r="F42" s="40">
        <v>15833.983333333334</v>
      </c>
      <c r="G42" s="40">
        <v>15693.466666666667</v>
      </c>
      <c r="H42" s="40">
        <v>16308.066666666666</v>
      </c>
      <c r="I42" s="40">
        <v>16448.583333333332</v>
      </c>
      <c r="J42" s="40">
        <v>16615.366666666665</v>
      </c>
      <c r="K42" s="31">
        <v>16281.8</v>
      </c>
      <c r="L42" s="31">
        <v>15974.5</v>
      </c>
      <c r="M42" s="31">
        <v>2.8314599999999999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5158.95</v>
      </c>
      <c r="D43" s="40">
        <v>5127.7499999999991</v>
      </c>
      <c r="E43" s="40">
        <v>5071.5999999999985</v>
      </c>
      <c r="F43" s="40">
        <v>4984.2499999999991</v>
      </c>
      <c r="G43" s="40">
        <v>4928.0999999999985</v>
      </c>
      <c r="H43" s="40">
        <v>5215.0999999999985</v>
      </c>
      <c r="I43" s="40">
        <v>5271.2499999999982</v>
      </c>
      <c r="J43" s="40">
        <v>5358.5999999999985</v>
      </c>
      <c r="K43" s="31">
        <v>5183.8999999999996</v>
      </c>
      <c r="L43" s="31">
        <v>5040.3999999999996</v>
      </c>
      <c r="M43" s="31">
        <v>0.29683999999999999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2263.1</v>
      </c>
      <c r="D44" s="40">
        <v>2266.5500000000002</v>
      </c>
      <c r="E44" s="40">
        <v>2235.3500000000004</v>
      </c>
      <c r="F44" s="40">
        <v>2207.6000000000004</v>
      </c>
      <c r="G44" s="40">
        <v>2176.4000000000005</v>
      </c>
      <c r="H44" s="40">
        <v>2294.3000000000002</v>
      </c>
      <c r="I44" s="40">
        <v>2325.5</v>
      </c>
      <c r="J44" s="40">
        <v>2353.25</v>
      </c>
      <c r="K44" s="31">
        <v>2297.75</v>
      </c>
      <c r="L44" s="31">
        <v>2238.8000000000002</v>
      </c>
      <c r="M44" s="31">
        <v>2.4056899999999999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248.8</v>
      </c>
      <c r="D45" s="40">
        <v>247.35</v>
      </c>
      <c r="E45" s="40">
        <v>242.2</v>
      </c>
      <c r="F45" s="40">
        <v>235.6</v>
      </c>
      <c r="G45" s="40">
        <v>230.45</v>
      </c>
      <c r="H45" s="40">
        <v>253.95</v>
      </c>
      <c r="I45" s="40">
        <v>259.10000000000002</v>
      </c>
      <c r="J45" s="40">
        <v>265.7</v>
      </c>
      <c r="K45" s="31">
        <v>252.5</v>
      </c>
      <c r="L45" s="31">
        <v>240.75</v>
      </c>
      <c r="M45" s="31">
        <v>139.71472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80.150000000000006</v>
      </c>
      <c r="D46" s="40">
        <v>80.11666666666666</v>
      </c>
      <c r="E46" s="40">
        <v>79.633333333333326</v>
      </c>
      <c r="F46" s="40">
        <v>79.11666666666666</v>
      </c>
      <c r="G46" s="40">
        <v>78.633333333333326</v>
      </c>
      <c r="H46" s="40">
        <v>80.633333333333326</v>
      </c>
      <c r="I46" s="40">
        <v>81.116666666666646</v>
      </c>
      <c r="J46" s="40">
        <v>81.633333333333326</v>
      </c>
      <c r="K46" s="31">
        <v>80.599999999999994</v>
      </c>
      <c r="L46" s="31">
        <v>79.599999999999994</v>
      </c>
      <c r="M46" s="31">
        <v>204.21279999999999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50.85</v>
      </c>
      <c r="D47" s="40">
        <v>51.04999999999999</v>
      </c>
      <c r="E47" s="40">
        <v>50.59999999999998</v>
      </c>
      <c r="F47" s="40">
        <v>50.349999999999987</v>
      </c>
      <c r="G47" s="40">
        <v>49.899999999999977</v>
      </c>
      <c r="H47" s="40">
        <v>51.299999999999983</v>
      </c>
      <c r="I47" s="40">
        <v>51.749999999999986</v>
      </c>
      <c r="J47" s="40">
        <v>51.999999999999986</v>
      </c>
      <c r="K47" s="31">
        <v>51.5</v>
      </c>
      <c r="L47" s="31">
        <v>50.8</v>
      </c>
      <c r="M47" s="31">
        <v>28.025379999999998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1817.1</v>
      </c>
      <c r="D48" s="40">
        <v>1817.0333333333335</v>
      </c>
      <c r="E48" s="40">
        <v>1796.0666666666671</v>
      </c>
      <c r="F48" s="40">
        <v>1775.0333333333335</v>
      </c>
      <c r="G48" s="40">
        <v>1754.0666666666671</v>
      </c>
      <c r="H48" s="40">
        <v>1838.0666666666671</v>
      </c>
      <c r="I48" s="40">
        <v>1859.0333333333338</v>
      </c>
      <c r="J48" s="40">
        <v>1880.0666666666671</v>
      </c>
      <c r="K48" s="31">
        <v>1838</v>
      </c>
      <c r="L48" s="31">
        <v>1796</v>
      </c>
      <c r="M48" s="31">
        <v>4.2169299999999996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759.55</v>
      </c>
      <c r="D49" s="40">
        <v>757.73333333333323</v>
      </c>
      <c r="E49" s="40">
        <v>749.81666666666649</v>
      </c>
      <c r="F49" s="40">
        <v>740.08333333333326</v>
      </c>
      <c r="G49" s="40">
        <v>732.16666666666652</v>
      </c>
      <c r="H49" s="40">
        <v>767.46666666666647</v>
      </c>
      <c r="I49" s="40">
        <v>775.38333333333321</v>
      </c>
      <c r="J49" s="40">
        <v>785.11666666666645</v>
      </c>
      <c r="K49" s="31">
        <v>765.65</v>
      </c>
      <c r="L49" s="31">
        <v>748</v>
      </c>
      <c r="M49" s="31">
        <v>6.2862499999999999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209.95</v>
      </c>
      <c r="D50" s="40">
        <v>209.11666666666667</v>
      </c>
      <c r="E50" s="40">
        <v>205.83333333333334</v>
      </c>
      <c r="F50" s="40">
        <v>201.71666666666667</v>
      </c>
      <c r="G50" s="40">
        <v>198.43333333333334</v>
      </c>
      <c r="H50" s="40">
        <v>213.23333333333335</v>
      </c>
      <c r="I50" s="40">
        <v>216.51666666666665</v>
      </c>
      <c r="J50" s="40">
        <v>220.63333333333335</v>
      </c>
      <c r="K50" s="31">
        <v>212.4</v>
      </c>
      <c r="L50" s="31">
        <v>205</v>
      </c>
      <c r="M50" s="31">
        <v>140.65285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693.9</v>
      </c>
      <c r="D51" s="40">
        <v>695.21666666666658</v>
      </c>
      <c r="E51" s="40">
        <v>688.98333333333312</v>
      </c>
      <c r="F51" s="40">
        <v>684.06666666666649</v>
      </c>
      <c r="G51" s="40">
        <v>677.83333333333303</v>
      </c>
      <c r="H51" s="40">
        <v>700.13333333333321</v>
      </c>
      <c r="I51" s="40">
        <v>706.36666666666656</v>
      </c>
      <c r="J51" s="40">
        <v>711.2833333333333</v>
      </c>
      <c r="K51" s="31">
        <v>701.45</v>
      </c>
      <c r="L51" s="31">
        <v>690.3</v>
      </c>
      <c r="M51" s="31">
        <v>6.6193200000000001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57.1</v>
      </c>
      <c r="D52" s="40">
        <v>57.366666666666674</v>
      </c>
      <c r="E52" s="40">
        <v>56.533333333333346</v>
      </c>
      <c r="F52" s="40">
        <v>55.966666666666669</v>
      </c>
      <c r="G52" s="40">
        <v>55.13333333333334</v>
      </c>
      <c r="H52" s="40">
        <v>57.933333333333351</v>
      </c>
      <c r="I52" s="40">
        <v>58.76666666666668</v>
      </c>
      <c r="J52" s="40">
        <v>59.333333333333357</v>
      </c>
      <c r="K52" s="31">
        <v>58.2</v>
      </c>
      <c r="L52" s="31">
        <v>56.8</v>
      </c>
      <c r="M52" s="31">
        <v>217.03724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377.95</v>
      </c>
      <c r="D53" s="40">
        <v>379.75</v>
      </c>
      <c r="E53" s="40">
        <v>374.2</v>
      </c>
      <c r="F53" s="40">
        <v>370.45</v>
      </c>
      <c r="G53" s="40">
        <v>364.9</v>
      </c>
      <c r="H53" s="40">
        <v>383.5</v>
      </c>
      <c r="I53" s="40">
        <v>389.04999999999995</v>
      </c>
      <c r="J53" s="40">
        <v>392.8</v>
      </c>
      <c r="K53" s="31">
        <v>385.3</v>
      </c>
      <c r="L53" s="31">
        <v>376</v>
      </c>
      <c r="M53" s="31">
        <v>60.85707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679.35</v>
      </c>
      <c r="D54" s="40">
        <v>679.78333333333342</v>
      </c>
      <c r="E54" s="40">
        <v>673.76666666666688</v>
      </c>
      <c r="F54" s="40">
        <v>668.18333333333351</v>
      </c>
      <c r="G54" s="40">
        <v>662.16666666666697</v>
      </c>
      <c r="H54" s="40">
        <v>685.36666666666679</v>
      </c>
      <c r="I54" s="40">
        <v>691.38333333333344</v>
      </c>
      <c r="J54" s="40">
        <v>696.9666666666667</v>
      </c>
      <c r="K54" s="31">
        <v>685.8</v>
      </c>
      <c r="L54" s="31">
        <v>674.2</v>
      </c>
      <c r="M54" s="31">
        <v>57.016120000000001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361.4</v>
      </c>
      <c r="D55" s="40">
        <v>362.65000000000003</v>
      </c>
      <c r="E55" s="40">
        <v>357.75000000000006</v>
      </c>
      <c r="F55" s="40">
        <v>354.1</v>
      </c>
      <c r="G55" s="40">
        <v>349.20000000000005</v>
      </c>
      <c r="H55" s="40">
        <v>366.30000000000007</v>
      </c>
      <c r="I55" s="40">
        <v>371.20000000000005</v>
      </c>
      <c r="J55" s="40">
        <v>374.85000000000008</v>
      </c>
      <c r="K55" s="31">
        <v>367.55</v>
      </c>
      <c r="L55" s="31">
        <v>359</v>
      </c>
      <c r="M55" s="31">
        <v>32.856749999999998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16872.150000000001</v>
      </c>
      <c r="D56" s="40">
        <v>16797.066666666666</v>
      </c>
      <c r="E56" s="40">
        <v>16495.133333333331</v>
      </c>
      <c r="F56" s="40">
        <v>16118.116666666665</v>
      </c>
      <c r="G56" s="40">
        <v>15816.183333333331</v>
      </c>
      <c r="H56" s="40">
        <v>17174.083333333332</v>
      </c>
      <c r="I56" s="40">
        <v>17476.016666666666</v>
      </c>
      <c r="J56" s="40">
        <v>17853.033333333333</v>
      </c>
      <c r="K56" s="31">
        <v>17099</v>
      </c>
      <c r="L56" s="31">
        <v>16420.05</v>
      </c>
      <c r="M56" s="31">
        <v>0.87022999999999995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3573.9</v>
      </c>
      <c r="D57" s="40">
        <v>3561.9833333333336</v>
      </c>
      <c r="E57" s="40">
        <v>3537.9666666666672</v>
      </c>
      <c r="F57" s="40">
        <v>3502.0333333333338</v>
      </c>
      <c r="G57" s="40">
        <v>3478.0166666666673</v>
      </c>
      <c r="H57" s="40">
        <v>3597.916666666667</v>
      </c>
      <c r="I57" s="40">
        <v>3621.9333333333334</v>
      </c>
      <c r="J57" s="40">
        <v>3657.8666666666668</v>
      </c>
      <c r="K57" s="31">
        <v>3586</v>
      </c>
      <c r="L57" s="31">
        <v>3526.05</v>
      </c>
      <c r="M57" s="31">
        <v>1.67005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479.45</v>
      </c>
      <c r="D58" s="40">
        <v>476.8</v>
      </c>
      <c r="E58" s="40">
        <v>470.75</v>
      </c>
      <c r="F58" s="40">
        <v>462.05</v>
      </c>
      <c r="G58" s="40">
        <v>456</v>
      </c>
      <c r="H58" s="40">
        <v>485.5</v>
      </c>
      <c r="I58" s="40">
        <v>491.55000000000007</v>
      </c>
      <c r="J58" s="40">
        <v>500.25</v>
      </c>
      <c r="K58" s="31">
        <v>482.85</v>
      </c>
      <c r="L58" s="31">
        <v>468.1</v>
      </c>
      <c r="M58" s="31">
        <v>59.660089999999997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195</v>
      </c>
      <c r="D59" s="40">
        <v>194.96666666666667</v>
      </c>
      <c r="E59" s="40">
        <v>193.53333333333333</v>
      </c>
      <c r="F59" s="40">
        <v>192.06666666666666</v>
      </c>
      <c r="G59" s="40">
        <v>190.63333333333333</v>
      </c>
      <c r="H59" s="40">
        <v>196.43333333333334</v>
      </c>
      <c r="I59" s="40">
        <v>197.86666666666667</v>
      </c>
      <c r="J59" s="40">
        <v>199.33333333333334</v>
      </c>
      <c r="K59" s="31">
        <v>196.4</v>
      </c>
      <c r="L59" s="31">
        <v>193.5</v>
      </c>
      <c r="M59" s="31">
        <v>60.216769999999997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121.95</v>
      </c>
      <c r="D60" s="40">
        <v>122.06666666666668</v>
      </c>
      <c r="E60" s="40">
        <v>121.48333333333335</v>
      </c>
      <c r="F60" s="40">
        <v>121.01666666666667</v>
      </c>
      <c r="G60" s="40">
        <v>120.43333333333334</v>
      </c>
      <c r="H60" s="40">
        <v>122.53333333333336</v>
      </c>
      <c r="I60" s="40">
        <v>123.1166666666667</v>
      </c>
      <c r="J60" s="40">
        <v>123.58333333333337</v>
      </c>
      <c r="K60" s="31">
        <v>122.65</v>
      </c>
      <c r="L60" s="31">
        <v>121.6</v>
      </c>
      <c r="M60" s="31">
        <v>2.5539499999999999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508.7</v>
      </c>
      <c r="D61" s="40">
        <v>510.88333333333338</v>
      </c>
      <c r="E61" s="40">
        <v>502.06666666666672</v>
      </c>
      <c r="F61" s="40">
        <v>495.43333333333334</v>
      </c>
      <c r="G61" s="40">
        <v>486.61666666666667</v>
      </c>
      <c r="H61" s="40">
        <v>517.51666666666677</v>
      </c>
      <c r="I61" s="40">
        <v>526.33333333333348</v>
      </c>
      <c r="J61" s="40">
        <v>532.96666666666681</v>
      </c>
      <c r="K61" s="31">
        <v>519.70000000000005</v>
      </c>
      <c r="L61" s="31">
        <v>504.25</v>
      </c>
      <c r="M61" s="31">
        <v>18.761610000000001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952.75</v>
      </c>
      <c r="D62" s="40">
        <v>947.94999999999993</v>
      </c>
      <c r="E62" s="40">
        <v>940.89999999999986</v>
      </c>
      <c r="F62" s="40">
        <v>929.05</v>
      </c>
      <c r="G62" s="40">
        <v>921.99999999999989</v>
      </c>
      <c r="H62" s="40">
        <v>959.79999999999984</v>
      </c>
      <c r="I62" s="40">
        <v>966.8499999999998</v>
      </c>
      <c r="J62" s="40">
        <v>978.69999999999982</v>
      </c>
      <c r="K62" s="31">
        <v>955</v>
      </c>
      <c r="L62" s="31">
        <v>936.1</v>
      </c>
      <c r="M62" s="31">
        <v>17.297049999999999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135.94999999999999</v>
      </c>
      <c r="D63" s="40">
        <v>136.43333333333331</v>
      </c>
      <c r="E63" s="40">
        <v>134.76666666666662</v>
      </c>
      <c r="F63" s="40">
        <v>133.58333333333331</v>
      </c>
      <c r="G63" s="40">
        <v>131.91666666666663</v>
      </c>
      <c r="H63" s="40">
        <v>137.61666666666662</v>
      </c>
      <c r="I63" s="40">
        <v>139.2833333333333</v>
      </c>
      <c r="J63" s="40">
        <v>140.46666666666661</v>
      </c>
      <c r="K63" s="31">
        <v>138.1</v>
      </c>
      <c r="L63" s="31">
        <v>135.25</v>
      </c>
      <c r="M63" s="31">
        <v>26.42747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146.19999999999999</v>
      </c>
      <c r="D64" s="40">
        <v>146.36666666666667</v>
      </c>
      <c r="E64" s="40">
        <v>143.73333333333335</v>
      </c>
      <c r="F64" s="40">
        <v>141.26666666666668</v>
      </c>
      <c r="G64" s="40">
        <v>138.63333333333335</v>
      </c>
      <c r="H64" s="40">
        <v>148.83333333333334</v>
      </c>
      <c r="I64" s="40">
        <v>151.46666666666667</v>
      </c>
      <c r="J64" s="40">
        <v>153.93333333333334</v>
      </c>
      <c r="K64" s="31">
        <v>149</v>
      </c>
      <c r="L64" s="31">
        <v>143.9</v>
      </c>
      <c r="M64" s="31">
        <v>247.82255000000001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5860.65</v>
      </c>
      <c r="D65" s="40">
        <v>5799.8833333333341</v>
      </c>
      <c r="E65" s="40">
        <v>5689.7666666666682</v>
      </c>
      <c r="F65" s="40">
        <v>5518.8833333333341</v>
      </c>
      <c r="G65" s="40">
        <v>5408.7666666666682</v>
      </c>
      <c r="H65" s="40">
        <v>5970.7666666666682</v>
      </c>
      <c r="I65" s="40">
        <v>6080.883333333335</v>
      </c>
      <c r="J65" s="40">
        <v>6251.7666666666682</v>
      </c>
      <c r="K65" s="31">
        <v>5910</v>
      </c>
      <c r="L65" s="31">
        <v>5629</v>
      </c>
      <c r="M65" s="31">
        <v>5.4436799999999996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1461.7</v>
      </c>
      <c r="D66" s="40">
        <v>1458.55</v>
      </c>
      <c r="E66" s="40">
        <v>1452.1499999999999</v>
      </c>
      <c r="F66" s="40">
        <v>1442.6</v>
      </c>
      <c r="G66" s="40">
        <v>1436.1999999999998</v>
      </c>
      <c r="H66" s="40">
        <v>1468.1</v>
      </c>
      <c r="I66" s="40">
        <v>1474.5</v>
      </c>
      <c r="J66" s="40">
        <v>1484.05</v>
      </c>
      <c r="K66" s="31">
        <v>1464.95</v>
      </c>
      <c r="L66" s="31">
        <v>1449</v>
      </c>
      <c r="M66" s="31">
        <v>2.86903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604.54999999999995</v>
      </c>
      <c r="D67" s="40">
        <v>606.7166666666667</v>
      </c>
      <c r="E67" s="40">
        <v>599.83333333333337</v>
      </c>
      <c r="F67" s="40">
        <v>595.11666666666667</v>
      </c>
      <c r="G67" s="40">
        <v>588.23333333333335</v>
      </c>
      <c r="H67" s="40">
        <v>611.43333333333339</v>
      </c>
      <c r="I67" s="40">
        <v>618.31666666666661</v>
      </c>
      <c r="J67" s="40">
        <v>623.03333333333342</v>
      </c>
      <c r="K67" s="31">
        <v>613.6</v>
      </c>
      <c r="L67" s="31">
        <v>602</v>
      </c>
      <c r="M67" s="31">
        <v>6.2024699999999999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752.45</v>
      </c>
      <c r="D68" s="40">
        <v>751.11666666666679</v>
      </c>
      <c r="E68" s="40">
        <v>746.38333333333355</v>
      </c>
      <c r="F68" s="40">
        <v>740.31666666666672</v>
      </c>
      <c r="G68" s="40">
        <v>735.58333333333348</v>
      </c>
      <c r="H68" s="40">
        <v>757.18333333333362</v>
      </c>
      <c r="I68" s="40">
        <v>761.91666666666674</v>
      </c>
      <c r="J68" s="40">
        <v>767.98333333333369</v>
      </c>
      <c r="K68" s="31">
        <v>755.85</v>
      </c>
      <c r="L68" s="31">
        <v>745.05</v>
      </c>
      <c r="M68" s="31">
        <v>1.76223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432.2</v>
      </c>
      <c r="D69" s="40">
        <v>431.9666666666667</v>
      </c>
      <c r="E69" s="40">
        <v>428.98333333333341</v>
      </c>
      <c r="F69" s="40">
        <v>425.76666666666671</v>
      </c>
      <c r="G69" s="40">
        <v>422.78333333333342</v>
      </c>
      <c r="H69" s="40">
        <v>435.18333333333339</v>
      </c>
      <c r="I69" s="40">
        <v>438.16666666666674</v>
      </c>
      <c r="J69" s="40">
        <v>441.38333333333338</v>
      </c>
      <c r="K69" s="31">
        <v>434.95</v>
      </c>
      <c r="L69" s="31">
        <v>428.75</v>
      </c>
      <c r="M69" s="31">
        <v>6.6758899999999999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932.4</v>
      </c>
      <c r="D70" s="40">
        <v>934.45000000000016</v>
      </c>
      <c r="E70" s="40">
        <v>923.90000000000032</v>
      </c>
      <c r="F70" s="40">
        <v>915.4000000000002</v>
      </c>
      <c r="G70" s="40">
        <v>904.85000000000036</v>
      </c>
      <c r="H70" s="40">
        <v>942.95000000000027</v>
      </c>
      <c r="I70" s="40">
        <v>953.50000000000023</v>
      </c>
      <c r="J70" s="40">
        <v>962.00000000000023</v>
      </c>
      <c r="K70" s="31">
        <v>945</v>
      </c>
      <c r="L70" s="31">
        <v>925.95</v>
      </c>
      <c r="M70" s="31">
        <v>3.5215900000000002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379.2</v>
      </c>
      <c r="D71" s="40">
        <v>380.51666666666671</v>
      </c>
      <c r="E71" s="40">
        <v>375.78333333333342</v>
      </c>
      <c r="F71" s="40">
        <v>372.36666666666673</v>
      </c>
      <c r="G71" s="40">
        <v>367.63333333333344</v>
      </c>
      <c r="H71" s="40">
        <v>383.93333333333339</v>
      </c>
      <c r="I71" s="40">
        <v>388.66666666666663</v>
      </c>
      <c r="J71" s="40">
        <v>392.08333333333337</v>
      </c>
      <c r="K71" s="31">
        <v>385.25</v>
      </c>
      <c r="L71" s="31">
        <v>377.1</v>
      </c>
      <c r="M71" s="31">
        <v>25.697469999999999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571.54999999999995</v>
      </c>
      <c r="D72" s="40">
        <v>568.61666666666667</v>
      </c>
      <c r="E72" s="40">
        <v>564.68333333333339</v>
      </c>
      <c r="F72" s="40">
        <v>557.81666666666672</v>
      </c>
      <c r="G72" s="40">
        <v>553.88333333333344</v>
      </c>
      <c r="H72" s="40">
        <v>575.48333333333335</v>
      </c>
      <c r="I72" s="40">
        <v>579.41666666666652</v>
      </c>
      <c r="J72" s="40">
        <v>586.2833333333333</v>
      </c>
      <c r="K72" s="31">
        <v>572.54999999999995</v>
      </c>
      <c r="L72" s="31">
        <v>561.75</v>
      </c>
      <c r="M72" s="31">
        <v>9.1727600000000002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1804.35</v>
      </c>
      <c r="D73" s="40">
        <v>1809.8999999999999</v>
      </c>
      <c r="E73" s="40">
        <v>1790.4999999999998</v>
      </c>
      <c r="F73" s="40">
        <v>1776.6499999999999</v>
      </c>
      <c r="G73" s="40">
        <v>1757.2499999999998</v>
      </c>
      <c r="H73" s="40">
        <v>1823.7499999999998</v>
      </c>
      <c r="I73" s="40">
        <v>1843.1499999999999</v>
      </c>
      <c r="J73" s="40">
        <v>1856.9999999999998</v>
      </c>
      <c r="K73" s="31">
        <v>1829.3</v>
      </c>
      <c r="L73" s="31">
        <v>1796.05</v>
      </c>
      <c r="M73" s="31">
        <v>1.0650999999999999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2440.4</v>
      </c>
      <c r="D74" s="40">
        <v>2448.4666666666667</v>
      </c>
      <c r="E74" s="40">
        <v>2426.9333333333334</v>
      </c>
      <c r="F74" s="40">
        <v>2413.4666666666667</v>
      </c>
      <c r="G74" s="40">
        <v>2391.9333333333334</v>
      </c>
      <c r="H74" s="40">
        <v>2461.9333333333334</v>
      </c>
      <c r="I74" s="40">
        <v>2483.4666666666672</v>
      </c>
      <c r="J74" s="40">
        <v>2496.9333333333334</v>
      </c>
      <c r="K74" s="31">
        <v>2470</v>
      </c>
      <c r="L74" s="31">
        <v>2435</v>
      </c>
      <c r="M74" s="31">
        <v>4.7061599999999997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156.5</v>
      </c>
      <c r="D75" s="40">
        <v>155.95000000000002</v>
      </c>
      <c r="E75" s="40">
        <v>150.30000000000004</v>
      </c>
      <c r="F75" s="40">
        <v>144.10000000000002</v>
      </c>
      <c r="G75" s="40">
        <v>138.45000000000005</v>
      </c>
      <c r="H75" s="40">
        <v>162.15000000000003</v>
      </c>
      <c r="I75" s="40">
        <v>167.8</v>
      </c>
      <c r="J75" s="40">
        <v>174.00000000000003</v>
      </c>
      <c r="K75" s="31">
        <v>161.6</v>
      </c>
      <c r="L75" s="31">
        <v>149.75</v>
      </c>
      <c r="M75" s="31">
        <v>33.78707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4627.8999999999996</v>
      </c>
      <c r="D76" s="40">
        <v>4631.7666666666664</v>
      </c>
      <c r="E76" s="40">
        <v>4606.1333333333332</v>
      </c>
      <c r="F76" s="40">
        <v>4584.3666666666668</v>
      </c>
      <c r="G76" s="40">
        <v>4558.7333333333336</v>
      </c>
      <c r="H76" s="40">
        <v>4653.5333333333328</v>
      </c>
      <c r="I76" s="40">
        <v>4679.1666666666661</v>
      </c>
      <c r="J76" s="40">
        <v>4700.9333333333325</v>
      </c>
      <c r="K76" s="31">
        <v>4657.3999999999996</v>
      </c>
      <c r="L76" s="31">
        <v>4610</v>
      </c>
      <c r="M76" s="31">
        <v>4.3408300000000004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5555.5</v>
      </c>
      <c r="D77" s="40">
        <v>5546.6833333333334</v>
      </c>
      <c r="E77" s="40">
        <v>5508.8166666666666</v>
      </c>
      <c r="F77" s="40">
        <v>5462.1333333333332</v>
      </c>
      <c r="G77" s="40">
        <v>5424.2666666666664</v>
      </c>
      <c r="H77" s="40">
        <v>5593.3666666666668</v>
      </c>
      <c r="I77" s="40">
        <v>5631.2333333333336</v>
      </c>
      <c r="J77" s="40">
        <v>5677.916666666667</v>
      </c>
      <c r="K77" s="31">
        <v>5584.55</v>
      </c>
      <c r="L77" s="31">
        <v>5500</v>
      </c>
      <c r="M77" s="31">
        <v>1.88151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3730.65</v>
      </c>
      <c r="D78" s="40">
        <v>3723.8833333333332</v>
      </c>
      <c r="E78" s="40">
        <v>3687.7666666666664</v>
      </c>
      <c r="F78" s="40">
        <v>3644.8833333333332</v>
      </c>
      <c r="G78" s="40">
        <v>3608.7666666666664</v>
      </c>
      <c r="H78" s="40">
        <v>3766.7666666666664</v>
      </c>
      <c r="I78" s="40">
        <v>3802.8833333333332</v>
      </c>
      <c r="J78" s="40">
        <v>3845.7666666666664</v>
      </c>
      <c r="K78" s="31">
        <v>3760</v>
      </c>
      <c r="L78" s="31">
        <v>3681</v>
      </c>
      <c r="M78" s="31">
        <v>4.5290400000000002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4904.7</v>
      </c>
      <c r="D79" s="40">
        <v>4885.9000000000005</v>
      </c>
      <c r="E79" s="40">
        <v>4843.8500000000013</v>
      </c>
      <c r="F79" s="40">
        <v>4783.0000000000009</v>
      </c>
      <c r="G79" s="40">
        <v>4740.9500000000016</v>
      </c>
      <c r="H79" s="40">
        <v>4946.7500000000009</v>
      </c>
      <c r="I79" s="40">
        <v>4988.8</v>
      </c>
      <c r="J79" s="40">
        <v>5049.6500000000005</v>
      </c>
      <c r="K79" s="31">
        <v>4927.95</v>
      </c>
      <c r="L79" s="31">
        <v>4825.05</v>
      </c>
      <c r="M79" s="31">
        <v>5.53146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2557</v>
      </c>
      <c r="D80" s="40">
        <v>2563</v>
      </c>
      <c r="E80" s="40">
        <v>2534.1999999999998</v>
      </c>
      <c r="F80" s="40">
        <v>2511.3999999999996</v>
      </c>
      <c r="G80" s="40">
        <v>2482.5999999999995</v>
      </c>
      <c r="H80" s="40">
        <v>2585.8000000000002</v>
      </c>
      <c r="I80" s="40">
        <v>2614.6000000000004</v>
      </c>
      <c r="J80" s="40">
        <v>2637.4000000000005</v>
      </c>
      <c r="K80" s="31">
        <v>2591.8000000000002</v>
      </c>
      <c r="L80" s="31">
        <v>2540.1999999999998</v>
      </c>
      <c r="M80" s="31">
        <v>7.9728199999999996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507.25</v>
      </c>
      <c r="D81" s="40">
        <v>510.25</v>
      </c>
      <c r="E81" s="40">
        <v>501.04999999999995</v>
      </c>
      <c r="F81" s="40">
        <v>494.84999999999997</v>
      </c>
      <c r="G81" s="40">
        <v>485.64999999999992</v>
      </c>
      <c r="H81" s="40">
        <v>516.45000000000005</v>
      </c>
      <c r="I81" s="40">
        <v>525.65000000000009</v>
      </c>
      <c r="J81" s="40">
        <v>531.85</v>
      </c>
      <c r="K81" s="31">
        <v>519.45000000000005</v>
      </c>
      <c r="L81" s="31">
        <v>504.05</v>
      </c>
      <c r="M81" s="31">
        <v>1.9400299999999999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1661.8</v>
      </c>
      <c r="D82" s="40">
        <v>1660.2666666666667</v>
      </c>
      <c r="E82" s="40">
        <v>1621.5333333333333</v>
      </c>
      <c r="F82" s="40">
        <v>1581.2666666666667</v>
      </c>
      <c r="G82" s="40">
        <v>1542.5333333333333</v>
      </c>
      <c r="H82" s="40">
        <v>1700.5333333333333</v>
      </c>
      <c r="I82" s="40">
        <v>1739.2666666666664</v>
      </c>
      <c r="J82" s="40">
        <v>1779.5333333333333</v>
      </c>
      <c r="K82" s="31">
        <v>1699</v>
      </c>
      <c r="L82" s="31">
        <v>1620</v>
      </c>
      <c r="M82" s="31">
        <v>0.96780999999999995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1908.85</v>
      </c>
      <c r="D83" s="40">
        <v>1907.2666666666667</v>
      </c>
      <c r="E83" s="40">
        <v>1896.7833333333333</v>
      </c>
      <c r="F83" s="40">
        <v>1884.7166666666667</v>
      </c>
      <c r="G83" s="40">
        <v>1874.2333333333333</v>
      </c>
      <c r="H83" s="40">
        <v>1919.3333333333333</v>
      </c>
      <c r="I83" s="40">
        <v>1929.8166666666664</v>
      </c>
      <c r="J83" s="40">
        <v>1941.8833333333332</v>
      </c>
      <c r="K83" s="31">
        <v>1917.75</v>
      </c>
      <c r="L83" s="31">
        <v>1895.2</v>
      </c>
      <c r="M83" s="31">
        <v>14.616619999999999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165.15</v>
      </c>
      <c r="D84" s="40">
        <v>165.6</v>
      </c>
      <c r="E84" s="40">
        <v>164.2</v>
      </c>
      <c r="F84" s="40">
        <v>163.25</v>
      </c>
      <c r="G84" s="40">
        <v>161.85</v>
      </c>
      <c r="H84" s="40">
        <v>166.54999999999998</v>
      </c>
      <c r="I84" s="40">
        <v>167.95000000000002</v>
      </c>
      <c r="J84" s="40">
        <v>168.89999999999998</v>
      </c>
      <c r="K84" s="31">
        <v>167</v>
      </c>
      <c r="L84" s="31">
        <v>164.65</v>
      </c>
      <c r="M84" s="31">
        <v>11.70693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82.2</v>
      </c>
      <c r="D85" s="40">
        <v>81.849999999999994</v>
      </c>
      <c r="E85" s="40">
        <v>80.949999999999989</v>
      </c>
      <c r="F85" s="40">
        <v>79.699999999999989</v>
      </c>
      <c r="G85" s="40">
        <v>78.799999999999983</v>
      </c>
      <c r="H85" s="40">
        <v>83.1</v>
      </c>
      <c r="I85" s="40">
        <v>84</v>
      </c>
      <c r="J85" s="40">
        <v>85.25</v>
      </c>
      <c r="K85" s="31">
        <v>82.75</v>
      </c>
      <c r="L85" s="31">
        <v>80.599999999999994</v>
      </c>
      <c r="M85" s="31">
        <v>256.36819000000003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291.45</v>
      </c>
      <c r="D86" s="40">
        <v>291.3</v>
      </c>
      <c r="E86" s="40">
        <v>288.25</v>
      </c>
      <c r="F86" s="40">
        <v>285.05</v>
      </c>
      <c r="G86" s="40">
        <v>282</v>
      </c>
      <c r="H86" s="40">
        <v>294.5</v>
      </c>
      <c r="I86" s="40">
        <v>297.55000000000007</v>
      </c>
      <c r="J86" s="40">
        <v>300.75</v>
      </c>
      <c r="K86" s="31">
        <v>294.35000000000002</v>
      </c>
      <c r="L86" s="31">
        <v>288.10000000000002</v>
      </c>
      <c r="M86" s="31">
        <v>25.966419999999999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127.65</v>
      </c>
      <c r="D87" s="40">
        <v>128.23333333333335</v>
      </c>
      <c r="E87" s="40">
        <v>126.91666666666669</v>
      </c>
      <c r="F87" s="40">
        <v>126.18333333333334</v>
      </c>
      <c r="G87" s="40">
        <v>124.86666666666667</v>
      </c>
      <c r="H87" s="40">
        <v>128.9666666666667</v>
      </c>
      <c r="I87" s="40">
        <v>130.28333333333336</v>
      </c>
      <c r="J87" s="40">
        <v>131.01666666666671</v>
      </c>
      <c r="K87" s="31">
        <v>129.55000000000001</v>
      </c>
      <c r="L87" s="31">
        <v>127.5</v>
      </c>
      <c r="M87" s="31">
        <v>119.70063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46.65</v>
      </c>
      <c r="D88" s="40">
        <v>46.716666666666661</v>
      </c>
      <c r="E88" s="40">
        <v>46.133333333333326</v>
      </c>
      <c r="F88" s="40">
        <v>45.616666666666667</v>
      </c>
      <c r="G88" s="40">
        <v>45.033333333333331</v>
      </c>
      <c r="H88" s="40">
        <v>47.23333333333332</v>
      </c>
      <c r="I88" s="40">
        <v>47.816666666666649</v>
      </c>
      <c r="J88" s="40">
        <v>48.333333333333314</v>
      </c>
      <c r="K88" s="31">
        <v>47.3</v>
      </c>
      <c r="L88" s="31">
        <v>46.2</v>
      </c>
      <c r="M88" s="31">
        <v>226.94166000000001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3873.6</v>
      </c>
      <c r="D89" s="40">
        <v>3894.8666666666668</v>
      </c>
      <c r="E89" s="40">
        <v>3828.7333333333336</v>
      </c>
      <c r="F89" s="40">
        <v>3783.8666666666668</v>
      </c>
      <c r="G89" s="40">
        <v>3717.7333333333336</v>
      </c>
      <c r="H89" s="40">
        <v>3939.7333333333336</v>
      </c>
      <c r="I89" s="40">
        <v>4005.8666666666668</v>
      </c>
      <c r="J89" s="40">
        <v>4050.7333333333336</v>
      </c>
      <c r="K89" s="31">
        <v>3961</v>
      </c>
      <c r="L89" s="31">
        <v>3850</v>
      </c>
      <c r="M89" s="31">
        <v>1.9805999999999999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524.85</v>
      </c>
      <c r="D90" s="40">
        <v>523.41666666666663</v>
      </c>
      <c r="E90" s="40">
        <v>517.83333333333326</v>
      </c>
      <c r="F90" s="40">
        <v>510.81666666666661</v>
      </c>
      <c r="G90" s="40">
        <v>505.23333333333323</v>
      </c>
      <c r="H90" s="40">
        <v>530.43333333333328</v>
      </c>
      <c r="I90" s="40">
        <v>536.01666666666654</v>
      </c>
      <c r="J90" s="40">
        <v>543.0333333333333</v>
      </c>
      <c r="K90" s="31">
        <v>529</v>
      </c>
      <c r="L90" s="31">
        <v>516.4</v>
      </c>
      <c r="M90" s="31">
        <v>10.99614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950.35</v>
      </c>
      <c r="D91" s="40">
        <v>954.15</v>
      </c>
      <c r="E91" s="40">
        <v>942.8</v>
      </c>
      <c r="F91" s="40">
        <v>935.25</v>
      </c>
      <c r="G91" s="40">
        <v>923.9</v>
      </c>
      <c r="H91" s="40">
        <v>961.69999999999993</v>
      </c>
      <c r="I91" s="40">
        <v>973.05000000000007</v>
      </c>
      <c r="J91" s="40">
        <v>980.59999999999991</v>
      </c>
      <c r="K91" s="31">
        <v>965.5</v>
      </c>
      <c r="L91" s="31">
        <v>946.6</v>
      </c>
      <c r="M91" s="31">
        <v>3.7830599999999999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630.4</v>
      </c>
      <c r="D92" s="40">
        <v>632.96666666666658</v>
      </c>
      <c r="E92" s="40">
        <v>623.88333333333321</v>
      </c>
      <c r="F92" s="40">
        <v>617.36666666666667</v>
      </c>
      <c r="G92" s="40">
        <v>608.2833333333333</v>
      </c>
      <c r="H92" s="40">
        <v>639.48333333333312</v>
      </c>
      <c r="I92" s="40">
        <v>648.56666666666638</v>
      </c>
      <c r="J92" s="40">
        <v>655.08333333333303</v>
      </c>
      <c r="K92" s="31">
        <v>642.04999999999995</v>
      </c>
      <c r="L92" s="31">
        <v>626.45000000000005</v>
      </c>
      <c r="M92" s="31">
        <v>1.5981300000000001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1840.45</v>
      </c>
      <c r="D93" s="40">
        <v>1841.8</v>
      </c>
      <c r="E93" s="40">
        <v>1823.6499999999999</v>
      </c>
      <c r="F93" s="40">
        <v>1806.85</v>
      </c>
      <c r="G93" s="40">
        <v>1788.6999999999998</v>
      </c>
      <c r="H93" s="40">
        <v>1858.6</v>
      </c>
      <c r="I93" s="40">
        <v>1876.75</v>
      </c>
      <c r="J93" s="40">
        <v>1893.55</v>
      </c>
      <c r="K93" s="31">
        <v>1859.95</v>
      </c>
      <c r="L93" s="31">
        <v>1825</v>
      </c>
      <c r="M93" s="31">
        <v>3.8200400000000001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1593.65</v>
      </c>
      <c r="D94" s="40">
        <v>1600.5</v>
      </c>
      <c r="E94" s="40">
        <v>1580.7</v>
      </c>
      <c r="F94" s="40">
        <v>1567.75</v>
      </c>
      <c r="G94" s="40">
        <v>1547.95</v>
      </c>
      <c r="H94" s="40">
        <v>1613.45</v>
      </c>
      <c r="I94" s="40">
        <v>1633.2500000000002</v>
      </c>
      <c r="J94" s="40">
        <v>1646.2</v>
      </c>
      <c r="K94" s="31">
        <v>1620.3</v>
      </c>
      <c r="L94" s="31">
        <v>1587.55</v>
      </c>
      <c r="M94" s="31">
        <v>11.609260000000001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625.95000000000005</v>
      </c>
      <c r="D95" s="40">
        <v>626.36666666666667</v>
      </c>
      <c r="E95" s="40">
        <v>618.88333333333333</v>
      </c>
      <c r="F95" s="40">
        <v>611.81666666666661</v>
      </c>
      <c r="G95" s="40">
        <v>604.33333333333326</v>
      </c>
      <c r="H95" s="40">
        <v>633.43333333333339</v>
      </c>
      <c r="I95" s="40">
        <v>640.91666666666674</v>
      </c>
      <c r="J95" s="40">
        <v>647.98333333333346</v>
      </c>
      <c r="K95" s="31">
        <v>633.85</v>
      </c>
      <c r="L95" s="31">
        <v>619.29999999999995</v>
      </c>
      <c r="M95" s="31">
        <v>6.2506700000000004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292.64999999999998</v>
      </c>
      <c r="D96" s="40">
        <v>292.7833333333333</v>
      </c>
      <c r="E96" s="40">
        <v>289.86666666666662</v>
      </c>
      <c r="F96" s="40">
        <v>287.08333333333331</v>
      </c>
      <c r="G96" s="40">
        <v>284.16666666666663</v>
      </c>
      <c r="H96" s="40">
        <v>295.56666666666661</v>
      </c>
      <c r="I96" s="40">
        <v>298.48333333333335</v>
      </c>
      <c r="J96" s="40">
        <v>301.26666666666659</v>
      </c>
      <c r="K96" s="31">
        <v>295.7</v>
      </c>
      <c r="L96" s="31">
        <v>290</v>
      </c>
      <c r="M96" s="31">
        <v>2.5870299999999999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1317.05</v>
      </c>
      <c r="D97" s="40">
        <v>1308.7333333333333</v>
      </c>
      <c r="E97" s="40">
        <v>1291.0166666666667</v>
      </c>
      <c r="F97" s="40">
        <v>1264.9833333333333</v>
      </c>
      <c r="G97" s="40">
        <v>1247.2666666666667</v>
      </c>
      <c r="H97" s="40">
        <v>1334.7666666666667</v>
      </c>
      <c r="I97" s="40">
        <v>1352.4833333333333</v>
      </c>
      <c r="J97" s="40">
        <v>1378.5166666666667</v>
      </c>
      <c r="K97" s="31">
        <v>1326.45</v>
      </c>
      <c r="L97" s="31">
        <v>1282.7</v>
      </c>
      <c r="M97" s="31">
        <v>45.18139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2408.5500000000002</v>
      </c>
      <c r="D98" s="40">
        <v>2405.1666666666665</v>
      </c>
      <c r="E98" s="40">
        <v>2385.3833333333332</v>
      </c>
      <c r="F98" s="40">
        <v>2362.2166666666667</v>
      </c>
      <c r="G98" s="40">
        <v>2342.4333333333334</v>
      </c>
      <c r="H98" s="40">
        <v>2428.333333333333</v>
      </c>
      <c r="I98" s="40">
        <v>2448.1166666666668</v>
      </c>
      <c r="J98" s="40">
        <v>2471.2833333333328</v>
      </c>
      <c r="K98" s="31">
        <v>2424.9499999999998</v>
      </c>
      <c r="L98" s="31">
        <v>2382</v>
      </c>
      <c r="M98" s="31">
        <v>2.76518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1461.5</v>
      </c>
      <c r="D99" s="40">
        <v>1457.7833333333335</v>
      </c>
      <c r="E99" s="40">
        <v>1448.7166666666672</v>
      </c>
      <c r="F99" s="40">
        <v>1435.9333333333336</v>
      </c>
      <c r="G99" s="40">
        <v>1426.8666666666672</v>
      </c>
      <c r="H99" s="40">
        <v>1470.5666666666671</v>
      </c>
      <c r="I99" s="40">
        <v>1479.6333333333332</v>
      </c>
      <c r="J99" s="40">
        <v>1492.416666666667</v>
      </c>
      <c r="K99" s="31">
        <v>1466.85</v>
      </c>
      <c r="L99" s="31">
        <v>1445</v>
      </c>
      <c r="M99" s="31">
        <v>36.079590000000003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640.9</v>
      </c>
      <c r="D100" s="40">
        <v>642.11666666666667</v>
      </c>
      <c r="E100" s="40">
        <v>638.88333333333333</v>
      </c>
      <c r="F100" s="40">
        <v>636.86666666666667</v>
      </c>
      <c r="G100" s="40">
        <v>633.63333333333333</v>
      </c>
      <c r="H100" s="40">
        <v>644.13333333333333</v>
      </c>
      <c r="I100" s="40">
        <v>647.36666666666667</v>
      </c>
      <c r="J100" s="40">
        <v>649.38333333333333</v>
      </c>
      <c r="K100" s="31">
        <v>645.35</v>
      </c>
      <c r="L100" s="31">
        <v>640.1</v>
      </c>
      <c r="M100" s="31">
        <v>12.809950000000001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1387.1</v>
      </c>
      <c r="D101" s="40">
        <v>1388.6000000000001</v>
      </c>
      <c r="E101" s="40">
        <v>1378.5000000000002</v>
      </c>
      <c r="F101" s="40">
        <v>1369.9</v>
      </c>
      <c r="G101" s="40">
        <v>1359.8000000000002</v>
      </c>
      <c r="H101" s="40">
        <v>1397.2000000000003</v>
      </c>
      <c r="I101" s="40">
        <v>1407.3000000000002</v>
      </c>
      <c r="J101" s="40">
        <v>1415.9000000000003</v>
      </c>
      <c r="K101" s="31">
        <v>1398.7</v>
      </c>
      <c r="L101" s="31">
        <v>1380</v>
      </c>
      <c r="M101" s="31">
        <v>6.6970000000000001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2431.9</v>
      </c>
      <c r="D102" s="40">
        <v>2427.3666666666668</v>
      </c>
      <c r="E102" s="40">
        <v>2416.8833333333337</v>
      </c>
      <c r="F102" s="40">
        <v>2401.8666666666668</v>
      </c>
      <c r="G102" s="40">
        <v>2391.3833333333337</v>
      </c>
      <c r="H102" s="40">
        <v>2442.3833333333337</v>
      </c>
      <c r="I102" s="40">
        <v>2452.8666666666672</v>
      </c>
      <c r="J102" s="40">
        <v>2467.8833333333337</v>
      </c>
      <c r="K102" s="31">
        <v>2437.85</v>
      </c>
      <c r="L102" s="31">
        <v>2412.35</v>
      </c>
      <c r="M102" s="31">
        <v>3.6638899999999999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449.65</v>
      </c>
      <c r="D103" s="40">
        <v>451.34999999999997</v>
      </c>
      <c r="E103" s="40">
        <v>446.69999999999993</v>
      </c>
      <c r="F103" s="40">
        <v>443.74999999999994</v>
      </c>
      <c r="G103" s="40">
        <v>439.09999999999991</v>
      </c>
      <c r="H103" s="40">
        <v>454.29999999999995</v>
      </c>
      <c r="I103" s="40">
        <v>458.94999999999993</v>
      </c>
      <c r="J103" s="40">
        <v>461.9</v>
      </c>
      <c r="K103" s="31">
        <v>456</v>
      </c>
      <c r="L103" s="31">
        <v>448.4</v>
      </c>
      <c r="M103" s="31">
        <v>38.43627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1211.2</v>
      </c>
      <c r="D104" s="40">
        <v>1214.6499999999999</v>
      </c>
      <c r="E104" s="40">
        <v>1203.2499999999998</v>
      </c>
      <c r="F104" s="40">
        <v>1195.3</v>
      </c>
      <c r="G104" s="40">
        <v>1183.8999999999999</v>
      </c>
      <c r="H104" s="40">
        <v>1222.5999999999997</v>
      </c>
      <c r="I104" s="40">
        <v>1233.9999999999998</v>
      </c>
      <c r="J104" s="40">
        <v>1241.9499999999996</v>
      </c>
      <c r="K104" s="31">
        <v>1226.05</v>
      </c>
      <c r="L104" s="31">
        <v>1206.7</v>
      </c>
      <c r="M104" s="31">
        <v>1.79223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122.65</v>
      </c>
      <c r="D105" s="40">
        <v>123.73333333333335</v>
      </c>
      <c r="E105" s="40">
        <v>120.76666666666669</v>
      </c>
      <c r="F105" s="40">
        <v>118.88333333333334</v>
      </c>
      <c r="G105" s="40">
        <v>115.91666666666669</v>
      </c>
      <c r="H105" s="40">
        <v>125.6166666666667</v>
      </c>
      <c r="I105" s="40">
        <v>128.58333333333334</v>
      </c>
      <c r="J105" s="40">
        <v>130.4666666666667</v>
      </c>
      <c r="K105" s="31">
        <v>126.7</v>
      </c>
      <c r="L105" s="31">
        <v>121.85</v>
      </c>
      <c r="M105" s="31">
        <v>36.23603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288.64999999999998</v>
      </c>
      <c r="D106" s="40">
        <v>289.96666666666664</v>
      </c>
      <c r="E106" s="40">
        <v>286.43333333333328</v>
      </c>
      <c r="F106" s="40">
        <v>284.21666666666664</v>
      </c>
      <c r="G106" s="40">
        <v>280.68333333333328</v>
      </c>
      <c r="H106" s="40">
        <v>292.18333333333328</v>
      </c>
      <c r="I106" s="40">
        <v>295.7166666666667</v>
      </c>
      <c r="J106" s="40">
        <v>297.93333333333328</v>
      </c>
      <c r="K106" s="31">
        <v>293.5</v>
      </c>
      <c r="L106" s="31">
        <v>287.75</v>
      </c>
      <c r="M106" s="31">
        <v>13.197760000000001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2325.6</v>
      </c>
      <c r="D107" s="40">
        <v>2317.4166666666665</v>
      </c>
      <c r="E107" s="40">
        <v>2304.833333333333</v>
      </c>
      <c r="F107" s="40">
        <v>2284.0666666666666</v>
      </c>
      <c r="G107" s="40">
        <v>2271.4833333333331</v>
      </c>
      <c r="H107" s="40">
        <v>2338.1833333333329</v>
      </c>
      <c r="I107" s="40">
        <v>2350.766666666666</v>
      </c>
      <c r="J107" s="40">
        <v>2371.5333333333328</v>
      </c>
      <c r="K107" s="31">
        <v>2330</v>
      </c>
      <c r="L107" s="31">
        <v>2296.65</v>
      </c>
      <c r="M107" s="31">
        <v>9.6371099999999998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315.64999999999998</v>
      </c>
      <c r="D108" s="40">
        <v>316.21666666666664</v>
      </c>
      <c r="E108" s="40">
        <v>314.43333333333328</v>
      </c>
      <c r="F108" s="40">
        <v>313.21666666666664</v>
      </c>
      <c r="G108" s="40">
        <v>311.43333333333328</v>
      </c>
      <c r="H108" s="40">
        <v>317.43333333333328</v>
      </c>
      <c r="I108" s="40">
        <v>319.2166666666667</v>
      </c>
      <c r="J108" s="40">
        <v>320.43333333333328</v>
      </c>
      <c r="K108" s="31">
        <v>318</v>
      </c>
      <c r="L108" s="31">
        <v>315</v>
      </c>
      <c r="M108" s="31">
        <v>2.2054399999999998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2563.6999999999998</v>
      </c>
      <c r="D109" s="40">
        <v>2562.9666666666667</v>
      </c>
      <c r="E109" s="40">
        <v>2546.1333333333332</v>
      </c>
      <c r="F109" s="40">
        <v>2528.5666666666666</v>
      </c>
      <c r="G109" s="40">
        <v>2511.7333333333331</v>
      </c>
      <c r="H109" s="40">
        <v>2580.5333333333333</v>
      </c>
      <c r="I109" s="40">
        <v>2597.3666666666663</v>
      </c>
      <c r="J109" s="40">
        <v>2614.9333333333334</v>
      </c>
      <c r="K109" s="31">
        <v>2579.8000000000002</v>
      </c>
      <c r="L109" s="31">
        <v>2545.4</v>
      </c>
      <c r="M109" s="31">
        <v>15.58019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735.7</v>
      </c>
      <c r="D110" s="40">
        <v>735.06666666666661</v>
      </c>
      <c r="E110" s="40">
        <v>729.63333333333321</v>
      </c>
      <c r="F110" s="40">
        <v>723.56666666666661</v>
      </c>
      <c r="G110" s="40">
        <v>718.13333333333321</v>
      </c>
      <c r="H110" s="40">
        <v>741.13333333333321</v>
      </c>
      <c r="I110" s="40">
        <v>746.56666666666661</v>
      </c>
      <c r="J110" s="40">
        <v>752.63333333333321</v>
      </c>
      <c r="K110" s="31">
        <v>740.5</v>
      </c>
      <c r="L110" s="31">
        <v>729</v>
      </c>
      <c r="M110" s="31">
        <v>143.26182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1373.85</v>
      </c>
      <c r="D111" s="40">
        <v>1370.8999999999999</v>
      </c>
      <c r="E111" s="40">
        <v>1361.8999999999996</v>
      </c>
      <c r="F111" s="40">
        <v>1349.9499999999998</v>
      </c>
      <c r="G111" s="40">
        <v>1340.9499999999996</v>
      </c>
      <c r="H111" s="40">
        <v>1382.8499999999997</v>
      </c>
      <c r="I111" s="40">
        <v>1391.8500000000001</v>
      </c>
      <c r="J111" s="40">
        <v>1403.7999999999997</v>
      </c>
      <c r="K111" s="31">
        <v>1379.9</v>
      </c>
      <c r="L111" s="31">
        <v>1358.95</v>
      </c>
      <c r="M111" s="31">
        <v>3.73434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552.20000000000005</v>
      </c>
      <c r="D112" s="40">
        <v>551.66666666666663</v>
      </c>
      <c r="E112" s="40">
        <v>547.58333333333326</v>
      </c>
      <c r="F112" s="40">
        <v>542.96666666666658</v>
      </c>
      <c r="G112" s="40">
        <v>538.88333333333321</v>
      </c>
      <c r="H112" s="40">
        <v>556.2833333333333</v>
      </c>
      <c r="I112" s="40">
        <v>560.36666666666656</v>
      </c>
      <c r="J112" s="40">
        <v>564.98333333333335</v>
      </c>
      <c r="K112" s="31">
        <v>555.75</v>
      </c>
      <c r="L112" s="31">
        <v>547.04999999999995</v>
      </c>
      <c r="M112" s="31">
        <v>6.5586500000000001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788.05</v>
      </c>
      <c r="D113" s="40">
        <v>785.68333333333339</v>
      </c>
      <c r="E113" s="40">
        <v>778.66666666666674</v>
      </c>
      <c r="F113" s="40">
        <v>769.2833333333333</v>
      </c>
      <c r="G113" s="40">
        <v>762.26666666666665</v>
      </c>
      <c r="H113" s="40">
        <v>795.06666666666683</v>
      </c>
      <c r="I113" s="40">
        <v>802.08333333333348</v>
      </c>
      <c r="J113" s="40">
        <v>811.46666666666692</v>
      </c>
      <c r="K113" s="31">
        <v>792.7</v>
      </c>
      <c r="L113" s="31">
        <v>776.3</v>
      </c>
      <c r="M113" s="31">
        <v>1.7350699999999999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47.5</v>
      </c>
      <c r="D114" s="40">
        <v>47.183333333333337</v>
      </c>
      <c r="E114" s="40">
        <v>46.416666666666671</v>
      </c>
      <c r="F114" s="40">
        <v>45.333333333333336</v>
      </c>
      <c r="G114" s="40">
        <v>44.56666666666667</v>
      </c>
      <c r="H114" s="40">
        <v>48.266666666666673</v>
      </c>
      <c r="I114" s="40">
        <v>49.033333333333339</v>
      </c>
      <c r="J114" s="40">
        <v>50.116666666666674</v>
      </c>
      <c r="K114" s="31">
        <v>47.95</v>
      </c>
      <c r="L114" s="31">
        <v>46.1</v>
      </c>
      <c r="M114" s="31">
        <v>515.56636000000003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216</v>
      </c>
      <c r="D115" s="40">
        <v>216.46666666666667</v>
      </c>
      <c r="E115" s="40">
        <v>215.03333333333333</v>
      </c>
      <c r="F115" s="40">
        <v>214.06666666666666</v>
      </c>
      <c r="G115" s="40">
        <v>212.63333333333333</v>
      </c>
      <c r="H115" s="40">
        <v>217.43333333333334</v>
      </c>
      <c r="I115" s="40">
        <v>218.86666666666667</v>
      </c>
      <c r="J115" s="40">
        <v>219.83333333333334</v>
      </c>
      <c r="K115" s="31">
        <v>217.9</v>
      </c>
      <c r="L115" s="31">
        <v>215.5</v>
      </c>
      <c r="M115" s="31">
        <v>97.41198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6307</v>
      </c>
      <c r="D116" s="40">
        <v>6332.3</v>
      </c>
      <c r="E116" s="40">
        <v>6265.7000000000007</v>
      </c>
      <c r="F116" s="40">
        <v>6224.4000000000005</v>
      </c>
      <c r="G116" s="40">
        <v>6157.8000000000011</v>
      </c>
      <c r="H116" s="40">
        <v>6373.6</v>
      </c>
      <c r="I116" s="40">
        <v>6440.2000000000007</v>
      </c>
      <c r="J116" s="40">
        <v>6481.5</v>
      </c>
      <c r="K116" s="31">
        <v>6398.9</v>
      </c>
      <c r="L116" s="31">
        <v>6291</v>
      </c>
      <c r="M116" s="31">
        <v>1.03155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137.9</v>
      </c>
      <c r="D117" s="40">
        <v>138.36666666666667</v>
      </c>
      <c r="E117" s="40">
        <v>136.83333333333334</v>
      </c>
      <c r="F117" s="40">
        <v>135.76666666666668</v>
      </c>
      <c r="G117" s="40">
        <v>134.23333333333335</v>
      </c>
      <c r="H117" s="40">
        <v>139.43333333333334</v>
      </c>
      <c r="I117" s="40">
        <v>140.96666666666664</v>
      </c>
      <c r="J117" s="40">
        <v>142.03333333333333</v>
      </c>
      <c r="K117" s="31">
        <v>139.9</v>
      </c>
      <c r="L117" s="31">
        <v>137.30000000000001</v>
      </c>
      <c r="M117" s="31">
        <v>13.049020000000001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176.85</v>
      </c>
      <c r="D118" s="40">
        <v>178.08333333333334</v>
      </c>
      <c r="E118" s="40">
        <v>174.31666666666669</v>
      </c>
      <c r="F118" s="40">
        <v>171.78333333333336</v>
      </c>
      <c r="G118" s="40">
        <v>168.01666666666671</v>
      </c>
      <c r="H118" s="40">
        <v>180.61666666666667</v>
      </c>
      <c r="I118" s="40">
        <v>184.38333333333333</v>
      </c>
      <c r="J118" s="40">
        <v>186.91666666666666</v>
      </c>
      <c r="K118" s="31">
        <v>181.85</v>
      </c>
      <c r="L118" s="31">
        <v>175.55</v>
      </c>
      <c r="M118" s="31">
        <v>49.415759999999999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110.55</v>
      </c>
      <c r="D119" s="40">
        <v>110.73333333333335</v>
      </c>
      <c r="E119" s="40">
        <v>109.7166666666667</v>
      </c>
      <c r="F119" s="40">
        <v>108.88333333333335</v>
      </c>
      <c r="G119" s="40">
        <v>107.8666666666667</v>
      </c>
      <c r="H119" s="40">
        <v>111.56666666666669</v>
      </c>
      <c r="I119" s="40">
        <v>112.58333333333334</v>
      </c>
      <c r="J119" s="40">
        <v>113.41666666666669</v>
      </c>
      <c r="K119" s="31">
        <v>111.75</v>
      </c>
      <c r="L119" s="31">
        <v>109.9</v>
      </c>
      <c r="M119" s="31">
        <v>55.129550000000002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833</v>
      </c>
      <c r="D120" s="40">
        <v>837.30000000000007</v>
      </c>
      <c r="E120" s="40">
        <v>826.80000000000018</v>
      </c>
      <c r="F120" s="40">
        <v>820.60000000000014</v>
      </c>
      <c r="G120" s="40">
        <v>810.10000000000025</v>
      </c>
      <c r="H120" s="40">
        <v>843.50000000000011</v>
      </c>
      <c r="I120" s="40">
        <v>853.99999999999989</v>
      </c>
      <c r="J120" s="40">
        <v>860.2</v>
      </c>
      <c r="K120" s="31">
        <v>847.8</v>
      </c>
      <c r="L120" s="31">
        <v>831.1</v>
      </c>
      <c r="M120" s="31">
        <v>34.881610000000002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22.8</v>
      </c>
      <c r="D121" s="40">
        <v>22.833333333333332</v>
      </c>
      <c r="E121" s="40">
        <v>22.716666666666665</v>
      </c>
      <c r="F121" s="40">
        <v>22.633333333333333</v>
      </c>
      <c r="G121" s="40">
        <v>22.516666666666666</v>
      </c>
      <c r="H121" s="40">
        <v>22.916666666666664</v>
      </c>
      <c r="I121" s="40">
        <v>23.033333333333331</v>
      </c>
      <c r="J121" s="40">
        <v>23.116666666666664</v>
      </c>
      <c r="K121" s="31">
        <v>22.95</v>
      </c>
      <c r="L121" s="31">
        <v>22.75</v>
      </c>
      <c r="M121" s="31">
        <v>27.013200000000001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466.25</v>
      </c>
      <c r="D122" s="40">
        <v>469.98333333333335</v>
      </c>
      <c r="E122" s="40">
        <v>461.11666666666667</v>
      </c>
      <c r="F122" s="40">
        <v>455.98333333333335</v>
      </c>
      <c r="G122" s="40">
        <v>447.11666666666667</v>
      </c>
      <c r="H122" s="40">
        <v>475.11666666666667</v>
      </c>
      <c r="I122" s="40">
        <v>483.98333333333335</v>
      </c>
      <c r="J122" s="40">
        <v>489.11666666666667</v>
      </c>
      <c r="K122" s="31">
        <v>478.85</v>
      </c>
      <c r="L122" s="31">
        <v>464.85</v>
      </c>
      <c r="M122" s="31">
        <v>24.66619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240.45</v>
      </c>
      <c r="D123" s="40">
        <v>241.63333333333333</v>
      </c>
      <c r="E123" s="40">
        <v>238.06666666666666</v>
      </c>
      <c r="F123" s="40">
        <v>235.68333333333334</v>
      </c>
      <c r="G123" s="40">
        <v>232.11666666666667</v>
      </c>
      <c r="H123" s="40">
        <v>244.01666666666665</v>
      </c>
      <c r="I123" s="40">
        <v>247.58333333333331</v>
      </c>
      <c r="J123" s="40">
        <v>249.96666666666664</v>
      </c>
      <c r="K123" s="31">
        <v>245.2</v>
      </c>
      <c r="L123" s="31">
        <v>239.25</v>
      </c>
      <c r="M123" s="31">
        <v>21.75695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885.4</v>
      </c>
      <c r="D124" s="40">
        <v>879.61666666666667</v>
      </c>
      <c r="E124" s="40">
        <v>865.7833333333333</v>
      </c>
      <c r="F124" s="40">
        <v>846.16666666666663</v>
      </c>
      <c r="G124" s="40">
        <v>832.33333333333326</v>
      </c>
      <c r="H124" s="40">
        <v>899.23333333333335</v>
      </c>
      <c r="I124" s="40">
        <v>913.06666666666661</v>
      </c>
      <c r="J124" s="40">
        <v>932.68333333333339</v>
      </c>
      <c r="K124" s="31">
        <v>893.45</v>
      </c>
      <c r="L124" s="31">
        <v>860</v>
      </c>
      <c r="M124" s="31">
        <v>123.54342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5467.4</v>
      </c>
      <c r="D125" s="40">
        <v>5457.4666666666662</v>
      </c>
      <c r="E125" s="40">
        <v>5420.9333333333325</v>
      </c>
      <c r="F125" s="40">
        <v>5374.4666666666662</v>
      </c>
      <c r="G125" s="40">
        <v>5337.9333333333325</v>
      </c>
      <c r="H125" s="40">
        <v>5503.9333333333325</v>
      </c>
      <c r="I125" s="40">
        <v>5540.4666666666672</v>
      </c>
      <c r="J125" s="40">
        <v>5586.9333333333325</v>
      </c>
      <c r="K125" s="31">
        <v>5494</v>
      </c>
      <c r="L125" s="31">
        <v>5411</v>
      </c>
      <c r="M125" s="31">
        <v>1.6740600000000001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1892.85</v>
      </c>
      <c r="D126" s="40">
        <v>1892.3333333333333</v>
      </c>
      <c r="E126" s="40">
        <v>1874.8666666666666</v>
      </c>
      <c r="F126" s="40">
        <v>1856.8833333333332</v>
      </c>
      <c r="G126" s="40">
        <v>1839.4166666666665</v>
      </c>
      <c r="H126" s="40">
        <v>1910.3166666666666</v>
      </c>
      <c r="I126" s="40">
        <v>1927.7833333333333</v>
      </c>
      <c r="J126" s="40">
        <v>1945.7666666666667</v>
      </c>
      <c r="K126" s="31">
        <v>1909.8</v>
      </c>
      <c r="L126" s="31">
        <v>1874.35</v>
      </c>
      <c r="M126" s="31">
        <v>45.847380000000001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1979.55</v>
      </c>
      <c r="D127" s="40">
        <v>1986.8500000000001</v>
      </c>
      <c r="E127" s="40">
        <v>1966.7000000000003</v>
      </c>
      <c r="F127" s="40">
        <v>1953.8500000000001</v>
      </c>
      <c r="G127" s="40">
        <v>1933.7000000000003</v>
      </c>
      <c r="H127" s="40">
        <v>1999.7000000000003</v>
      </c>
      <c r="I127" s="40">
        <v>2019.8500000000004</v>
      </c>
      <c r="J127" s="40">
        <v>2032.7000000000003</v>
      </c>
      <c r="K127" s="31">
        <v>2007</v>
      </c>
      <c r="L127" s="31">
        <v>1974</v>
      </c>
      <c r="M127" s="31">
        <v>4.4900799999999998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2176.4499999999998</v>
      </c>
      <c r="D128" s="40">
        <v>2159.2833333333333</v>
      </c>
      <c r="E128" s="40">
        <v>2119.1166666666668</v>
      </c>
      <c r="F128" s="40">
        <v>2061.7833333333333</v>
      </c>
      <c r="G128" s="40">
        <v>2021.6166666666668</v>
      </c>
      <c r="H128" s="40">
        <v>2216.6166666666668</v>
      </c>
      <c r="I128" s="40">
        <v>2256.7833333333338</v>
      </c>
      <c r="J128" s="40">
        <v>2314.1166666666668</v>
      </c>
      <c r="K128" s="31">
        <v>2199.4499999999998</v>
      </c>
      <c r="L128" s="31">
        <v>2101.9499999999998</v>
      </c>
      <c r="M128" s="31">
        <v>4.2858400000000003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299.35000000000002</v>
      </c>
      <c r="D129" s="40">
        <v>302.11666666666667</v>
      </c>
      <c r="E129" s="40">
        <v>295.23333333333335</v>
      </c>
      <c r="F129" s="40">
        <v>291.11666666666667</v>
      </c>
      <c r="G129" s="40">
        <v>284.23333333333335</v>
      </c>
      <c r="H129" s="40">
        <v>306.23333333333335</v>
      </c>
      <c r="I129" s="40">
        <v>313.11666666666667</v>
      </c>
      <c r="J129" s="40">
        <v>317.23333333333335</v>
      </c>
      <c r="K129" s="31">
        <v>309</v>
      </c>
      <c r="L129" s="31">
        <v>298</v>
      </c>
      <c r="M129" s="31">
        <v>3.9272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645.79999999999995</v>
      </c>
      <c r="D130" s="40">
        <v>649.58333333333326</v>
      </c>
      <c r="E130" s="40">
        <v>639.76666666666654</v>
      </c>
      <c r="F130" s="40">
        <v>633.73333333333323</v>
      </c>
      <c r="G130" s="40">
        <v>623.91666666666652</v>
      </c>
      <c r="H130" s="40">
        <v>655.61666666666656</v>
      </c>
      <c r="I130" s="40">
        <v>665.43333333333317</v>
      </c>
      <c r="J130" s="40">
        <v>671.46666666666658</v>
      </c>
      <c r="K130" s="31">
        <v>659.4</v>
      </c>
      <c r="L130" s="31">
        <v>643.54999999999995</v>
      </c>
      <c r="M130" s="31">
        <v>37.132550000000002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370.1</v>
      </c>
      <c r="D131" s="40">
        <v>372.75</v>
      </c>
      <c r="E131" s="40">
        <v>366.1</v>
      </c>
      <c r="F131" s="40">
        <v>362.1</v>
      </c>
      <c r="G131" s="40">
        <v>355.45000000000005</v>
      </c>
      <c r="H131" s="40">
        <v>376.75</v>
      </c>
      <c r="I131" s="40">
        <v>383.4</v>
      </c>
      <c r="J131" s="40">
        <v>387.4</v>
      </c>
      <c r="K131" s="31">
        <v>379.4</v>
      </c>
      <c r="L131" s="31">
        <v>368.75</v>
      </c>
      <c r="M131" s="31">
        <v>28.008479999999999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3521.35</v>
      </c>
      <c r="D132" s="40">
        <v>3538.5333333333333</v>
      </c>
      <c r="E132" s="40">
        <v>3489.0666666666666</v>
      </c>
      <c r="F132" s="40">
        <v>3456.7833333333333</v>
      </c>
      <c r="G132" s="40">
        <v>3407.3166666666666</v>
      </c>
      <c r="H132" s="40">
        <v>3570.8166666666666</v>
      </c>
      <c r="I132" s="40">
        <v>3620.2833333333328</v>
      </c>
      <c r="J132" s="40">
        <v>3652.5666666666666</v>
      </c>
      <c r="K132" s="31">
        <v>3588</v>
      </c>
      <c r="L132" s="31">
        <v>3506.25</v>
      </c>
      <c r="M132" s="31">
        <v>3.4967199999999998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1755.25</v>
      </c>
      <c r="D133" s="40">
        <v>1756.2833333333335</v>
      </c>
      <c r="E133" s="40">
        <v>1742.616666666667</v>
      </c>
      <c r="F133" s="40">
        <v>1729.9833333333336</v>
      </c>
      <c r="G133" s="40">
        <v>1716.3166666666671</v>
      </c>
      <c r="H133" s="40">
        <v>1768.916666666667</v>
      </c>
      <c r="I133" s="40">
        <v>1782.5833333333335</v>
      </c>
      <c r="J133" s="40">
        <v>1795.2166666666669</v>
      </c>
      <c r="K133" s="31">
        <v>1769.95</v>
      </c>
      <c r="L133" s="31">
        <v>1743.65</v>
      </c>
      <c r="M133" s="31">
        <v>24.98395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76.25</v>
      </c>
      <c r="D134" s="40">
        <v>76.783333333333331</v>
      </c>
      <c r="E134" s="40">
        <v>75.466666666666669</v>
      </c>
      <c r="F134" s="40">
        <v>74.683333333333337</v>
      </c>
      <c r="G134" s="40">
        <v>73.366666666666674</v>
      </c>
      <c r="H134" s="40">
        <v>77.566666666666663</v>
      </c>
      <c r="I134" s="40">
        <v>78.883333333333326</v>
      </c>
      <c r="J134" s="40">
        <v>79.666666666666657</v>
      </c>
      <c r="K134" s="31">
        <v>78.099999999999994</v>
      </c>
      <c r="L134" s="31">
        <v>76</v>
      </c>
      <c r="M134" s="31">
        <v>56.82141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5573.5</v>
      </c>
      <c r="D135" s="40">
        <v>5583.4666666666672</v>
      </c>
      <c r="E135" s="40">
        <v>5507.0333333333347</v>
      </c>
      <c r="F135" s="40">
        <v>5440.5666666666675</v>
      </c>
      <c r="G135" s="40">
        <v>5364.133333333335</v>
      </c>
      <c r="H135" s="40">
        <v>5649.9333333333343</v>
      </c>
      <c r="I135" s="40">
        <v>5726.3666666666668</v>
      </c>
      <c r="J135" s="40">
        <v>5792.8333333333339</v>
      </c>
      <c r="K135" s="31">
        <v>5659.9</v>
      </c>
      <c r="L135" s="31">
        <v>5517</v>
      </c>
      <c r="M135" s="31">
        <v>3.4349500000000002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361.85</v>
      </c>
      <c r="D136" s="40">
        <v>363.06666666666666</v>
      </c>
      <c r="E136" s="40">
        <v>358.7833333333333</v>
      </c>
      <c r="F136" s="40">
        <v>355.71666666666664</v>
      </c>
      <c r="G136" s="40">
        <v>351.43333333333328</v>
      </c>
      <c r="H136" s="40">
        <v>366.13333333333333</v>
      </c>
      <c r="I136" s="40">
        <v>370.41666666666674</v>
      </c>
      <c r="J136" s="40">
        <v>373.48333333333335</v>
      </c>
      <c r="K136" s="31">
        <v>367.35</v>
      </c>
      <c r="L136" s="31">
        <v>360</v>
      </c>
      <c r="M136" s="31">
        <v>12.72509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7292.5</v>
      </c>
      <c r="D137" s="40">
        <v>7289.4000000000005</v>
      </c>
      <c r="E137" s="40">
        <v>7231.1500000000015</v>
      </c>
      <c r="F137" s="40">
        <v>7169.8000000000011</v>
      </c>
      <c r="G137" s="40">
        <v>7111.550000000002</v>
      </c>
      <c r="H137" s="40">
        <v>7350.7500000000009</v>
      </c>
      <c r="I137" s="40">
        <v>7408.9999999999991</v>
      </c>
      <c r="J137" s="40">
        <v>7470.35</v>
      </c>
      <c r="K137" s="31">
        <v>7347.65</v>
      </c>
      <c r="L137" s="31">
        <v>7228.05</v>
      </c>
      <c r="M137" s="31">
        <v>2.5840000000000001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1885.7</v>
      </c>
      <c r="D138" s="40">
        <v>1889.4333333333334</v>
      </c>
      <c r="E138" s="40">
        <v>1877.1666666666667</v>
      </c>
      <c r="F138" s="40">
        <v>1868.6333333333334</v>
      </c>
      <c r="G138" s="40">
        <v>1856.3666666666668</v>
      </c>
      <c r="H138" s="40">
        <v>1897.9666666666667</v>
      </c>
      <c r="I138" s="40">
        <v>1910.2333333333331</v>
      </c>
      <c r="J138" s="40">
        <v>1918.7666666666667</v>
      </c>
      <c r="K138" s="31">
        <v>1901.7</v>
      </c>
      <c r="L138" s="31">
        <v>1880.9</v>
      </c>
      <c r="M138" s="31">
        <v>18.05349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537.95000000000005</v>
      </c>
      <c r="D139" s="40">
        <v>542.91666666666663</v>
      </c>
      <c r="E139" s="40">
        <v>531.43333333333328</v>
      </c>
      <c r="F139" s="40">
        <v>524.91666666666663</v>
      </c>
      <c r="G139" s="40">
        <v>513.43333333333328</v>
      </c>
      <c r="H139" s="40">
        <v>549.43333333333328</v>
      </c>
      <c r="I139" s="40">
        <v>560.91666666666663</v>
      </c>
      <c r="J139" s="40">
        <v>567.43333333333328</v>
      </c>
      <c r="K139" s="31">
        <v>554.4</v>
      </c>
      <c r="L139" s="31">
        <v>536.4</v>
      </c>
      <c r="M139" s="31">
        <v>27.83295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937.85</v>
      </c>
      <c r="D140" s="40">
        <v>934.69999999999993</v>
      </c>
      <c r="E140" s="40">
        <v>928.14999999999986</v>
      </c>
      <c r="F140" s="40">
        <v>918.44999999999993</v>
      </c>
      <c r="G140" s="40">
        <v>911.89999999999986</v>
      </c>
      <c r="H140" s="40">
        <v>944.39999999999986</v>
      </c>
      <c r="I140" s="40">
        <v>950.94999999999982</v>
      </c>
      <c r="J140" s="40">
        <v>960.64999999999986</v>
      </c>
      <c r="K140" s="31">
        <v>941.25</v>
      </c>
      <c r="L140" s="31">
        <v>925</v>
      </c>
      <c r="M140" s="31">
        <v>10.55476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72119.55</v>
      </c>
      <c r="D141" s="40">
        <v>72285.95</v>
      </c>
      <c r="E141" s="40">
        <v>71683.899999999994</v>
      </c>
      <c r="F141" s="40">
        <v>71248.25</v>
      </c>
      <c r="G141" s="40">
        <v>70646.2</v>
      </c>
      <c r="H141" s="40">
        <v>72721.599999999991</v>
      </c>
      <c r="I141" s="40">
        <v>73323.650000000009</v>
      </c>
      <c r="J141" s="40">
        <v>73759.299999999988</v>
      </c>
      <c r="K141" s="31">
        <v>72888</v>
      </c>
      <c r="L141" s="31">
        <v>71850.3</v>
      </c>
      <c r="M141" s="31">
        <v>6.7860000000000004E-2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855.05</v>
      </c>
      <c r="D142" s="40">
        <v>855.2833333333333</v>
      </c>
      <c r="E142" s="40">
        <v>848.56666666666661</v>
      </c>
      <c r="F142" s="40">
        <v>842.08333333333326</v>
      </c>
      <c r="G142" s="40">
        <v>835.36666666666656</v>
      </c>
      <c r="H142" s="40">
        <v>861.76666666666665</v>
      </c>
      <c r="I142" s="40">
        <v>868.48333333333335</v>
      </c>
      <c r="J142" s="40">
        <v>874.9666666666667</v>
      </c>
      <c r="K142" s="31">
        <v>862</v>
      </c>
      <c r="L142" s="31">
        <v>848.8</v>
      </c>
      <c r="M142" s="31">
        <v>4.1622899999999996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147.25</v>
      </c>
      <c r="D143" s="40">
        <v>147.16666666666666</v>
      </c>
      <c r="E143" s="40">
        <v>145.5333333333333</v>
      </c>
      <c r="F143" s="40">
        <v>143.81666666666663</v>
      </c>
      <c r="G143" s="40">
        <v>142.18333333333328</v>
      </c>
      <c r="H143" s="40">
        <v>148.88333333333333</v>
      </c>
      <c r="I143" s="40">
        <v>150.51666666666671</v>
      </c>
      <c r="J143" s="40">
        <v>152.23333333333335</v>
      </c>
      <c r="K143" s="31">
        <v>148.80000000000001</v>
      </c>
      <c r="L143" s="31">
        <v>145.44999999999999</v>
      </c>
      <c r="M143" s="31">
        <v>44.272570000000002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829.3</v>
      </c>
      <c r="D144" s="40">
        <v>833.15</v>
      </c>
      <c r="E144" s="40">
        <v>823.3</v>
      </c>
      <c r="F144" s="40">
        <v>817.3</v>
      </c>
      <c r="G144" s="40">
        <v>807.44999999999993</v>
      </c>
      <c r="H144" s="40">
        <v>839.15</v>
      </c>
      <c r="I144" s="40">
        <v>849.00000000000011</v>
      </c>
      <c r="J144" s="40">
        <v>855</v>
      </c>
      <c r="K144" s="31">
        <v>843</v>
      </c>
      <c r="L144" s="31">
        <v>827.15</v>
      </c>
      <c r="M144" s="31">
        <v>18.746590000000001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162.55000000000001</v>
      </c>
      <c r="D145" s="40">
        <v>163.26666666666665</v>
      </c>
      <c r="E145" s="40">
        <v>161.18333333333331</v>
      </c>
      <c r="F145" s="40">
        <v>159.81666666666666</v>
      </c>
      <c r="G145" s="40">
        <v>157.73333333333332</v>
      </c>
      <c r="H145" s="40">
        <v>164.6333333333333</v>
      </c>
      <c r="I145" s="40">
        <v>166.71666666666667</v>
      </c>
      <c r="J145" s="40">
        <v>168.08333333333329</v>
      </c>
      <c r="K145" s="31">
        <v>165.35</v>
      </c>
      <c r="L145" s="31">
        <v>161.9</v>
      </c>
      <c r="M145" s="31">
        <v>18.12069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507.05</v>
      </c>
      <c r="D146" s="40">
        <v>505.59999999999997</v>
      </c>
      <c r="E146" s="40">
        <v>501.49999999999994</v>
      </c>
      <c r="F146" s="40">
        <v>495.95</v>
      </c>
      <c r="G146" s="40">
        <v>491.84999999999997</v>
      </c>
      <c r="H146" s="40">
        <v>511.14999999999992</v>
      </c>
      <c r="I146" s="40">
        <v>515.25</v>
      </c>
      <c r="J146" s="40">
        <v>520.79999999999995</v>
      </c>
      <c r="K146" s="31">
        <v>509.7</v>
      </c>
      <c r="L146" s="31">
        <v>500.05</v>
      </c>
      <c r="M146" s="31">
        <v>8.3543400000000005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7282.25</v>
      </c>
      <c r="D147" s="40">
        <v>7310.9333333333334</v>
      </c>
      <c r="E147" s="40">
        <v>7226.7166666666672</v>
      </c>
      <c r="F147" s="40">
        <v>7171.1833333333334</v>
      </c>
      <c r="G147" s="40">
        <v>7086.9666666666672</v>
      </c>
      <c r="H147" s="40">
        <v>7366.4666666666672</v>
      </c>
      <c r="I147" s="40">
        <v>7450.6833333333325</v>
      </c>
      <c r="J147" s="40">
        <v>7506.2166666666672</v>
      </c>
      <c r="K147" s="31">
        <v>7395.15</v>
      </c>
      <c r="L147" s="31">
        <v>7255.4</v>
      </c>
      <c r="M147" s="31">
        <v>2.96041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982.2</v>
      </c>
      <c r="D148" s="40">
        <v>975.15</v>
      </c>
      <c r="E148" s="40">
        <v>960.3</v>
      </c>
      <c r="F148" s="40">
        <v>938.4</v>
      </c>
      <c r="G148" s="40">
        <v>923.55</v>
      </c>
      <c r="H148" s="40">
        <v>997.05</v>
      </c>
      <c r="I148" s="40">
        <v>1011.9000000000001</v>
      </c>
      <c r="J148" s="40">
        <v>1033.8</v>
      </c>
      <c r="K148" s="31">
        <v>990</v>
      </c>
      <c r="L148" s="31">
        <v>953.25</v>
      </c>
      <c r="M148" s="31">
        <v>2.8643299999999998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4733.6000000000004</v>
      </c>
      <c r="D149" s="40">
        <v>4697.8666666666668</v>
      </c>
      <c r="E149" s="40">
        <v>4646.7333333333336</v>
      </c>
      <c r="F149" s="40">
        <v>4559.8666666666668</v>
      </c>
      <c r="G149" s="40">
        <v>4508.7333333333336</v>
      </c>
      <c r="H149" s="40">
        <v>4784.7333333333336</v>
      </c>
      <c r="I149" s="40">
        <v>4835.8666666666668</v>
      </c>
      <c r="J149" s="40">
        <v>4922.7333333333336</v>
      </c>
      <c r="K149" s="31">
        <v>4749</v>
      </c>
      <c r="L149" s="31">
        <v>4611</v>
      </c>
      <c r="M149" s="31">
        <v>6.8635900000000003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3345.6</v>
      </c>
      <c r="D150" s="40">
        <v>3330.1333333333337</v>
      </c>
      <c r="E150" s="40">
        <v>3301.2666666666673</v>
      </c>
      <c r="F150" s="40">
        <v>3256.9333333333338</v>
      </c>
      <c r="G150" s="40">
        <v>3228.0666666666675</v>
      </c>
      <c r="H150" s="40">
        <v>3374.4666666666672</v>
      </c>
      <c r="I150" s="40">
        <v>3403.333333333333</v>
      </c>
      <c r="J150" s="40">
        <v>3447.666666666667</v>
      </c>
      <c r="K150" s="31">
        <v>3359</v>
      </c>
      <c r="L150" s="31">
        <v>3285.8</v>
      </c>
      <c r="M150" s="31">
        <v>5.5295899999999998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1479.5</v>
      </c>
      <c r="D151" s="40">
        <v>1485.3999999999999</v>
      </c>
      <c r="E151" s="40">
        <v>1467.8999999999996</v>
      </c>
      <c r="F151" s="40">
        <v>1456.2999999999997</v>
      </c>
      <c r="G151" s="40">
        <v>1438.7999999999995</v>
      </c>
      <c r="H151" s="40">
        <v>1496.9999999999998</v>
      </c>
      <c r="I151" s="40">
        <v>1514.5000000000002</v>
      </c>
      <c r="J151" s="40">
        <v>1526.1</v>
      </c>
      <c r="K151" s="31">
        <v>1502.9</v>
      </c>
      <c r="L151" s="31">
        <v>1473.8</v>
      </c>
      <c r="M151" s="31">
        <v>3.60968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894.8</v>
      </c>
      <c r="D152" s="40">
        <v>898.26666666666677</v>
      </c>
      <c r="E152" s="40">
        <v>887.73333333333358</v>
      </c>
      <c r="F152" s="40">
        <v>880.66666666666686</v>
      </c>
      <c r="G152" s="40">
        <v>870.13333333333367</v>
      </c>
      <c r="H152" s="40">
        <v>905.33333333333348</v>
      </c>
      <c r="I152" s="40">
        <v>915.86666666666656</v>
      </c>
      <c r="J152" s="40">
        <v>922.93333333333339</v>
      </c>
      <c r="K152" s="31">
        <v>908.8</v>
      </c>
      <c r="L152" s="31">
        <v>891.2</v>
      </c>
      <c r="M152" s="31">
        <v>7.3363100000000001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131.4</v>
      </c>
      <c r="D153" s="40">
        <v>131.1</v>
      </c>
      <c r="E153" s="40">
        <v>130.1</v>
      </c>
      <c r="F153" s="40">
        <v>128.80000000000001</v>
      </c>
      <c r="G153" s="40">
        <v>127.80000000000001</v>
      </c>
      <c r="H153" s="40">
        <v>132.39999999999998</v>
      </c>
      <c r="I153" s="40">
        <v>133.39999999999998</v>
      </c>
      <c r="J153" s="40">
        <v>134.69999999999996</v>
      </c>
      <c r="K153" s="31">
        <v>132.1</v>
      </c>
      <c r="L153" s="31">
        <v>129.80000000000001</v>
      </c>
      <c r="M153" s="31">
        <v>121.6863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126.9</v>
      </c>
      <c r="D154" s="40">
        <v>125.66666666666667</v>
      </c>
      <c r="E154" s="40">
        <v>123.48333333333335</v>
      </c>
      <c r="F154" s="40">
        <v>120.06666666666668</v>
      </c>
      <c r="G154" s="40">
        <v>117.88333333333335</v>
      </c>
      <c r="H154" s="40">
        <v>129.08333333333334</v>
      </c>
      <c r="I154" s="40">
        <v>131.26666666666665</v>
      </c>
      <c r="J154" s="40">
        <v>134.68333333333334</v>
      </c>
      <c r="K154" s="31">
        <v>127.85</v>
      </c>
      <c r="L154" s="31">
        <v>122.25</v>
      </c>
      <c r="M154" s="31">
        <v>323.94252999999998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97.6</v>
      </c>
      <c r="D155" s="40">
        <v>98.09999999999998</v>
      </c>
      <c r="E155" s="40">
        <v>96.649999999999963</v>
      </c>
      <c r="F155" s="40">
        <v>95.699999999999989</v>
      </c>
      <c r="G155" s="40">
        <v>94.249999999999972</v>
      </c>
      <c r="H155" s="40">
        <v>99.049999999999955</v>
      </c>
      <c r="I155" s="40">
        <v>100.49999999999997</v>
      </c>
      <c r="J155" s="40">
        <v>101.44999999999995</v>
      </c>
      <c r="K155" s="31">
        <v>99.55</v>
      </c>
      <c r="L155" s="31">
        <v>97.15</v>
      </c>
      <c r="M155" s="31">
        <v>138.30285000000001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4159.5</v>
      </c>
      <c r="D156" s="40">
        <v>4173.4666666666662</v>
      </c>
      <c r="E156" s="40">
        <v>4121.9333333333325</v>
      </c>
      <c r="F156" s="40">
        <v>4084.3666666666659</v>
      </c>
      <c r="G156" s="40">
        <v>4032.8333333333321</v>
      </c>
      <c r="H156" s="40">
        <v>4211.0333333333328</v>
      </c>
      <c r="I156" s="40">
        <v>4262.5666666666675</v>
      </c>
      <c r="J156" s="40">
        <v>4300.1333333333332</v>
      </c>
      <c r="K156" s="31">
        <v>4225</v>
      </c>
      <c r="L156" s="31">
        <v>4135.8999999999996</v>
      </c>
      <c r="M156" s="31">
        <v>1.0437099999999999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19406.55</v>
      </c>
      <c r="D157" s="40">
        <v>19438.25</v>
      </c>
      <c r="E157" s="40">
        <v>19291.5</v>
      </c>
      <c r="F157" s="40">
        <v>19176.45</v>
      </c>
      <c r="G157" s="40">
        <v>19029.7</v>
      </c>
      <c r="H157" s="40">
        <v>19553.3</v>
      </c>
      <c r="I157" s="40">
        <v>19700.05</v>
      </c>
      <c r="J157" s="40">
        <v>19815.099999999999</v>
      </c>
      <c r="K157" s="31">
        <v>19585</v>
      </c>
      <c r="L157" s="31">
        <v>19323.2</v>
      </c>
      <c r="M157" s="31">
        <v>0.39867999999999998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346.15</v>
      </c>
      <c r="D158" s="40">
        <v>345.76666666666665</v>
      </c>
      <c r="E158" s="40">
        <v>342.0333333333333</v>
      </c>
      <c r="F158" s="40">
        <v>337.91666666666663</v>
      </c>
      <c r="G158" s="40">
        <v>334.18333333333328</v>
      </c>
      <c r="H158" s="40">
        <v>349.88333333333333</v>
      </c>
      <c r="I158" s="40">
        <v>353.61666666666667</v>
      </c>
      <c r="J158" s="40">
        <v>357.73333333333335</v>
      </c>
      <c r="K158" s="31">
        <v>349.5</v>
      </c>
      <c r="L158" s="31">
        <v>341.65</v>
      </c>
      <c r="M158" s="31">
        <v>5.9828299999999999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846.65</v>
      </c>
      <c r="D159" s="40">
        <v>852.63333333333333</v>
      </c>
      <c r="E159" s="40">
        <v>835.01666666666665</v>
      </c>
      <c r="F159" s="40">
        <v>823.38333333333333</v>
      </c>
      <c r="G159" s="40">
        <v>805.76666666666665</v>
      </c>
      <c r="H159" s="40">
        <v>864.26666666666665</v>
      </c>
      <c r="I159" s="40">
        <v>881.88333333333321</v>
      </c>
      <c r="J159" s="40">
        <v>893.51666666666665</v>
      </c>
      <c r="K159" s="31">
        <v>870.25</v>
      </c>
      <c r="L159" s="31">
        <v>841</v>
      </c>
      <c r="M159" s="31">
        <v>4.8697999999999997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140.5</v>
      </c>
      <c r="D160" s="40">
        <v>140.06666666666666</v>
      </c>
      <c r="E160" s="40">
        <v>138.93333333333334</v>
      </c>
      <c r="F160" s="40">
        <v>137.36666666666667</v>
      </c>
      <c r="G160" s="40">
        <v>136.23333333333335</v>
      </c>
      <c r="H160" s="40">
        <v>141.63333333333333</v>
      </c>
      <c r="I160" s="40">
        <v>142.76666666666665</v>
      </c>
      <c r="J160" s="40">
        <v>144.33333333333331</v>
      </c>
      <c r="K160" s="31">
        <v>141.19999999999999</v>
      </c>
      <c r="L160" s="31">
        <v>138.5</v>
      </c>
      <c r="M160" s="31">
        <v>115.56524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201.6</v>
      </c>
      <c r="D161" s="40">
        <v>199.86666666666665</v>
      </c>
      <c r="E161" s="40">
        <v>188.43333333333328</v>
      </c>
      <c r="F161" s="40">
        <v>175.26666666666662</v>
      </c>
      <c r="G161" s="40">
        <v>163.83333333333326</v>
      </c>
      <c r="H161" s="40">
        <v>213.0333333333333</v>
      </c>
      <c r="I161" s="40">
        <v>224.46666666666664</v>
      </c>
      <c r="J161" s="40">
        <v>237.63333333333333</v>
      </c>
      <c r="K161" s="31">
        <v>211.3</v>
      </c>
      <c r="L161" s="31">
        <v>186.7</v>
      </c>
      <c r="M161" s="31">
        <v>68.159319999999994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2990.2</v>
      </c>
      <c r="D162" s="40">
        <v>2998.9500000000003</v>
      </c>
      <c r="E162" s="40">
        <v>2962.3500000000004</v>
      </c>
      <c r="F162" s="40">
        <v>2934.5</v>
      </c>
      <c r="G162" s="40">
        <v>2897.9</v>
      </c>
      <c r="H162" s="40">
        <v>3026.8000000000006</v>
      </c>
      <c r="I162" s="40">
        <v>3063.4</v>
      </c>
      <c r="J162" s="40">
        <v>3091.2500000000009</v>
      </c>
      <c r="K162" s="31">
        <v>3035.55</v>
      </c>
      <c r="L162" s="31">
        <v>2971.1</v>
      </c>
      <c r="M162" s="31">
        <v>1.8553200000000001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39428.1</v>
      </c>
      <c r="D163" s="40">
        <v>39521.15</v>
      </c>
      <c r="E163" s="40">
        <v>39108.300000000003</v>
      </c>
      <c r="F163" s="40">
        <v>38788.5</v>
      </c>
      <c r="G163" s="40">
        <v>38375.65</v>
      </c>
      <c r="H163" s="40">
        <v>39840.950000000004</v>
      </c>
      <c r="I163" s="40">
        <v>40253.799999999996</v>
      </c>
      <c r="J163" s="40">
        <v>40573.600000000006</v>
      </c>
      <c r="K163" s="31">
        <v>39934</v>
      </c>
      <c r="L163" s="31">
        <v>39201.35</v>
      </c>
      <c r="M163" s="31">
        <v>0.19434000000000001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214.35</v>
      </c>
      <c r="D164" s="40">
        <v>215.11666666666665</v>
      </c>
      <c r="E164" s="40">
        <v>212.7833333333333</v>
      </c>
      <c r="F164" s="40">
        <v>211.21666666666667</v>
      </c>
      <c r="G164" s="40">
        <v>208.88333333333333</v>
      </c>
      <c r="H164" s="40">
        <v>216.68333333333328</v>
      </c>
      <c r="I164" s="40">
        <v>219.01666666666659</v>
      </c>
      <c r="J164" s="40">
        <v>220.58333333333326</v>
      </c>
      <c r="K164" s="31">
        <v>217.45</v>
      </c>
      <c r="L164" s="31">
        <v>213.55</v>
      </c>
      <c r="M164" s="31">
        <v>10.53645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5029.1499999999996</v>
      </c>
      <c r="D165" s="40">
        <v>5032.7166666666662</v>
      </c>
      <c r="E165" s="40">
        <v>5006.4333333333325</v>
      </c>
      <c r="F165" s="40">
        <v>4983.7166666666662</v>
      </c>
      <c r="G165" s="40">
        <v>4957.4333333333325</v>
      </c>
      <c r="H165" s="40">
        <v>5055.4333333333325</v>
      </c>
      <c r="I165" s="40">
        <v>5081.7166666666672</v>
      </c>
      <c r="J165" s="40">
        <v>5104.4333333333325</v>
      </c>
      <c r="K165" s="31">
        <v>5059</v>
      </c>
      <c r="L165" s="31">
        <v>5010</v>
      </c>
      <c r="M165" s="31">
        <v>0.29499999999999998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2433.9</v>
      </c>
      <c r="D166" s="40">
        <v>2440.7333333333336</v>
      </c>
      <c r="E166" s="40">
        <v>2420.2666666666673</v>
      </c>
      <c r="F166" s="40">
        <v>2406.6333333333337</v>
      </c>
      <c r="G166" s="40">
        <v>2386.1666666666674</v>
      </c>
      <c r="H166" s="40">
        <v>2454.3666666666672</v>
      </c>
      <c r="I166" s="40">
        <v>2474.8333333333335</v>
      </c>
      <c r="J166" s="40">
        <v>2488.4666666666672</v>
      </c>
      <c r="K166" s="31">
        <v>2461.1999999999998</v>
      </c>
      <c r="L166" s="31">
        <v>2427.1</v>
      </c>
      <c r="M166" s="31">
        <v>2.37399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2616.6999999999998</v>
      </c>
      <c r="D167" s="40">
        <v>2614.8333333333335</v>
      </c>
      <c r="E167" s="40">
        <v>2589.8666666666668</v>
      </c>
      <c r="F167" s="40">
        <v>2563.0333333333333</v>
      </c>
      <c r="G167" s="40">
        <v>2538.0666666666666</v>
      </c>
      <c r="H167" s="40">
        <v>2641.666666666667</v>
      </c>
      <c r="I167" s="40">
        <v>2666.6333333333332</v>
      </c>
      <c r="J167" s="40">
        <v>2693.4666666666672</v>
      </c>
      <c r="K167" s="31">
        <v>2639.8</v>
      </c>
      <c r="L167" s="31">
        <v>2588</v>
      </c>
      <c r="M167" s="31">
        <v>3.3893499999999999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2410.75</v>
      </c>
      <c r="D168" s="40">
        <v>2407.6</v>
      </c>
      <c r="E168" s="40">
        <v>2393.1999999999998</v>
      </c>
      <c r="F168" s="40">
        <v>2375.65</v>
      </c>
      <c r="G168" s="40">
        <v>2361.25</v>
      </c>
      <c r="H168" s="40">
        <v>2425.1499999999996</v>
      </c>
      <c r="I168" s="40">
        <v>2439.5500000000002</v>
      </c>
      <c r="J168" s="40">
        <v>2457.0999999999995</v>
      </c>
      <c r="K168" s="31">
        <v>2422</v>
      </c>
      <c r="L168" s="31">
        <v>2390.0500000000002</v>
      </c>
      <c r="M168" s="31">
        <v>1.92719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118</v>
      </c>
      <c r="D169" s="40">
        <v>118.3</v>
      </c>
      <c r="E169" s="40">
        <v>117.25</v>
      </c>
      <c r="F169" s="40">
        <v>116.5</v>
      </c>
      <c r="G169" s="40">
        <v>115.45</v>
      </c>
      <c r="H169" s="40">
        <v>119.05</v>
      </c>
      <c r="I169" s="40">
        <v>120.09999999999998</v>
      </c>
      <c r="J169" s="40">
        <v>120.85</v>
      </c>
      <c r="K169" s="31">
        <v>119.35</v>
      </c>
      <c r="L169" s="31">
        <v>117.55</v>
      </c>
      <c r="M169" s="31">
        <v>13.113350000000001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205.35</v>
      </c>
      <c r="D170" s="40">
        <v>206.13333333333333</v>
      </c>
      <c r="E170" s="40">
        <v>200.86666666666665</v>
      </c>
      <c r="F170" s="40">
        <v>196.38333333333333</v>
      </c>
      <c r="G170" s="40">
        <v>191.11666666666665</v>
      </c>
      <c r="H170" s="40">
        <v>210.61666666666665</v>
      </c>
      <c r="I170" s="40">
        <v>215.8833333333333</v>
      </c>
      <c r="J170" s="40">
        <v>220.36666666666665</v>
      </c>
      <c r="K170" s="31">
        <v>211.4</v>
      </c>
      <c r="L170" s="31">
        <v>201.65</v>
      </c>
      <c r="M170" s="31">
        <v>656.10905000000002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466.45</v>
      </c>
      <c r="D171" s="40">
        <v>469.36666666666662</v>
      </c>
      <c r="E171" s="40">
        <v>461.08333333333326</v>
      </c>
      <c r="F171" s="40">
        <v>455.71666666666664</v>
      </c>
      <c r="G171" s="40">
        <v>447.43333333333328</v>
      </c>
      <c r="H171" s="40">
        <v>474.73333333333323</v>
      </c>
      <c r="I171" s="40">
        <v>483.01666666666665</v>
      </c>
      <c r="J171" s="40">
        <v>488.38333333333321</v>
      </c>
      <c r="K171" s="31">
        <v>477.65</v>
      </c>
      <c r="L171" s="31">
        <v>464</v>
      </c>
      <c r="M171" s="31">
        <v>2.52332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15456.6</v>
      </c>
      <c r="D172" s="40">
        <v>15436.950000000003</v>
      </c>
      <c r="E172" s="40">
        <v>15188.850000000006</v>
      </c>
      <c r="F172" s="40">
        <v>14921.100000000004</v>
      </c>
      <c r="G172" s="40">
        <v>14673.000000000007</v>
      </c>
      <c r="H172" s="40">
        <v>15704.700000000004</v>
      </c>
      <c r="I172" s="40">
        <v>15952.8</v>
      </c>
      <c r="J172" s="40">
        <v>16220.550000000003</v>
      </c>
      <c r="K172" s="31">
        <v>15685.05</v>
      </c>
      <c r="L172" s="31">
        <v>15169.2</v>
      </c>
      <c r="M172" s="31">
        <v>0.41489999999999999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37.15</v>
      </c>
      <c r="D173" s="40">
        <v>37.033333333333331</v>
      </c>
      <c r="E173" s="40">
        <v>36.666666666666664</v>
      </c>
      <c r="F173" s="40">
        <v>36.18333333333333</v>
      </c>
      <c r="G173" s="40">
        <v>35.816666666666663</v>
      </c>
      <c r="H173" s="40">
        <v>37.516666666666666</v>
      </c>
      <c r="I173" s="40">
        <v>37.88333333333334</v>
      </c>
      <c r="J173" s="40">
        <v>38.366666666666667</v>
      </c>
      <c r="K173" s="31">
        <v>37.4</v>
      </c>
      <c r="L173" s="31">
        <v>36.549999999999997</v>
      </c>
      <c r="M173" s="31">
        <v>698.51126999999997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130.69999999999999</v>
      </c>
      <c r="D174" s="40">
        <v>134.11666666666667</v>
      </c>
      <c r="E174" s="40">
        <v>126.48333333333335</v>
      </c>
      <c r="F174" s="40">
        <v>122.26666666666668</v>
      </c>
      <c r="G174" s="40">
        <v>114.63333333333335</v>
      </c>
      <c r="H174" s="40">
        <v>138.33333333333334</v>
      </c>
      <c r="I174" s="40">
        <v>145.96666666666667</v>
      </c>
      <c r="J174" s="40">
        <v>150.18333333333334</v>
      </c>
      <c r="K174" s="31">
        <v>141.75</v>
      </c>
      <c r="L174" s="31">
        <v>129.9</v>
      </c>
      <c r="M174" s="31">
        <v>971.95998999999995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131.05000000000001</v>
      </c>
      <c r="D175" s="40">
        <v>131.28333333333333</v>
      </c>
      <c r="E175" s="40">
        <v>129.96666666666667</v>
      </c>
      <c r="F175" s="40">
        <v>128.88333333333333</v>
      </c>
      <c r="G175" s="40">
        <v>127.56666666666666</v>
      </c>
      <c r="H175" s="40">
        <v>132.36666666666667</v>
      </c>
      <c r="I175" s="40">
        <v>133.68333333333334</v>
      </c>
      <c r="J175" s="40">
        <v>134.76666666666668</v>
      </c>
      <c r="K175" s="31">
        <v>132.6</v>
      </c>
      <c r="L175" s="31">
        <v>130.19999999999999</v>
      </c>
      <c r="M175" s="31">
        <v>26.484020000000001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2359.1</v>
      </c>
      <c r="D176" s="40">
        <v>2369.8833333333332</v>
      </c>
      <c r="E176" s="40">
        <v>2334.8166666666666</v>
      </c>
      <c r="F176" s="40">
        <v>2310.5333333333333</v>
      </c>
      <c r="G176" s="40">
        <v>2275.4666666666667</v>
      </c>
      <c r="H176" s="40">
        <v>2394.1666666666665</v>
      </c>
      <c r="I176" s="40">
        <v>2429.2333333333331</v>
      </c>
      <c r="J176" s="40">
        <v>2453.5166666666664</v>
      </c>
      <c r="K176" s="31">
        <v>2404.9499999999998</v>
      </c>
      <c r="L176" s="31">
        <v>2345.6</v>
      </c>
      <c r="M176" s="31">
        <v>135.37253999999999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922.25</v>
      </c>
      <c r="D177" s="40">
        <v>918.44999999999993</v>
      </c>
      <c r="E177" s="40">
        <v>911.29999999999984</v>
      </c>
      <c r="F177" s="40">
        <v>900.34999999999991</v>
      </c>
      <c r="G177" s="40">
        <v>893.19999999999982</v>
      </c>
      <c r="H177" s="40">
        <v>929.39999999999986</v>
      </c>
      <c r="I177" s="40">
        <v>936.55</v>
      </c>
      <c r="J177" s="40">
        <v>947.49999999999989</v>
      </c>
      <c r="K177" s="31">
        <v>925.6</v>
      </c>
      <c r="L177" s="31">
        <v>907.5</v>
      </c>
      <c r="M177" s="31">
        <v>17.556159999999998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1195.2</v>
      </c>
      <c r="D178" s="40">
        <v>1192.9333333333334</v>
      </c>
      <c r="E178" s="40">
        <v>1183.1666666666667</v>
      </c>
      <c r="F178" s="40">
        <v>1171.1333333333334</v>
      </c>
      <c r="G178" s="40">
        <v>1161.3666666666668</v>
      </c>
      <c r="H178" s="40">
        <v>1204.9666666666667</v>
      </c>
      <c r="I178" s="40">
        <v>1214.7333333333331</v>
      </c>
      <c r="J178" s="40">
        <v>1226.7666666666667</v>
      </c>
      <c r="K178" s="31">
        <v>1202.7</v>
      </c>
      <c r="L178" s="31">
        <v>1180.9000000000001</v>
      </c>
      <c r="M178" s="31">
        <v>13.35116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2403.5500000000002</v>
      </c>
      <c r="D179" s="40">
        <v>2396.75</v>
      </c>
      <c r="E179" s="40">
        <v>2378.5</v>
      </c>
      <c r="F179" s="40">
        <v>2353.4499999999998</v>
      </c>
      <c r="G179" s="40">
        <v>2335.1999999999998</v>
      </c>
      <c r="H179" s="40">
        <v>2421.8000000000002</v>
      </c>
      <c r="I179" s="40">
        <v>2440.0500000000002</v>
      </c>
      <c r="J179" s="40">
        <v>2465.1000000000004</v>
      </c>
      <c r="K179" s="31">
        <v>2415</v>
      </c>
      <c r="L179" s="31">
        <v>2371.6999999999998</v>
      </c>
      <c r="M179" s="31">
        <v>5.4798999999999998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7750.3</v>
      </c>
      <c r="D180" s="40">
        <v>7745.45</v>
      </c>
      <c r="E180" s="40">
        <v>7689.8499999999995</v>
      </c>
      <c r="F180" s="40">
        <v>7629.4</v>
      </c>
      <c r="G180" s="40">
        <v>7573.7999999999993</v>
      </c>
      <c r="H180" s="40">
        <v>7805.9</v>
      </c>
      <c r="I180" s="40">
        <v>7861.5</v>
      </c>
      <c r="J180" s="40">
        <v>7921.95</v>
      </c>
      <c r="K180" s="31">
        <v>7801.05</v>
      </c>
      <c r="L180" s="31">
        <v>7685</v>
      </c>
      <c r="M180" s="31">
        <v>0.11518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26413.5</v>
      </c>
      <c r="D181" s="40">
        <v>26452.816666666666</v>
      </c>
      <c r="E181" s="40">
        <v>26060.683333333331</v>
      </c>
      <c r="F181" s="40">
        <v>25707.866666666665</v>
      </c>
      <c r="G181" s="40">
        <v>25315.73333333333</v>
      </c>
      <c r="H181" s="40">
        <v>26805.633333333331</v>
      </c>
      <c r="I181" s="40">
        <v>27197.766666666663</v>
      </c>
      <c r="J181" s="40">
        <v>27550.583333333332</v>
      </c>
      <c r="K181" s="31">
        <v>26844.95</v>
      </c>
      <c r="L181" s="31">
        <v>26100</v>
      </c>
      <c r="M181" s="31">
        <v>0.26096000000000003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1198.2</v>
      </c>
      <c r="D182" s="40">
        <v>1199.4333333333332</v>
      </c>
      <c r="E182" s="40">
        <v>1183.8666666666663</v>
      </c>
      <c r="F182" s="40">
        <v>1169.5333333333331</v>
      </c>
      <c r="G182" s="40">
        <v>1153.9666666666662</v>
      </c>
      <c r="H182" s="40">
        <v>1213.7666666666664</v>
      </c>
      <c r="I182" s="40">
        <v>1229.3333333333335</v>
      </c>
      <c r="J182" s="40">
        <v>1243.6666666666665</v>
      </c>
      <c r="K182" s="31">
        <v>1215</v>
      </c>
      <c r="L182" s="31">
        <v>1185.0999999999999</v>
      </c>
      <c r="M182" s="31">
        <v>8.0179600000000004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2354.65</v>
      </c>
      <c r="D183" s="40">
        <v>2362.2333333333336</v>
      </c>
      <c r="E183" s="40">
        <v>2336.7666666666673</v>
      </c>
      <c r="F183" s="40">
        <v>2318.8833333333337</v>
      </c>
      <c r="G183" s="40">
        <v>2293.4166666666674</v>
      </c>
      <c r="H183" s="40">
        <v>2380.1166666666672</v>
      </c>
      <c r="I183" s="40">
        <v>2405.5833333333335</v>
      </c>
      <c r="J183" s="40">
        <v>2423.4666666666672</v>
      </c>
      <c r="K183" s="31">
        <v>2387.6999999999998</v>
      </c>
      <c r="L183" s="31">
        <v>2344.35</v>
      </c>
      <c r="M183" s="31">
        <v>2.1904699999999999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451.7</v>
      </c>
      <c r="D184" s="40">
        <v>451.7</v>
      </c>
      <c r="E184" s="40">
        <v>448.5</v>
      </c>
      <c r="F184" s="40">
        <v>445.3</v>
      </c>
      <c r="G184" s="40">
        <v>442.1</v>
      </c>
      <c r="H184" s="40">
        <v>454.9</v>
      </c>
      <c r="I184" s="40">
        <v>458.09999999999991</v>
      </c>
      <c r="J184" s="40">
        <v>461.29999999999995</v>
      </c>
      <c r="K184" s="31">
        <v>454.9</v>
      </c>
      <c r="L184" s="31">
        <v>448.5</v>
      </c>
      <c r="M184" s="31">
        <v>288.7919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105.15</v>
      </c>
      <c r="D185" s="40">
        <v>105.8</v>
      </c>
      <c r="E185" s="40">
        <v>104.25</v>
      </c>
      <c r="F185" s="40">
        <v>103.35000000000001</v>
      </c>
      <c r="G185" s="40">
        <v>101.80000000000001</v>
      </c>
      <c r="H185" s="40">
        <v>106.69999999999999</v>
      </c>
      <c r="I185" s="40">
        <v>108.24999999999997</v>
      </c>
      <c r="J185" s="40">
        <v>109.14999999999998</v>
      </c>
      <c r="K185" s="31">
        <v>107.35</v>
      </c>
      <c r="L185" s="31">
        <v>104.9</v>
      </c>
      <c r="M185" s="31">
        <v>210.13686000000001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834.45</v>
      </c>
      <c r="D186" s="40">
        <v>834.58333333333337</v>
      </c>
      <c r="E186" s="40">
        <v>827.2166666666667</v>
      </c>
      <c r="F186" s="40">
        <v>819.98333333333335</v>
      </c>
      <c r="G186" s="40">
        <v>812.61666666666667</v>
      </c>
      <c r="H186" s="40">
        <v>841.81666666666672</v>
      </c>
      <c r="I186" s="40">
        <v>849.18333333333328</v>
      </c>
      <c r="J186" s="40">
        <v>856.41666666666674</v>
      </c>
      <c r="K186" s="31">
        <v>841.95</v>
      </c>
      <c r="L186" s="31">
        <v>827.35</v>
      </c>
      <c r="M186" s="31">
        <v>51.798609999999996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487.85</v>
      </c>
      <c r="D187" s="40">
        <v>488.11666666666662</v>
      </c>
      <c r="E187" s="40">
        <v>484.23333333333323</v>
      </c>
      <c r="F187" s="40">
        <v>480.61666666666662</v>
      </c>
      <c r="G187" s="40">
        <v>476.73333333333323</v>
      </c>
      <c r="H187" s="40">
        <v>491.73333333333323</v>
      </c>
      <c r="I187" s="40">
        <v>495.61666666666656</v>
      </c>
      <c r="J187" s="40">
        <v>499.23333333333323</v>
      </c>
      <c r="K187" s="31">
        <v>492</v>
      </c>
      <c r="L187" s="31">
        <v>484.5</v>
      </c>
      <c r="M187" s="31">
        <v>5.6975499999999997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613.95000000000005</v>
      </c>
      <c r="D188" s="40">
        <v>611.16666666666663</v>
      </c>
      <c r="E188" s="40">
        <v>604.83333333333326</v>
      </c>
      <c r="F188" s="40">
        <v>595.71666666666658</v>
      </c>
      <c r="G188" s="40">
        <v>589.38333333333321</v>
      </c>
      <c r="H188" s="40">
        <v>620.2833333333333</v>
      </c>
      <c r="I188" s="40">
        <v>626.61666666666656</v>
      </c>
      <c r="J188" s="40">
        <v>635.73333333333335</v>
      </c>
      <c r="K188" s="31">
        <v>617.5</v>
      </c>
      <c r="L188" s="31">
        <v>602.04999999999995</v>
      </c>
      <c r="M188" s="31">
        <v>5.0223000000000004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615.70000000000005</v>
      </c>
      <c r="D189" s="40">
        <v>618.15</v>
      </c>
      <c r="E189" s="40">
        <v>610.29999999999995</v>
      </c>
      <c r="F189" s="40">
        <v>604.9</v>
      </c>
      <c r="G189" s="40">
        <v>597.04999999999995</v>
      </c>
      <c r="H189" s="40">
        <v>623.54999999999995</v>
      </c>
      <c r="I189" s="40">
        <v>631.40000000000009</v>
      </c>
      <c r="J189" s="40">
        <v>636.79999999999995</v>
      </c>
      <c r="K189" s="31">
        <v>626</v>
      </c>
      <c r="L189" s="31">
        <v>612.75</v>
      </c>
      <c r="M189" s="31">
        <v>7.5638899999999998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883.95</v>
      </c>
      <c r="D190" s="40">
        <v>890.63333333333321</v>
      </c>
      <c r="E190" s="40">
        <v>875.61666666666645</v>
      </c>
      <c r="F190" s="40">
        <v>867.28333333333319</v>
      </c>
      <c r="G190" s="40">
        <v>852.26666666666642</v>
      </c>
      <c r="H190" s="40">
        <v>898.96666666666647</v>
      </c>
      <c r="I190" s="40">
        <v>913.98333333333335</v>
      </c>
      <c r="J190" s="40">
        <v>922.31666666666649</v>
      </c>
      <c r="K190" s="31">
        <v>905.65</v>
      </c>
      <c r="L190" s="31">
        <v>882.3</v>
      </c>
      <c r="M190" s="31">
        <v>8.2340300000000006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1397.35</v>
      </c>
      <c r="D191" s="40">
        <v>1394.5333333333335</v>
      </c>
      <c r="E191" s="40">
        <v>1374.0666666666671</v>
      </c>
      <c r="F191" s="40">
        <v>1350.7833333333335</v>
      </c>
      <c r="G191" s="40">
        <v>1330.3166666666671</v>
      </c>
      <c r="H191" s="40">
        <v>1417.8166666666671</v>
      </c>
      <c r="I191" s="40">
        <v>1438.2833333333338</v>
      </c>
      <c r="J191" s="40">
        <v>1461.5666666666671</v>
      </c>
      <c r="K191" s="31">
        <v>1415</v>
      </c>
      <c r="L191" s="31">
        <v>1371.25</v>
      </c>
      <c r="M191" s="31">
        <v>2.9188299999999998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3733.75</v>
      </c>
      <c r="D192" s="40">
        <v>3717.9166666666665</v>
      </c>
      <c r="E192" s="40">
        <v>3695.833333333333</v>
      </c>
      <c r="F192" s="40">
        <v>3657.9166666666665</v>
      </c>
      <c r="G192" s="40">
        <v>3635.833333333333</v>
      </c>
      <c r="H192" s="40">
        <v>3755.833333333333</v>
      </c>
      <c r="I192" s="40">
        <v>3777.9166666666661</v>
      </c>
      <c r="J192" s="40">
        <v>3815.833333333333</v>
      </c>
      <c r="K192" s="31">
        <v>3740</v>
      </c>
      <c r="L192" s="31">
        <v>3680</v>
      </c>
      <c r="M192" s="31">
        <v>19.664750000000002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728</v>
      </c>
      <c r="D193" s="40">
        <v>730.38333333333321</v>
      </c>
      <c r="E193" s="40">
        <v>722.9166666666664</v>
      </c>
      <c r="F193" s="40">
        <v>717.83333333333314</v>
      </c>
      <c r="G193" s="40">
        <v>710.36666666666633</v>
      </c>
      <c r="H193" s="40">
        <v>735.46666666666647</v>
      </c>
      <c r="I193" s="40">
        <v>742.93333333333317</v>
      </c>
      <c r="J193" s="40">
        <v>748.01666666666654</v>
      </c>
      <c r="K193" s="31">
        <v>737.85</v>
      </c>
      <c r="L193" s="31">
        <v>725.3</v>
      </c>
      <c r="M193" s="31">
        <v>22.309349999999998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5814.15</v>
      </c>
      <c r="D194" s="40">
        <v>5796.7166666666672</v>
      </c>
      <c r="E194" s="40">
        <v>5743.4333333333343</v>
      </c>
      <c r="F194" s="40">
        <v>5672.7166666666672</v>
      </c>
      <c r="G194" s="40">
        <v>5619.4333333333343</v>
      </c>
      <c r="H194" s="40">
        <v>5867.4333333333343</v>
      </c>
      <c r="I194" s="40">
        <v>5920.7166666666672</v>
      </c>
      <c r="J194" s="40">
        <v>5991.4333333333343</v>
      </c>
      <c r="K194" s="31">
        <v>5850</v>
      </c>
      <c r="L194" s="31">
        <v>5726</v>
      </c>
      <c r="M194" s="31">
        <v>1.60005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470.4</v>
      </c>
      <c r="D195" s="40">
        <v>471.8</v>
      </c>
      <c r="E195" s="40">
        <v>467.20000000000005</v>
      </c>
      <c r="F195" s="40">
        <v>464.00000000000006</v>
      </c>
      <c r="G195" s="40">
        <v>459.40000000000009</v>
      </c>
      <c r="H195" s="40">
        <v>475</v>
      </c>
      <c r="I195" s="40">
        <v>479.6</v>
      </c>
      <c r="J195" s="40">
        <v>482.79999999999995</v>
      </c>
      <c r="K195" s="31">
        <v>476.4</v>
      </c>
      <c r="L195" s="31">
        <v>468.6</v>
      </c>
      <c r="M195" s="31">
        <v>119.23961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218.35</v>
      </c>
      <c r="D196" s="40">
        <v>218.80000000000004</v>
      </c>
      <c r="E196" s="40">
        <v>216.60000000000008</v>
      </c>
      <c r="F196" s="40">
        <v>214.85000000000005</v>
      </c>
      <c r="G196" s="40">
        <v>212.65000000000009</v>
      </c>
      <c r="H196" s="40">
        <v>220.55000000000007</v>
      </c>
      <c r="I196" s="40">
        <v>222.75000000000006</v>
      </c>
      <c r="J196" s="40">
        <v>224.50000000000006</v>
      </c>
      <c r="K196" s="31">
        <v>221</v>
      </c>
      <c r="L196" s="31">
        <v>217.05</v>
      </c>
      <c r="M196" s="31">
        <v>143.15066999999999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1101</v>
      </c>
      <c r="D197" s="40">
        <v>1109</v>
      </c>
      <c r="E197" s="40">
        <v>1091</v>
      </c>
      <c r="F197" s="40">
        <v>1081</v>
      </c>
      <c r="G197" s="40">
        <v>1063</v>
      </c>
      <c r="H197" s="40">
        <v>1119</v>
      </c>
      <c r="I197" s="40">
        <v>1137</v>
      </c>
      <c r="J197" s="40">
        <v>1147</v>
      </c>
      <c r="K197" s="31">
        <v>1127</v>
      </c>
      <c r="L197" s="31">
        <v>1099</v>
      </c>
      <c r="M197" s="31">
        <v>41.140929999999997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1799.95</v>
      </c>
      <c r="D198" s="40">
        <v>1807.9833333333333</v>
      </c>
      <c r="E198" s="40">
        <v>1777.9666666666667</v>
      </c>
      <c r="F198" s="40">
        <v>1755.9833333333333</v>
      </c>
      <c r="G198" s="40">
        <v>1725.9666666666667</v>
      </c>
      <c r="H198" s="40">
        <v>1829.9666666666667</v>
      </c>
      <c r="I198" s="40">
        <v>1859.9833333333336</v>
      </c>
      <c r="J198" s="40">
        <v>1881.9666666666667</v>
      </c>
      <c r="K198" s="31">
        <v>1838</v>
      </c>
      <c r="L198" s="31">
        <v>1786</v>
      </c>
      <c r="M198" s="31">
        <v>46.505940000000002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984.7</v>
      </c>
      <c r="D199" s="40">
        <v>986.48333333333323</v>
      </c>
      <c r="E199" s="40">
        <v>973.71666666666647</v>
      </c>
      <c r="F199" s="40">
        <v>962.73333333333323</v>
      </c>
      <c r="G199" s="40">
        <v>949.96666666666647</v>
      </c>
      <c r="H199" s="40">
        <v>997.46666666666647</v>
      </c>
      <c r="I199" s="40">
        <v>1010.2333333333331</v>
      </c>
      <c r="J199" s="40">
        <v>1021.2166666666665</v>
      </c>
      <c r="K199" s="31">
        <v>999.25</v>
      </c>
      <c r="L199" s="31">
        <v>975.5</v>
      </c>
      <c r="M199" s="31">
        <v>2.6206700000000001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2437.3000000000002</v>
      </c>
      <c r="D200" s="40">
        <v>2425.3333333333335</v>
      </c>
      <c r="E200" s="40">
        <v>2402.666666666667</v>
      </c>
      <c r="F200" s="40">
        <v>2368.0333333333333</v>
      </c>
      <c r="G200" s="40">
        <v>2345.3666666666668</v>
      </c>
      <c r="H200" s="40">
        <v>2459.9666666666672</v>
      </c>
      <c r="I200" s="40">
        <v>2482.6333333333341</v>
      </c>
      <c r="J200" s="40">
        <v>2517.2666666666673</v>
      </c>
      <c r="K200" s="31">
        <v>2448</v>
      </c>
      <c r="L200" s="31">
        <v>2390.6999999999998</v>
      </c>
      <c r="M200" s="31">
        <v>11.52684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3190.95</v>
      </c>
      <c r="D201" s="40">
        <v>3200.6833333333329</v>
      </c>
      <c r="E201" s="40">
        <v>3163.3666666666659</v>
      </c>
      <c r="F201" s="40">
        <v>3135.7833333333328</v>
      </c>
      <c r="G201" s="40">
        <v>3098.4666666666658</v>
      </c>
      <c r="H201" s="40">
        <v>3228.266666666666</v>
      </c>
      <c r="I201" s="40">
        <v>3265.5833333333326</v>
      </c>
      <c r="J201" s="40">
        <v>3293.1666666666661</v>
      </c>
      <c r="K201" s="31">
        <v>3238</v>
      </c>
      <c r="L201" s="31">
        <v>3173.1</v>
      </c>
      <c r="M201" s="31">
        <v>2.1188199999999999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549.04999999999995</v>
      </c>
      <c r="D202" s="40">
        <v>544.6</v>
      </c>
      <c r="E202" s="40">
        <v>537.45000000000005</v>
      </c>
      <c r="F202" s="40">
        <v>525.85</v>
      </c>
      <c r="G202" s="40">
        <v>518.70000000000005</v>
      </c>
      <c r="H202" s="40">
        <v>556.20000000000005</v>
      </c>
      <c r="I202" s="40">
        <v>563.34999999999991</v>
      </c>
      <c r="J202" s="40">
        <v>574.95000000000005</v>
      </c>
      <c r="K202" s="31">
        <v>551.75</v>
      </c>
      <c r="L202" s="31">
        <v>533</v>
      </c>
      <c r="M202" s="31">
        <v>8.2790800000000004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1032.8499999999999</v>
      </c>
      <c r="D203" s="40">
        <v>1034.7833333333333</v>
      </c>
      <c r="E203" s="40">
        <v>1023.9666666666667</v>
      </c>
      <c r="F203" s="40">
        <v>1015.0833333333335</v>
      </c>
      <c r="G203" s="40">
        <v>1004.2666666666669</v>
      </c>
      <c r="H203" s="40">
        <v>1043.6666666666665</v>
      </c>
      <c r="I203" s="40">
        <v>1054.4833333333331</v>
      </c>
      <c r="J203" s="40">
        <v>1063.3666666666663</v>
      </c>
      <c r="K203" s="31">
        <v>1045.5999999999999</v>
      </c>
      <c r="L203" s="31">
        <v>1025.9000000000001</v>
      </c>
      <c r="M203" s="31">
        <v>6.0704000000000002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746.65</v>
      </c>
      <c r="D204" s="40">
        <v>750.63333333333333</v>
      </c>
      <c r="E204" s="40">
        <v>740.91666666666663</v>
      </c>
      <c r="F204" s="40">
        <v>735.18333333333328</v>
      </c>
      <c r="G204" s="40">
        <v>725.46666666666658</v>
      </c>
      <c r="H204" s="40">
        <v>756.36666666666667</v>
      </c>
      <c r="I204" s="40">
        <v>766.08333333333337</v>
      </c>
      <c r="J204" s="40">
        <v>771.81666666666672</v>
      </c>
      <c r="K204" s="31">
        <v>760.35</v>
      </c>
      <c r="L204" s="31">
        <v>744.9</v>
      </c>
      <c r="M204" s="31">
        <v>16.86223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7397.2</v>
      </c>
      <c r="D205" s="40">
        <v>7424.0666666666657</v>
      </c>
      <c r="E205" s="40">
        <v>7353.2333333333318</v>
      </c>
      <c r="F205" s="40">
        <v>7309.2666666666664</v>
      </c>
      <c r="G205" s="40">
        <v>7238.4333333333325</v>
      </c>
      <c r="H205" s="40">
        <v>7468.033333333331</v>
      </c>
      <c r="I205" s="40">
        <v>7538.866666666665</v>
      </c>
      <c r="J205" s="40">
        <v>7582.8333333333303</v>
      </c>
      <c r="K205" s="31">
        <v>7494.9</v>
      </c>
      <c r="L205" s="31">
        <v>7380.1</v>
      </c>
      <c r="M205" s="31">
        <v>2.4371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42.8</v>
      </c>
      <c r="D206" s="40">
        <v>42.916666666666664</v>
      </c>
      <c r="E206" s="40">
        <v>42.283333333333331</v>
      </c>
      <c r="F206" s="40">
        <v>41.766666666666666</v>
      </c>
      <c r="G206" s="40">
        <v>41.133333333333333</v>
      </c>
      <c r="H206" s="40">
        <v>43.43333333333333</v>
      </c>
      <c r="I206" s="40">
        <v>44.06666666666667</v>
      </c>
      <c r="J206" s="40">
        <v>44.583333333333329</v>
      </c>
      <c r="K206" s="31">
        <v>43.55</v>
      </c>
      <c r="L206" s="31">
        <v>42.4</v>
      </c>
      <c r="M206" s="31">
        <v>79.136279999999999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1547.7</v>
      </c>
      <c r="D207" s="40">
        <v>1556.2833333333335</v>
      </c>
      <c r="E207" s="40">
        <v>1535.116666666667</v>
      </c>
      <c r="F207" s="40">
        <v>1522.5333333333335</v>
      </c>
      <c r="G207" s="40">
        <v>1501.366666666667</v>
      </c>
      <c r="H207" s="40">
        <v>1568.866666666667</v>
      </c>
      <c r="I207" s="40">
        <v>1590.0333333333335</v>
      </c>
      <c r="J207" s="40">
        <v>1602.616666666667</v>
      </c>
      <c r="K207" s="31">
        <v>1577.45</v>
      </c>
      <c r="L207" s="31">
        <v>1543.7</v>
      </c>
      <c r="M207" s="31">
        <v>1.5459400000000001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888.6</v>
      </c>
      <c r="D208" s="40">
        <v>887.4</v>
      </c>
      <c r="E208" s="40">
        <v>881.3</v>
      </c>
      <c r="F208" s="40">
        <v>874</v>
      </c>
      <c r="G208" s="40">
        <v>867.9</v>
      </c>
      <c r="H208" s="40">
        <v>894.69999999999993</v>
      </c>
      <c r="I208" s="40">
        <v>900.80000000000007</v>
      </c>
      <c r="J208" s="40">
        <v>908.09999999999991</v>
      </c>
      <c r="K208" s="31">
        <v>893.5</v>
      </c>
      <c r="L208" s="31">
        <v>880.1</v>
      </c>
      <c r="M208" s="31">
        <v>10.677630000000001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861.3</v>
      </c>
      <c r="D209" s="40">
        <v>872.23333333333323</v>
      </c>
      <c r="E209" s="40">
        <v>844.06666666666649</v>
      </c>
      <c r="F209" s="40">
        <v>826.83333333333326</v>
      </c>
      <c r="G209" s="40">
        <v>798.66666666666652</v>
      </c>
      <c r="H209" s="40">
        <v>889.46666666666647</v>
      </c>
      <c r="I209" s="40">
        <v>917.63333333333321</v>
      </c>
      <c r="J209" s="40">
        <v>934.86666666666645</v>
      </c>
      <c r="K209" s="31">
        <v>900.4</v>
      </c>
      <c r="L209" s="31">
        <v>855</v>
      </c>
      <c r="M209" s="31">
        <v>2.2036699999999998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333.3</v>
      </c>
      <c r="D210" s="40">
        <v>336.11666666666662</v>
      </c>
      <c r="E210" s="40">
        <v>329.73333333333323</v>
      </c>
      <c r="F210" s="40">
        <v>326.16666666666663</v>
      </c>
      <c r="G210" s="40">
        <v>319.78333333333325</v>
      </c>
      <c r="H210" s="40">
        <v>339.68333333333322</v>
      </c>
      <c r="I210" s="40">
        <v>346.06666666666655</v>
      </c>
      <c r="J210" s="40">
        <v>349.63333333333321</v>
      </c>
      <c r="K210" s="31">
        <v>342.5</v>
      </c>
      <c r="L210" s="31">
        <v>332.55</v>
      </c>
      <c r="M210" s="31">
        <v>50.447890000000001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14</v>
      </c>
      <c r="D211" s="40">
        <v>14.233333333333334</v>
      </c>
      <c r="E211" s="40">
        <v>13.666666666666668</v>
      </c>
      <c r="F211" s="40">
        <v>13.333333333333334</v>
      </c>
      <c r="G211" s="40">
        <v>12.766666666666667</v>
      </c>
      <c r="H211" s="40">
        <v>14.566666666666668</v>
      </c>
      <c r="I211" s="40">
        <v>15.133333333333335</v>
      </c>
      <c r="J211" s="40">
        <v>15.466666666666669</v>
      </c>
      <c r="K211" s="31">
        <v>14.8</v>
      </c>
      <c r="L211" s="31">
        <v>13.9</v>
      </c>
      <c r="M211" s="31">
        <v>3964.0409399999999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1198.8</v>
      </c>
      <c r="D212" s="40">
        <v>1202.9166666666665</v>
      </c>
      <c r="E212" s="40">
        <v>1189.2333333333331</v>
      </c>
      <c r="F212" s="40">
        <v>1179.6666666666665</v>
      </c>
      <c r="G212" s="40">
        <v>1165.9833333333331</v>
      </c>
      <c r="H212" s="40">
        <v>1212.4833333333331</v>
      </c>
      <c r="I212" s="40">
        <v>1226.1666666666665</v>
      </c>
      <c r="J212" s="40">
        <v>1235.7333333333331</v>
      </c>
      <c r="K212" s="31">
        <v>1216.5999999999999</v>
      </c>
      <c r="L212" s="31">
        <v>1193.3499999999999</v>
      </c>
      <c r="M212" s="31">
        <v>8.44604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1764.25</v>
      </c>
      <c r="D213" s="40">
        <v>1755.8333333333333</v>
      </c>
      <c r="E213" s="40">
        <v>1740.8166666666666</v>
      </c>
      <c r="F213" s="40">
        <v>1717.3833333333334</v>
      </c>
      <c r="G213" s="40">
        <v>1702.3666666666668</v>
      </c>
      <c r="H213" s="40">
        <v>1779.2666666666664</v>
      </c>
      <c r="I213" s="40">
        <v>1794.2833333333333</v>
      </c>
      <c r="J213" s="40">
        <v>1817.7166666666662</v>
      </c>
      <c r="K213" s="31">
        <v>1770.85</v>
      </c>
      <c r="L213" s="31">
        <v>1732.4</v>
      </c>
      <c r="M213" s="31">
        <v>2.7892399999999999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714.1</v>
      </c>
      <c r="D214" s="40">
        <v>712.66666666666663</v>
      </c>
      <c r="E214" s="40">
        <v>705.43333333333328</v>
      </c>
      <c r="F214" s="40">
        <v>696.76666666666665</v>
      </c>
      <c r="G214" s="40">
        <v>689.5333333333333</v>
      </c>
      <c r="H214" s="40">
        <v>721.33333333333326</v>
      </c>
      <c r="I214" s="40">
        <v>728.56666666666661</v>
      </c>
      <c r="J214" s="40">
        <v>737.23333333333323</v>
      </c>
      <c r="K214" s="40">
        <v>719.9</v>
      </c>
      <c r="L214" s="40">
        <v>704</v>
      </c>
      <c r="M214" s="40">
        <v>90.436750000000004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13.55</v>
      </c>
      <c r="D215" s="40">
        <v>13.666666666666666</v>
      </c>
      <c r="E215" s="40">
        <v>13.383333333333333</v>
      </c>
      <c r="F215" s="40">
        <v>13.216666666666667</v>
      </c>
      <c r="G215" s="40">
        <v>12.933333333333334</v>
      </c>
      <c r="H215" s="40">
        <v>13.833333333333332</v>
      </c>
      <c r="I215" s="40">
        <v>14.116666666666667</v>
      </c>
      <c r="J215" s="40">
        <v>14.283333333333331</v>
      </c>
      <c r="K215" s="40">
        <v>13.95</v>
      </c>
      <c r="L215" s="40">
        <v>13.5</v>
      </c>
      <c r="M215" s="40">
        <v>771.92963999999995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318.10000000000002</v>
      </c>
      <c r="D216" s="40">
        <v>317.86666666666667</v>
      </c>
      <c r="E216" s="40">
        <v>314.23333333333335</v>
      </c>
      <c r="F216" s="40">
        <v>310.36666666666667</v>
      </c>
      <c r="G216" s="40">
        <v>306.73333333333335</v>
      </c>
      <c r="H216" s="40">
        <v>321.73333333333335</v>
      </c>
      <c r="I216" s="40">
        <v>325.36666666666667</v>
      </c>
      <c r="J216" s="40">
        <v>329.23333333333335</v>
      </c>
      <c r="K216" s="40">
        <v>321.5</v>
      </c>
      <c r="L216" s="40">
        <v>314</v>
      </c>
      <c r="M216" s="40">
        <v>137.92892000000001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8"/>
      <c r="B1" s="52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44561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21" t="s">
        <v>16</v>
      </c>
      <c r="B9" s="523" t="s">
        <v>18</v>
      </c>
      <c r="C9" s="527" t="s">
        <v>20</v>
      </c>
      <c r="D9" s="527" t="s">
        <v>21</v>
      </c>
      <c r="E9" s="518" t="s">
        <v>22</v>
      </c>
      <c r="F9" s="519"/>
      <c r="G9" s="520"/>
      <c r="H9" s="518" t="s">
        <v>23</v>
      </c>
      <c r="I9" s="519"/>
      <c r="J9" s="520"/>
      <c r="K9" s="26"/>
      <c r="L9" s="27"/>
      <c r="M9" s="53"/>
      <c r="N9" s="1"/>
      <c r="O9" s="1"/>
    </row>
    <row r="10" spans="1:15" ht="42.75" customHeight="1">
      <c r="A10" s="525"/>
      <c r="B10" s="526"/>
      <c r="C10" s="526"/>
      <c r="D10" s="52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503" t="s">
        <v>289</v>
      </c>
      <c r="C11" s="504">
        <v>25047</v>
      </c>
      <c r="D11" s="505">
        <v>25099.516666666666</v>
      </c>
      <c r="E11" s="505">
        <v>24797.483333333334</v>
      </c>
      <c r="F11" s="505">
        <v>24547.966666666667</v>
      </c>
      <c r="G11" s="505">
        <v>24245.933333333334</v>
      </c>
      <c r="H11" s="505">
        <v>25349.033333333333</v>
      </c>
      <c r="I11" s="505">
        <v>25651.066666666666</v>
      </c>
      <c r="J11" s="505">
        <v>25900.583333333332</v>
      </c>
      <c r="K11" s="504">
        <v>25401.55</v>
      </c>
      <c r="L11" s="504">
        <v>24850</v>
      </c>
      <c r="M11" s="504">
        <v>4.7989999999999998E-2</v>
      </c>
      <c r="N11" s="1"/>
      <c r="O11" s="1"/>
    </row>
    <row r="12" spans="1:15" ht="12" customHeight="1">
      <c r="A12" s="31">
        <v>2</v>
      </c>
      <c r="B12" s="503" t="s">
        <v>294</v>
      </c>
      <c r="C12" s="504">
        <v>522.70000000000005</v>
      </c>
      <c r="D12" s="505">
        <v>523.91666666666663</v>
      </c>
      <c r="E12" s="505">
        <v>518.83333333333326</v>
      </c>
      <c r="F12" s="505">
        <v>514.96666666666658</v>
      </c>
      <c r="G12" s="505">
        <v>509.88333333333321</v>
      </c>
      <c r="H12" s="505">
        <v>527.7833333333333</v>
      </c>
      <c r="I12" s="505">
        <v>532.86666666666656</v>
      </c>
      <c r="J12" s="505">
        <v>536.73333333333335</v>
      </c>
      <c r="K12" s="504">
        <v>529</v>
      </c>
      <c r="L12" s="504">
        <v>520.04999999999995</v>
      </c>
      <c r="M12" s="504">
        <v>0.82915000000000005</v>
      </c>
      <c r="N12" s="1"/>
      <c r="O12" s="1"/>
    </row>
    <row r="13" spans="1:15" ht="12" customHeight="1">
      <c r="A13" s="31">
        <v>3</v>
      </c>
      <c r="B13" s="503" t="s">
        <v>39</v>
      </c>
      <c r="C13" s="504">
        <v>983.1</v>
      </c>
      <c r="D13" s="505">
        <v>986.26666666666677</v>
      </c>
      <c r="E13" s="505">
        <v>973.38333333333355</v>
      </c>
      <c r="F13" s="505">
        <v>963.66666666666674</v>
      </c>
      <c r="G13" s="505">
        <v>950.78333333333353</v>
      </c>
      <c r="H13" s="505">
        <v>995.98333333333358</v>
      </c>
      <c r="I13" s="505">
        <v>1008.8666666666668</v>
      </c>
      <c r="J13" s="505">
        <v>1018.5833333333336</v>
      </c>
      <c r="K13" s="504">
        <v>999.15</v>
      </c>
      <c r="L13" s="504">
        <v>976.55</v>
      </c>
      <c r="M13" s="504">
        <v>5.1745700000000001</v>
      </c>
      <c r="N13" s="1"/>
      <c r="O13" s="1"/>
    </row>
    <row r="14" spans="1:15" ht="12" customHeight="1">
      <c r="A14" s="31">
        <v>4</v>
      </c>
      <c r="B14" s="503" t="s">
        <v>295</v>
      </c>
      <c r="C14" s="504">
        <v>2575.75</v>
      </c>
      <c r="D14" s="505">
        <v>2562.2666666666669</v>
      </c>
      <c r="E14" s="505">
        <v>2524.5333333333338</v>
      </c>
      <c r="F14" s="505">
        <v>2473.3166666666671</v>
      </c>
      <c r="G14" s="505">
        <v>2435.5833333333339</v>
      </c>
      <c r="H14" s="505">
        <v>2613.4833333333336</v>
      </c>
      <c r="I14" s="505">
        <v>2651.2166666666662</v>
      </c>
      <c r="J14" s="505">
        <v>2702.4333333333334</v>
      </c>
      <c r="K14" s="504">
        <v>2600</v>
      </c>
      <c r="L14" s="504">
        <v>2511.0500000000002</v>
      </c>
      <c r="M14" s="504">
        <v>0.23658999999999999</v>
      </c>
      <c r="N14" s="1"/>
      <c r="O14" s="1"/>
    </row>
    <row r="15" spans="1:15" ht="12" customHeight="1">
      <c r="A15" s="31">
        <v>5</v>
      </c>
      <c r="B15" s="503" t="s">
        <v>290</v>
      </c>
      <c r="C15" s="504">
        <v>2235.4</v>
      </c>
      <c r="D15" s="505">
        <v>2231.0166666666669</v>
      </c>
      <c r="E15" s="505">
        <v>2216.9833333333336</v>
      </c>
      <c r="F15" s="505">
        <v>2198.5666666666666</v>
      </c>
      <c r="G15" s="505">
        <v>2184.5333333333333</v>
      </c>
      <c r="H15" s="505">
        <v>2249.4333333333338</v>
      </c>
      <c r="I15" s="505">
        <v>2263.4666666666676</v>
      </c>
      <c r="J15" s="505">
        <v>2281.8833333333341</v>
      </c>
      <c r="K15" s="504">
        <v>2245.0500000000002</v>
      </c>
      <c r="L15" s="504">
        <v>2212.6</v>
      </c>
      <c r="M15" s="504">
        <v>1.9725200000000001</v>
      </c>
      <c r="N15" s="1"/>
      <c r="O15" s="1"/>
    </row>
    <row r="16" spans="1:15" ht="12" customHeight="1">
      <c r="A16" s="31">
        <v>6</v>
      </c>
      <c r="B16" s="503" t="s">
        <v>239</v>
      </c>
      <c r="C16" s="504">
        <v>19381.95</v>
      </c>
      <c r="D16" s="505">
        <v>19347.649999999998</v>
      </c>
      <c r="E16" s="505">
        <v>19195.299999999996</v>
      </c>
      <c r="F16" s="505">
        <v>19008.649999999998</v>
      </c>
      <c r="G16" s="505">
        <v>18856.299999999996</v>
      </c>
      <c r="H16" s="505">
        <v>19534.299999999996</v>
      </c>
      <c r="I16" s="505">
        <v>19686.649999999994</v>
      </c>
      <c r="J16" s="505">
        <v>19873.299999999996</v>
      </c>
      <c r="K16" s="504">
        <v>19500</v>
      </c>
      <c r="L16" s="504">
        <v>19161</v>
      </c>
      <c r="M16" s="504">
        <v>0.1012</v>
      </c>
      <c r="N16" s="1"/>
      <c r="O16" s="1"/>
    </row>
    <row r="17" spans="1:15" ht="12" customHeight="1">
      <c r="A17" s="31">
        <v>7</v>
      </c>
      <c r="B17" s="503" t="s">
        <v>243</v>
      </c>
      <c r="C17" s="504">
        <v>121</v>
      </c>
      <c r="D17" s="505">
        <v>121.56666666666668</v>
      </c>
      <c r="E17" s="505">
        <v>119.58333333333336</v>
      </c>
      <c r="F17" s="505">
        <v>118.16666666666669</v>
      </c>
      <c r="G17" s="505">
        <v>116.18333333333337</v>
      </c>
      <c r="H17" s="505">
        <v>122.98333333333335</v>
      </c>
      <c r="I17" s="505">
        <v>124.96666666666667</v>
      </c>
      <c r="J17" s="505">
        <v>126.38333333333334</v>
      </c>
      <c r="K17" s="504">
        <v>123.55</v>
      </c>
      <c r="L17" s="504">
        <v>120.15</v>
      </c>
      <c r="M17" s="504">
        <v>37.440460000000002</v>
      </c>
      <c r="N17" s="1"/>
      <c r="O17" s="1"/>
    </row>
    <row r="18" spans="1:15" ht="12" customHeight="1">
      <c r="A18" s="31">
        <v>8</v>
      </c>
      <c r="B18" s="503" t="s">
        <v>41</v>
      </c>
      <c r="C18" s="504">
        <v>261.35000000000002</v>
      </c>
      <c r="D18" s="505">
        <v>261.93333333333334</v>
      </c>
      <c r="E18" s="505">
        <v>256.56666666666666</v>
      </c>
      <c r="F18" s="505">
        <v>251.7833333333333</v>
      </c>
      <c r="G18" s="505">
        <v>246.41666666666663</v>
      </c>
      <c r="H18" s="505">
        <v>266.7166666666667</v>
      </c>
      <c r="I18" s="505">
        <v>272.08333333333337</v>
      </c>
      <c r="J18" s="505">
        <v>276.86666666666673</v>
      </c>
      <c r="K18" s="504">
        <v>267.3</v>
      </c>
      <c r="L18" s="504">
        <v>257.14999999999998</v>
      </c>
      <c r="M18" s="504">
        <v>26.23592</v>
      </c>
      <c r="N18" s="1"/>
      <c r="O18" s="1"/>
    </row>
    <row r="19" spans="1:15" ht="12" customHeight="1">
      <c r="A19" s="31">
        <v>9</v>
      </c>
      <c r="B19" s="503" t="s">
        <v>43</v>
      </c>
      <c r="C19" s="504">
        <v>2163.25</v>
      </c>
      <c r="D19" s="505">
        <v>2162.7999999999997</v>
      </c>
      <c r="E19" s="505">
        <v>2153.6499999999996</v>
      </c>
      <c r="F19" s="505">
        <v>2144.0499999999997</v>
      </c>
      <c r="G19" s="505">
        <v>2134.8999999999996</v>
      </c>
      <c r="H19" s="505">
        <v>2172.3999999999996</v>
      </c>
      <c r="I19" s="505">
        <v>2181.5500000000002</v>
      </c>
      <c r="J19" s="505">
        <v>2191.1499999999996</v>
      </c>
      <c r="K19" s="504">
        <v>2171.9499999999998</v>
      </c>
      <c r="L19" s="504">
        <v>2153.1999999999998</v>
      </c>
      <c r="M19" s="504">
        <v>2.1605599999999998</v>
      </c>
      <c r="N19" s="1"/>
      <c r="O19" s="1"/>
    </row>
    <row r="20" spans="1:15" ht="12" customHeight="1">
      <c r="A20" s="31">
        <v>10</v>
      </c>
      <c r="B20" s="503" t="s">
        <v>45</v>
      </c>
      <c r="C20" s="504">
        <v>1696.4</v>
      </c>
      <c r="D20" s="505">
        <v>1702.1333333333332</v>
      </c>
      <c r="E20" s="505">
        <v>1679.2666666666664</v>
      </c>
      <c r="F20" s="505">
        <v>1662.1333333333332</v>
      </c>
      <c r="G20" s="505">
        <v>1639.2666666666664</v>
      </c>
      <c r="H20" s="505">
        <v>1719.2666666666664</v>
      </c>
      <c r="I20" s="505">
        <v>1742.1333333333332</v>
      </c>
      <c r="J20" s="505">
        <v>1759.2666666666664</v>
      </c>
      <c r="K20" s="504">
        <v>1725</v>
      </c>
      <c r="L20" s="504">
        <v>1685</v>
      </c>
      <c r="M20" s="504">
        <v>13.595739999999999</v>
      </c>
      <c r="N20" s="1"/>
      <c r="O20" s="1"/>
    </row>
    <row r="21" spans="1:15" ht="12" customHeight="1">
      <c r="A21" s="31">
        <v>11</v>
      </c>
      <c r="B21" s="503" t="s">
        <v>240</v>
      </c>
      <c r="C21" s="504">
        <v>1311.05</v>
      </c>
      <c r="D21" s="505">
        <v>1334.3</v>
      </c>
      <c r="E21" s="505">
        <v>1271.75</v>
      </c>
      <c r="F21" s="505">
        <v>1232.45</v>
      </c>
      <c r="G21" s="505">
        <v>1169.9000000000001</v>
      </c>
      <c r="H21" s="505">
        <v>1373.6</v>
      </c>
      <c r="I21" s="505">
        <v>1436.1499999999996</v>
      </c>
      <c r="J21" s="505">
        <v>1475.4499999999998</v>
      </c>
      <c r="K21" s="504">
        <v>1396.85</v>
      </c>
      <c r="L21" s="504">
        <v>1295</v>
      </c>
      <c r="M21" s="504">
        <v>8.6653699999999994</v>
      </c>
      <c r="N21" s="1"/>
      <c r="O21" s="1"/>
    </row>
    <row r="22" spans="1:15" ht="12" customHeight="1">
      <c r="A22" s="31">
        <v>12</v>
      </c>
      <c r="B22" s="503" t="s">
        <v>46</v>
      </c>
      <c r="C22" s="504">
        <v>724.25</v>
      </c>
      <c r="D22" s="505">
        <v>722.23333333333323</v>
      </c>
      <c r="E22" s="505">
        <v>718.46666666666647</v>
      </c>
      <c r="F22" s="505">
        <v>712.68333333333328</v>
      </c>
      <c r="G22" s="505">
        <v>708.91666666666652</v>
      </c>
      <c r="H22" s="505">
        <v>728.01666666666642</v>
      </c>
      <c r="I22" s="505">
        <v>731.78333333333308</v>
      </c>
      <c r="J22" s="505">
        <v>737.56666666666638</v>
      </c>
      <c r="K22" s="504">
        <v>726</v>
      </c>
      <c r="L22" s="504">
        <v>716.45</v>
      </c>
      <c r="M22" s="504">
        <v>36.545319999999997</v>
      </c>
      <c r="N22" s="1"/>
      <c r="O22" s="1"/>
    </row>
    <row r="23" spans="1:15" ht="12.75" customHeight="1">
      <c r="A23" s="31">
        <v>13</v>
      </c>
      <c r="B23" s="503" t="s">
        <v>242</v>
      </c>
      <c r="C23" s="504">
        <v>1683.4</v>
      </c>
      <c r="D23" s="505">
        <v>1684.55</v>
      </c>
      <c r="E23" s="505">
        <v>1649.1</v>
      </c>
      <c r="F23" s="505">
        <v>1614.8</v>
      </c>
      <c r="G23" s="505">
        <v>1579.35</v>
      </c>
      <c r="H23" s="505">
        <v>1718.85</v>
      </c>
      <c r="I23" s="505">
        <v>1754.3000000000002</v>
      </c>
      <c r="J23" s="505">
        <v>1788.6</v>
      </c>
      <c r="K23" s="504">
        <v>1720</v>
      </c>
      <c r="L23" s="504">
        <v>1650.25</v>
      </c>
      <c r="M23" s="504">
        <v>0.72275999999999996</v>
      </c>
      <c r="N23" s="1"/>
      <c r="O23" s="1"/>
    </row>
    <row r="24" spans="1:15" ht="12.75" customHeight="1">
      <c r="A24" s="31">
        <v>14</v>
      </c>
      <c r="B24" s="503" t="s">
        <v>296</v>
      </c>
      <c r="C24" s="504">
        <v>321.64999999999998</v>
      </c>
      <c r="D24" s="505">
        <v>322.86666666666662</v>
      </c>
      <c r="E24" s="505">
        <v>319.78333333333325</v>
      </c>
      <c r="F24" s="505">
        <v>317.91666666666663</v>
      </c>
      <c r="G24" s="505">
        <v>314.83333333333326</v>
      </c>
      <c r="H24" s="505">
        <v>324.73333333333323</v>
      </c>
      <c r="I24" s="505">
        <v>327.81666666666661</v>
      </c>
      <c r="J24" s="505">
        <v>329.68333333333322</v>
      </c>
      <c r="K24" s="504">
        <v>325.95</v>
      </c>
      <c r="L24" s="504">
        <v>321</v>
      </c>
      <c r="M24" s="504">
        <v>0.63871</v>
      </c>
      <c r="N24" s="1"/>
      <c r="O24" s="1"/>
    </row>
    <row r="25" spans="1:15" ht="12.75" customHeight="1">
      <c r="A25" s="31">
        <v>15</v>
      </c>
      <c r="B25" s="503" t="s">
        <v>297</v>
      </c>
      <c r="C25" s="504">
        <v>218.8</v>
      </c>
      <c r="D25" s="505">
        <v>219.16666666666666</v>
      </c>
      <c r="E25" s="505">
        <v>216.63333333333333</v>
      </c>
      <c r="F25" s="505">
        <v>214.46666666666667</v>
      </c>
      <c r="G25" s="505">
        <v>211.93333333333334</v>
      </c>
      <c r="H25" s="505">
        <v>221.33333333333331</v>
      </c>
      <c r="I25" s="505">
        <v>223.86666666666667</v>
      </c>
      <c r="J25" s="505">
        <v>226.0333333333333</v>
      </c>
      <c r="K25" s="504">
        <v>221.7</v>
      </c>
      <c r="L25" s="504">
        <v>217</v>
      </c>
      <c r="M25" s="504">
        <v>3.4420000000000002</v>
      </c>
      <c r="N25" s="1"/>
      <c r="O25" s="1"/>
    </row>
    <row r="26" spans="1:15" ht="12.75" customHeight="1">
      <c r="A26" s="31">
        <v>16</v>
      </c>
      <c r="B26" s="503" t="s">
        <v>298</v>
      </c>
      <c r="C26" s="504">
        <v>1105.75</v>
      </c>
      <c r="D26" s="505">
        <v>1106.8</v>
      </c>
      <c r="E26" s="505">
        <v>1097.1999999999998</v>
      </c>
      <c r="F26" s="505">
        <v>1088.6499999999999</v>
      </c>
      <c r="G26" s="505">
        <v>1079.0499999999997</v>
      </c>
      <c r="H26" s="505">
        <v>1115.3499999999999</v>
      </c>
      <c r="I26" s="505">
        <v>1124.9499999999998</v>
      </c>
      <c r="J26" s="505">
        <v>1133.5</v>
      </c>
      <c r="K26" s="504">
        <v>1116.4000000000001</v>
      </c>
      <c r="L26" s="504">
        <v>1098.25</v>
      </c>
      <c r="M26" s="504">
        <v>2.6064099999999999</v>
      </c>
      <c r="N26" s="1"/>
      <c r="O26" s="1"/>
    </row>
    <row r="27" spans="1:15" ht="12.75" customHeight="1">
      <c r="A27" s="31">
        <v>17</v>
      </c>
      <c r="B27" s="503" t="s">
        <v>292</v>
      </c>
      <c r="C27" s="504">
        <v>1823.1</v>
      </c>
      <c r="D27" s="505">
        <v>1819.0333333333335</v>
      </c>
      <c r="E27" s="505">
        <v>1804.0666666666671</v>
      </c>
      <c r="F27" s="505">
        <v>1785.0333333333335</v>
      </c>
      <c r="G27" s="505">
        <v>1770.0666666666671</v>
      </c>
      <c r="H27" s="505">
        <v>1838.0666666666671</v>
      </c>
      <c r="I27" s="505">
        <v>1853.0333333333338</v>
      </c>
      <c r="J27" s="505">
        <v>1872.0666666666671</v>
      </c>
      <c r="K27" s="504">
        <v>1834</v>
      </c>
      <c r="L27" s="504">
        <v>1800</v>
      </c>
      <c r="M27" s="504">
        <v>9.511E-2</v>
      </c>
      <c r="N27" s="1"/>
      <c r="O27" s="1"/>
    </row>
    <row r="28" spans="1:15" ht="12.75" customHeight="1">
      <c r="A28" s="31">
        <v>18</v>
      </c>
      <c r="B28" s="503" t="s">
        <v>244</v>
      </c>
      <c r="C28" s="504">
        <v>2262.9499999999998</v>
      </c>
      <c r="D28" s="505">
        <v>2272.4833333333331</v>
      </c>
      <c r="E28" s="505">
        <v>2241.7166666666662</v>
      </c>
      <c r="F28" s="505">
        <v>2220.4833333333331</v>
      </c>
      <c r="G28" s="505">
        <v>2189.7166666666662</v>
      </c>
      <c r="H28" s="505">
        <v>2293.7166666666662</v>
      </c>
      <c r="I28" s="505">
        <v>2324.4833333333336</v>
      </c>
      <c r="J28" s="505">
        <v>2345.7166666666662</v>
      </c>
      <c r="K28" s="504">
        <v>2303.25</v>
      </c>
      <c r="L28" s="504">
        <v>2251.25</v>
      </c>
      <c r="M28" s="504">
        <v>0.47297</v>
      </c>
      <c r="N28" s="1"/>
      <c r="O28" s="1"/>
    </row>
    <row r="29" spans="1:15" ht="12.75" customHeight="1">
      <c r="A29" s="31">
        <v>19</v>
      </c>
      <c r="B29" s="503" t="s">
        <v>299</v>
      </c>
      <c r="C29" s="504">
        <v>103</v>
      </c>
      <c r="D29" s="505">
        <v>103.63333333333333</v>
      </c>
      <c r="E29" s="505">
        <v>101.41666666666666</v>
      </c>
      <c r="F29" s="505">
        <v>99.833333333333329</v>
      </c>
      <c r="G29" s="505">
        <v>97.61666666666666</v>
      </c>
      <c r="H29" s="505">
        <v>105.21666666666665</v>
      </c>
      <c r="I29" s="505">
        <v>107.43333333333332</v>
      </c>
      <c r="J29" s="505">
        <v>109.01666666666665</v>
      </c>
      <c r="K29" s="504">
        <v>105.85</v>
      </c>
      <c r="L29" s="504">
        <v>102.05</v>
      </c>
      <c r="M29" s="504">
        <v>1.1896899999999999</v>
      </c>
      <c r="N29" s="1"/>
      <c r="O29" s="1"/>
    </row>
    <row r="30" spans="1:15" ht="12.75" customHeight="1">
      <c r="A30" s="31">
        <v>20</v>
      </c>
      <c r="B30" s="503" t="s">
        <v>48</v>
      </c>
      <c r="C30" s="504">
        <v>3624</v>
      </c>
      <c r="D30" s="505">
        <v>3625.5166666666664</v>
      </c>
      <c r="E30" s="505">
        <v>3502.083333333333</v>
      </c>
      <c r="F30" s="505">
        <v>3380.1666666666665</v>
      </c>
      <c r="G30" s="505">
        <v>3256.7333333333331</v>
      </c>
      <c r="H30" s="505">
        <v>3747.4333333333329</v>
      </c>
      <c r="I30" s="505">
        <v>3870.8666666666663</v>
      </c>
      <c r="J30" s="505">
        <v>3992.7833333333328</v>
      </c>
      <c r="K30" s="504">
        <v>3748.95</v>
      </c>
      <c r="L30" s="504">
        <v>3503.6</v>
      </c>
      <c r="M30" s="504">
        <v>2.90401</v>
      </c>
      <c r="N30" s="1"/>
      <c r="O30" s="1"/>
    </row>
    <row r="31" spans="1:15" ht="12.75" customHeight="1">
      <c r="A31" s="31">
        <v>21</v>
      </c>
      <c r="B31" s="503" t="s">
        <v>300</v>
      </c>
      <c r="C31" s="504">
        <v>3326.9</v>
      </c>
      <c r="D31" s="505">
        <v>3326.3666666666663</v>
      </c>
      <c r="E31" s="505">
        <v>3293.7333333333327</v>
      </c>
      <c r="F31" s="505">
        <v>3260.5666666666662</v>
      </c>
      <c r="G31" s="505">
        <v>3227.9333333333325</v>
      </c>
      <c r="H31" s="505">
        <v>3359.5333333333328</v>
      </c>
      <c r="I31" s="505">
        <v>3392.166666666667</v>
      </c>
      <c r="J31" s="505">
        <v>3425.333333333333</v>
      </c>
      <c r="K31" s="504">
        <v>3359</v>
      </c>
      <c r="L31" s="504">
        <v>3293.2</v>
      </c>
      <c r="M31" s="504">
        <v>0.26385999999999998</v>
      </c>
      <c r="N31" s="1"/>
      <c r="O31" s="1"/>
    </row>
    <row r="32" spans="1:15" ht="12.75" customHeight="1">
      <c r="A32" s="31">
        <v>22</v>
      </c>
      <c r="B32" s="503" t="s">
        <v>301</v>
      </c>
      <c r="C32" s="504">
        <v>25.55</v>
      </c>
      <c r="D32" s="505">
        <v>25.733333333333331</v>
      </c>
      <c r="E32" s="505">
        <v>25.216666666666661</v>
      </c>
      <c r="F32" s="505">
        <v>24.883333333333329</v>
      </c>
      <c r="G32" s="505">
        <v>24.36666666666666</v>
      </c>
      <c r="H32" s="505">
        <v>26.066666666666663</v>
      </c>
      <c r="I32" s="505">
        <v>26.583333333333336</v>
      </c>
      <c r="J32" s="505">
        <v>26.916666666666664</v>
      </c>
      <c r="K32" s="504">
        <v>26.25</v>
      </c>
      <c r="L32" s="504">
        <v>25.4</v>
      </c>
      <c r="M32" s="504">
        <v>106.88333</v>
      </c>
      <c r="N32" s="1"/>
      <c r="O32" s="1"/>
    </row>
    <row r="33" spans="1:15" ht="12.75" customHeight="1">
      <c r="A33" s="31">
        <v>23</v>
      </c>
      <c r="B33" s="503" t="s">
        <v>50</v>
      </c>
      <c r="C33" s="504">
        <v>618.79999999999995</v>
      </c>
      <c r="D33" s="505">
        <v>620.36666666666667</v>
      </c>
      <c r="E33" s="505">
        <v>613.98333333333335</v>
      </c>
      <c r="F33" s="505">
        <v>609.16666666666663</v>
      </c>
      <c r="G33" s="505">
        <v>602.7833333333333</v>
      </c>
      <c r="H33" s="505">
        <v>625.18333333333339</v>
      </c>
      <c r="I33" s="505">
        <v>631.56666666666683</v>
      </c>
      <c r="J33" s="505">
        <v>636.38333333333344</v>
      </c>
      <c r="K33" s="504">
        <v>626.75</v>
      </c>
      <c r="L33" s="504">
        <v>615.54999999999995</v>
      </c>
      <c r="M33" s="504">
        <v>13.371689999999999</v>
      </c>
      <c r="N33" s="1"/>
      <c r="O33" s="1"/>
    </row>
    <row r="34" spans="1:15" ht="12.75" customHeight="1">
      <c r="A34" s="31">
        <v>24</v>
      </c>
      <c r="B34" s="503" t="s">
        <v>302</v>
      </c>
      <c r="C34" s="504">
        <v>3291.45</v>
      </c>
      <c r="D34" s="505">
        <v>3321.9</v>
      </c>
      <c r="E34" s="505">
        <v>3244.8500000000004</v>
      </c>
      <c r="F34" s="505">
        <v>3198.2500000000005</v>
      </c>
      <c r="G34" s="505">
        <v>3121.2000000000007</v>
      </c>
      <c r="H34" s="505">
        <v>3368.5</v>
      </c>
      <c r="I34" s="505">
        <v>3445.55</v>
      </c>
      <c r="J34" s="505">
        <v>3492.1499999999996</v>
      </c>
      <c r="K34" s="504">
        <v>3398.95</v>
      </c>
      <c r="L34" s="504">
        <v>3275.3</v>
      </c>
      <c r="M34" s="504">
        <v>0.34656999999999999</v>
      </c>
      <c r="N34" s="1"/>
      <c r="O34" s="1"/>
    </row>
    <row r="35" spans="1:15" ht="12.75" customHeight="1">
      <c r="A35" s="31">
        <v>25</v>
      </c>
      <c r="B35" s="503" t="s">
        <v>51</v>
      </c>
      <c r="C35" s="504">
        <v>370.95</v>
      </c>
      <c r="D35" s="505">
        <v>372.83333333333331</v>
      </c>
      <c r="E35" s="505">
        <v>367.71666666666664</v>
      </c>
      <c r="F35" s="505">
        <v>364.48333333333335</v>
      </c>
      <c r="G35" s="505">
        <v>359.36666666666667</v>
      </c>
      <c r="H35" s="505">
        <v>376.06666666666661</v>
      </c>
      <c r="I35" s="505">
        <v>381.18333333333328</v>
      </c>
      <c r="J35" s="505">
        <v>384.41666666666657</v>
      </c>
      <c r="K35" s="504">
        <v>377.95</v>
      </c>
      <c r="L35" s="504">
        <v>369.6</v>
      </c>
      <c r="M35" s="504">
        <v>21.797059999999998</v>
      </c>
      <c r="N35" s="1"/>
      <c r="O35" s="1"/>
    </row>
    <row r="36" spans="1:15" ht="12.75" customHeight="1">
      <c r="A36" s="31">
        <v>26</v>
      </c>
      <c r="B36" s="503" t="s">
        <v>865</v>
      </c>
      <c r="C36" s="504">
        <v>1191.45</v>
      </c>
      <c r="D36" s="505">
        <v>1192.2833333333333</v>
      </c>
      <c r="E36" s="505">
        <v>1180.5666666666666</v>
      </c>
      <c r="F36" s="505">
        <v>1169.6833333333334</v>
      </c>
      <c r="G36" s="505">
        <v>1157.9666666666667</v>
      </c>
      <c r="H36" s="505">
        <v>1203.1666666666665</v>
      </c>
      <c r="I36" s="505">
        <v>1214.8833333333332</v>
      </c>
      <c r="J36" s="505">
        <v>1225.7666666666664</v>
      </c>
      <c r="K36" s="504">
        <v>1204</v>
      </c>
      <c r="L36" s="504">
        <v>1181.4000000000001</v>
      </c>
      <c r="M36" s="504">
        <v>2.2507899999999998</v>
      </c>
      <c r="N36" s="1"/>
      <c r="O36" s="1"/>
    </row>
    <row r="37" spans="1:15" ht="12.75" customHeight="1">
      <c r="A37" s="31">
        <v>27</v>
      </c>
      <c r="B37" s="503" t="s">
        <v>817</v>
      </c>
      <c r="C37" s="504">
        <v>955.7</v>
      </c>
      <c r="D37" s="505">
        <v>945.73333333333323</v>
      </c>
      <c r="E37" s="505">
        <v>906.51666666666642</v>
      </c>
      <c r="F37" s="505">
        <v>857.33333333333314</v>
      </c>
      <c r="G37" s="505">
        <v>818.11666666666633</v>
      </c>
      <c r="H37" s="505">
        <v>994.91666666666652</v>
      </c>
      <c r="I37" s="505">
        <v>1034.1333333333334</v>
      </c>
      <c r="J37" s="505">
        <v>1083.3166666666666</v>
      </c>
      <c r="K37" s="504">
        <v>984.95</v>
      </c>
      <c r="L37" s="504">
        <v>896.55</v>
      </c>
      <c r="M37" s="504">
        <v>4.3952400000000003</v>
      </c>
      <c r="N37" s="1"/>
      <c r="O37" s="1"/>
    </row>
    <row r="38" spans="1:15" ht="12.75" customHeight="1">
      <c r="A38" s="31">
        <v>28</v>
      </c>
      <c r="B38" s="503" t="s">
        <v>293</v>
      </c>
      <c r="C38" s="504">
        <v>997.75</v>
      </c>
      <c r="D38" s="505">
        <v>996.44999999999993</v>
      </c>
      <c r="E38" s="505">
        <v>983.89999999999986</v>
      </c>
      <c r="F38" s="505">
        <v>970.05</v>
      </c>
      <c r="G38" s="505">
        <v>957.49999999999989</v>
      </c>
      <c r="H38" s="505">
        <v>1010.2999999999998</v>
      </c>
      <c r="I38" s="505">
        <v>1022.8499999999998</v>
      </c>
      <c r="J38" s="505">
        <v>1036.6999999999998</v>
      </c>
      <c r="K38" s="504">
        <v>1009</v>
      </c>
      <c r="L38" s="504">
        <v>982.6</v>
      </c>
      <c r="M38" s="504">
        <v>2.4912000000000001</v>
      </c>
      <c r="N38" s="1"/>
      <c r="O38" s="1"/>
    </row>
    <row r="39" spans="1:15" ht="12.75" customHeight="1">
      <c r="A39" s="31">
        <v>29</v>
      </c>
      <c r="B39" s="503" t="s">
        <v>52</v>
      </c>
      <c r="C39" s="504">
        <v>799.7</v>
      </c>
      <c r="D39" s="505">
        <v>802.85</v>
      </c>
      <c r="E39" s="505">
        <v>789.7</v>
      </c>
      <c r="F39" s="505">
        <v>779.7</v>
      </c>
      <c r="G39" s="505">
        <v>766.55000000000007</v>
      </c>
      <c r="H39" s="505">
        <v>812.85</v>
      </c>
      <c r="I39" s="505">
        <v>825.99999999999989</v>
      </c>
      <c r="J39" s="505">
        <v>836</v>
      </c>
      <c r="K39" s="504">
        <v>816</v>
      </c>
      <c r="L39" s="504">
        <v>792.85</v>
      </c>
      <c r="M39" s="504">
        <v>3.7700200000000001</v>
      </c>
      <c r="N39" s="1"/>
      <c r="O39" s="1"/>
    </row>
    <row r="40" spans="1:15" ht="12.75" customHeight="1">
      <c r="A40" s="31">
        <v>30</v>
      </c>
      <c r="B40" s="503" t="s">
        <v>53</v>
      </c>
      <c r="C40" s="504">
        <v>4970.75</v>
      </c>
      <c r="D40" s="505">
        <v>4973.4666666666662</v>
      </c>
      <c r="E40" s="505">
        <v>4937.2833333333328</v>
      </c>
      <c r="F40" s="505">
        <v>4903.8166666666666</v>
      </c>
      <c r="G40" s="505">
        <v>4867.6333333333332</v>
      </c>
      <c r="H40" s="505">
        <v>5006.9333333333325</v>
      </c>
      <c r="I40" s="505">
        <v>5043.116666666665</v>
      </c>
      <c r="J40" s="505">
        <v>5076.5833333333321</v>
      </c>
      <c r="K40" s="504">
        <v>5009.6499999999996</v>
      </c>
      <c r="L40" s="504">
        <v>4940</v>
      </c>
      <c r="M40" s="504">
        <v>6.1745999999999999</v>
      </c>
      <c r="N40" s="1"/>
      <c r="O40" s="1"/>
    </row>
    <row r="41" spans="1:15" ht="12.75" customHeight="1">
      <c r="A41" s="31">
        <v>31</v>
      </c>
      <c r="B41" s="503" t="s">
        <v>54</v>
      </c>
      <c r="C41" s="504">
        <v>217.15</v>
      </c>
      <c r="D41" s="505">
        <v>217.18333333333331</v>
      </c>
      <c r="E41" s="505">
        <v>215.96666666666661</v>
      </c>
      <c r="F41" s="505">
        <v>214.7833333333333</v>
      </c>
      <c r="G41" s="505">
        <v>213.56666666666661</v>
      </c>
      <c r="H41" s="505">
        <v>218.36666666666662</v>
      </c>
      <c r="I41" s="505">
        <v>219.58333333333331</v>
      </c>
      <c r="J41" s="505">
        <v>220.76666666666662</v>
      </c>
      <c r="K41" s="504">
        <v>218.4</v>
      </c>
      <c r="L41" s="504">
        <v>216</v>
      </c>
      <c r="M41" s="504">
        <v>16.555199999999999</v>
      </c>
      <c r="N41" s="1"/>
      <c r="O41" s="1"/>
    </row>
    <row r="42" spans="1:15" ht="12.75" customHeight="1">
      <c r="A42" s="31">
        <v>32</v>
      </c>
      <c r="B42" s="503" t="s">
        <v>303</v>
      </c>
      <c r="C42" s="504">
        <v>476.3</v>
      </c>
      <c r="D42" s="505">
        <v>484.26666666666671</v>
      </c>
      <c r="E42" s="505">
        <v>463.63333333333344</v>
      </c>
      <c r="F42" s="505">
        <v>450.96666666666675</v>
      </c>
      <c r="G42" s="505">
        <v>430.33333333333348</v>
      </c>
      <c r="H42" s="505">
        <v>496.93333333333339</v>
      </c>
      <c r="I42" s="505">
        <v>517.56666666666672</v>
      </c>
      <c r="J42" s="505">
        <v>530.23333333333335</v>
      </c>
      <c r="K42" s="504">
        <v>504.9</v>
      </c>
      <c r="L42" s="504">
        <v>471.6</v>
      </c>
      <c r="M42" s="504">
        <v>5.0529599999999997</v>
      </c>
      <c r="N42" s="1"/>
      <c r="O42" s="1"/>
    </row>
    <row r="43" spans="1:15" ht="12.75" customHeight="1">
      <c r="A43" s="31">
        <v>33</v>
      </c>
      <c r="B43" s="503" t="s">
        <v>304</v>
      </c>
      <c r="C43" s="504">
        <v>99.05</v>
      </c>
      <c r="D43" s="505">
        <v>98.866666666666674</v>
      </c>
      <c r="E43" s="505">
        <v>97.733333333333348</v>
      </c>
      <c r="F43" s="505">
        <v>96.416666666666671</v>
      </c>
      <c r="G43" s="505">
        <v>95.283333333333346</v>
      </c>
      <c r="H43" s="505">
        <v>100.18333333333335</v>
      </c>
      <c r="I43" s="505">
        <v>101.31666666666668</v>
      </c>
      <c r="J43" s="505">
        <v>102.63333333333335</v>
      </c>
      <c r="K43" s="504">
        <v>100</v>
      </c>
      <c r="L43" s="504">
        <v>97.55</v>
      </c>
      <c r="M43" s="504">
        <v>10.99879</v>
      </c>
      <c r="N43" s="1"/>
      <c r="O43" s="1"/>
    </row>
    <row r="44" spans="1:15" ht="12.75" customHeight="1">
      <c r="A44" s="31">
        <v>34</v>
      </c>
      <c r="B44" s="503" t="s">
        <v>55</v>
      </c>
      <c r="C44" s="504">
        <v>120.6</v>
      </c>
      <c r="D44" s="505">
        <v>120.7</v>
      </c>
      <c r="E44" s="505">
        <v>119.75</v>
      </c>
      <c r="F44" s="505">
        <v>118.89999999999999</v>
      </c>
      <c r="G44" s="505">
        <v>117.94999999999999</v>
      </c>
      <c r="H44" s="505">
        <v>121.55000000000001</v>
      </c>
      <c r="I44" s="505">
        <v>122.50000000000003</v>
      </c>
      <c r="J44" s="505">
        <v>123.35000000000002</v>
      </c>
      <c r="K44" s="504">
        <v>121.65</v>
      </c>
      <c r="L44" s="504">
        <v>119.85</v>
      </c>
      <c r="M44" s="504">
        <v>78.586219999999997</v>
      </c>
      <c r="N44" s="1"/>
      <c r="O44" s="1"/>
    </row>
    <row r="45" spans="1:15" ht="12.75" customHeight="1">
      <c r="A45" s="31">
        <v>35</v>
      </c>
      <c r="B45" s="503" t="s">
        <v>57</v>
      </c>
      <c r="C45" s="504">
        <v>3365.7</v>
      </c>
      <c r="D45" s="505">
        <v>3368.6666666666665</v>
      </c>
      <c r="E45" s="505">
        <v>3347.333333333333</v>
      </c>
      <c r="F45" s="505">
        <v>3328.9666666666667</v>
      </c>
      <c r="G45" s="505">
        <v>3307.6333333333332</v>
      </c>
      <c r="H45" s="505">
        <v>3387.0333333333328</v>
      </c>
      <c r="I45" s="505">
        <v>3408.3666666666659</v>
      </c>
      <c r="J45" s="505">
        <v>3426.7333333333327</v>
      </c>
      <c r="K45" s="504">
        <v>3390</v>
      </c>
      <c r="L45" s="504">
        <v>3350.3</v>
      </c>
      <c r="M45" s="504">
        <v>6.9122300000000001</v>
      </c>
      <c r="N45" s="1"/>
      <c r="O45" s="1"/>
    </row>
    <row r="46" spans="1:15" ht="12.75" customHeight="1">
      <c r="A46" s="31">
        <v>36</v>
      </c>
      <c r="B46" s="503" t="s">
        <v>305</v>
      </c>
      <c r="C46" s="504">
        <v>172.75</v>
      </c>
      <c r="D46" s="505">
        <v>173.91666666666666</v>
      </c>
      <c r="E46" s="505">
        <v>170.98333333333332</v>
      </c>
      <c r="F46" s="505">
        <v>169.21666666666667</v>
      </c>
      <c r="G46" s="505">
        <v>166.28333333333333</v>
      </c>
      <c r="H46" s="505">
        <v>175.68333333333331</v>
      </c>
      <c r="I46" s="505">
        <v>178.61666666666665</v>
      </c>
      <c r="J46" s="505">
        <v>180.3833333333333</v>
      </c>
      <c r="K46" s="504">
        <v>176.85</v>
      </c>
      <c r="L46" s="504">
        <v>172.15</v>
      </c>
      <c r="M46" s="504">
        <v>4.2220800000000001</v>
      </c>
      <c r="N46" s="1"/>
      <c r="O46" s="1"/>
    </row>
    <row r="47" spans="1:15" ht="12.75" customHeight="1">
      <c r="A47" s="31">
        <v>37</v>
      </c>
      <c r="B47" s="503" t="s">
        <v>307</v>
      </c>
      <c r="C47" s="504">
        <v>2271.35</v>
      </c>
      <c r="D47" s="505">
        <v>2278.4500000000003</v>
      </c>
      <c r="E47" s="505">
        <v>2252.9000000000005</v>
      </c>
      <c r="F47" s="505">
        <v>2234.4500000000003</v>
      </c>
      <c r="G47" s="505">
        <v>2208.9000000000005</v>
      </c>
      <c r="H47" s="505">
        <v>2296.9000000000005</v>
      </c>
      <c r="I47" s="505">
        <v>2322.4500000000007</v>
      </c>
      <c r="J47" s="505">
        <v>2340.9000000000005</v>
      </c>
      <c r="K47" s="504">
        <v>2304</v>
      </c>
      <c r="L47" s="504">
        <v>2260</v>
      </c>
      <c r="M47" s="504">
        <v>2.03173</v>
      </c>
      <c r="N47" s="1"/>
      <c r="O47" s="1"/>
    </row>
    <row r="48" spans="1:15" ht="12.75" customHeight="1">
      <c r="A48" s="31">
        <v>38</v>
      </c>
      <c r="B48" s="503" t="s">
        <v>306</v>
      </c>
      <c r="C48" s="504">
        <v>3018.55</v>
      </c>
      <c r="D48" s="505">
        <v>3021.9666666666667</v>
      </c>
      <c r="E48" s="505">
        <v>3002.5833333333335</v>
      </c>
      <c r="F48" s="505">
        <v>2986.6166666666668</v>
      </c>
      <c r="G48" s="505">
        <v>2967.2333333333336</v>
      </c>
      <c r="H48" s="505">
        <v>3037.9333333333334</v>
      </c>
      <c r="I48" s="505">
        <v>3057.3166666666666</v>
      </c>
      <c r="J48" s="505">
        <v>3073.2833333333333</v>
      </c>
      <c r="K48" s="504">
        <v>3041.35</v>
      </c>
      <c r="L48" s="504">
        <v>3006</v>
      </c>
      <c r="M48" s="504">
        <v>7.0819999999999994E-2</v>
      </c>
      <c r="N48" s="1"/>
      <c r="O48" s="1"/>
    </row>
    <row r="49" spans="1:15" ht="12.75" customHeight="1">
      <c r="A49" s="31">
        <v>39</v>
      </c>
      <c r="B49" s="503" t="s">
        <v>241</v>
      </c>
      <c r="C49" s="504">
        <v>1682.4</v>
      </c>
      <c r="D49" s="505">
        <v>1702.3166666666666</v>
      </c>
      <c r="E49" s="505">
        <v>1642.0833333333333</v>
      </c>
      <c r="F49" s="505">
        <v>1601.7666666666667</v>
      </c>
      <c r="G49" s="505">
        <v>1541.5333333333333</v>
      </c>
      <c r="H49" s="505">
        <v>1742.6333333333332</v>
      </c>
      <c r="I49" s="505">
        <v>1802.8666666666668</v>
      </c>
      <c r="J49" s="505">
        <v>1843.1833333333332</v>
      </c>
      <c r="K49" s="504">
        <v>1762.55</v>
      </c>
      <c r="L49" s="504">
        <v>1662</v>
      </c>
      <c r="M49" s="504">
        <v>4.02881</v>
      </c>
      <c r="N49" s="1"/>
      <c r="O49" s="1"/>
    </row>
    <row r="50" spans="1:15" ht="12.75" customHeight="1">
      <c r="A50" s="31">
        <v>40</v>
      </c>
      <c r="B50" s="503" t="s">
        <v>308</v>
      </c>
      <c r="C50" s="504">
        <v>8985.4</v>
      </c>
      <c r="D50" s="505">
        <v>8955.9833333333318</v>
      </c>
      <c r="E50" s="505">
        <v>8869.7666666666628</v>
      </c>
      <c r="F50" s="505">
        <v>8754.1333333333314</v>
      </c>
      <c r="G50" s="505">
        <v>8667.9166666666624</v>
      </c>
      <c r="H50" s="505">
        <v>9071.6166666666631</v>
      </c>
      <c r="I50" s="505">
        <v>9157.8333333333339</v>
      </c>
      <c r="J50" s="505">
        <v>9273.4666666666635</v>
      </c>
      <c r="K50" s="504">
        <v>9042.2000000000007</v>
      </c>
      <c r="L50" s="504">
        <v>8840.35</v>
      </c>
      <c r="M50" s="504">
        <v>0.16402</v>
      </c>
      <c r="N50" s="1"/>
      <c r="O50" s="1"/>
    </row>
    <row r="51" spans="1:15" ht="12.75" customHeight="1">
      <c r="A51" s="31">
        <v>41</v>
      </c>
      <c r="B51" s="503" t="s">
        <v>59</v>
      </c>
      <c r="C51" s="504">
        <v>1043.3499999999999</v>
      </c>
      <c r="D51" s="505">
        <v>1034.9166666666667</v>
      </c>
      <c r="E51" s="505">
        <v>1008.4333333333334</v>
      </c>
      <c r="F51" s="505">
        <v>973.51666666666665</v>
      </c>
      <c r="G51" s="505">
        <v>947.0333333333333</v>
      </c>
      <c r="H51" s="505">
        <v>1069.8333333333335</v>
      </c>
      <c r="I51" s="505">
        <v>1096.3166666666666</v>
      </c>
      <c r="J51" s="505">
        <v>1131.2333333333336</v>
      </c>
      <c r="K51" s="504">
        <v>1061.4000000000001</v>
      </c>
      <c r="L51" s="504">
        <v>1000</v>
      </c>
      <c r="M51" s="504">
        <v>30.056930000000001</v>
      </c>
      <c r="N51" s="1"/>
      <c r="O51" s="1"/>
    </row>
    <row r="52" spans="1:15" ht="12.75" customHeight="1">
      <c r="A52" s="31">
        <v>42</v>
      </c>
      <c r="B52" s="503" t="s">
        <v>60</v>
      </c>
      <c r="C52" s="504">
        <v>723.5</v>
      </c>
      <c r="D52" s="505">
        <v>725.4</v>
      </c>
      <c r="E52" s="505">
        <v>719.3</v>
      </c>
      <c r="F52" s="505">
        <v>715.1</v>
      </c>
      <c r="G52" s="505">
        <v>709</v>
      </c>
      <c r="H52" s="505">
        <v>729.59999999999991</v>
      </c>
      <c r="I52" s="505">
        <v>735.7</v>
      </c>
      <c r="J52" s="505">
        <v>739.89999999999986</v>
      </c>
      <c r="K52" s="504">
        <v>731.5</v>
      </c>
      <c r="L52" s="504">
        <v>721.2</v>
      </c>
      <c r="M52" s="504">
        <v>10.909750000000001</v>
      </c>
      <c r="N52" s="1"/>
      <c r="O52" s="1"/>
    </row>
    <row r="53" spans="1:15" ht="12.75" customHeight="1">
      <c r="A53" s="31">
        <v>43</v>
      </c>
      <c r="B53" s="503" t="s">
        <v>309</v>
      </c>
      <c r="C53" s="504">
        <v>551.35</v>
      </c>
      <c r="D53" s="505">
        <v>553.11666666666667</v>
      </c>
      <c r="E53" s="505">
        <v>548.23333333333335</v>
      </c>
      <c r="F53" s="505">
        <v>545.11666666666667</v>
      </c>
      <c r="G53" s="505">
        <v>540.23333333333335</v>
      </c>
      <c r="H53" s="505">
        <v>556.23333333333335</v>
      </c>
      <c r="I53" s="505">
        <v>561.11666666666679</v>
      </c>
      <c r="J53" s="505">
        <v>564.23333333333335</v>
      </c>
      <c r="K53" s="504">
        <v>558</v>
      </c>
      <c r="L53" s="504">
        <v>550</v>
      </c>
      <c r="M53" s="504">
        <v>0.62648000000000004</v>
      </c>
      <c r="N53" s="1"/>
      <c r="O53" s="1"/>
    </row>
    <row r="54" spans="1:15" ht="12.75" customHeight="1">
      <c r="A54" s="31">
        <v>44</v>
      </c>
      <c r="B54" s="503" t="s">
        <v>61</v>
      </c>
      <c r="C54" s="504">
        <v>668.85</v>
      </c>
      <c r="D54" s="505">
        <v>668.81666666666672</v>
      </c>
      <c r="E54" s="505">
        <v>664.53333333333342</v>
      </c>
      <c r="F54" s="505">
        <v>660.2166666666667</v>
      </c>
      <c r="G54" s="505">
        <v>655.93333333333339</v>
      </c>
      <c r="H54" s="505">
        <v>673.13333333333344</v>
      </c>
      <c r="I54" s="505">
        <v>677.41666666666674</v>
      </c>
      <c r="J54" s="505">
        <v>681.73333333333346</v>
      </c>
      <c r="K54" s="504">
        <v>673.1</v>
      </c>
      <c r="L54" s="504">
        <v>664.5</v>
      </c>
      <c r="M54" s="504">
        <v>51.197049999999997</v>
      </c>
      <c r="N54" s="1"/>
      <c r="O54" s="1"/>
    </row>
    <row r="55" spans="1:15" ht="12.75" customHeight="1">
      <c r="A55" s="31">
        <v>45</v>
      </c>
      <c r="B55" s="503" t="s">
        <v>62</v>
      </c>
      <c r="C55" s="504">
        <v>3200.8</v>
      </c>
      <c r="D55" s="505">
        <v>3222.3166666666671</v>
      </c>
      <c r="E55" s="505">
        <v>3165.483333333334</v>
      </c>
      <c r="F55" s="505">
        <v>3130.166666666667</v>
      </c>
      <c r="G55" s="505">
        <v>3073.3333333333339</v>
      </c>
      <c r="H55" s="505">
        <v>3257.6333333333341</v>
      </c>
      <c r="I55" s="505">
        <v>3314.4666666666672</v>
      </c>
      <c r="J55" s="505">
        <v>3349.7833333333342</v>
      </c>
      <c r="K55" s="504">
        <v>3279.15</v>
      </c>
      <c r="L55" s="504">
        <v>3187</v>
      </c>
      <c r="M55" s="504">
        <v>5.9498699999999998</v>
      </c>
      <c r="N55" s="1"/>
      <c r="O55" s="1"/>
    </row>
    <row r="56" spans="1:15" ht="12.75" customHeight="1">
      <c r="A56" s="31">
        <v>46</v>
      </c>
      <c r="B56" s="503" t="s">
        <v>313</v>
      </c>
      <c r="C56" s="504">
        <v>197.9</v>
      </c>
      <c r="D56" s="505">
        <v>198.56666666666669</v>
      </c>
      <c r="E56" s="505">
        <v>196.23333333333338</v>
      </c>
      <c r="F56" s="505">
        <v>194.56666666666669</v>
      </c>
      <c r="G56" s="505">
        <v>192.23333333333338</v>
      </c>
      <c r="H56" s="505">
        <v>200.23333333333338</v>
      </c>
      <c r="I56" s="505">
        <v>202.56666666666669</v>
      </c>
      <c r="J56" s="505">
        <v>204.23333333333338</v>
      </c>
      <c r="K56" s="504">
        <v>200.9</v>
      </c>
      <c r="L56" s="504">
        <v>196.9</v>
      </c>
      <c r="M56" s="504">
        <v>2.78152</v>
      </c>
      <c r="N56" s="1"/>
      <c r="O56" s="1"/>
    </row>
    <row r="57" spans="1:15" ht="12.75" customHeight="1">
      <c r="A57" s="31">
        <v>47</v>
      </c>
      <c r="B57" s="503" t="s">
        <v>314</v>
      </c>
      <c r="C57" s="504">
        <v>1271.2</v>
      </c>
      <c r="D57" s="505">
        <v>1278.6499999999999</v>
      </c>
      <c r="E57" s="505">
        <v>1247.5499999999997</v>
      </c>
      <c r="F57" s="505">
        <v>1223.8999999999999</v>
      </c>
      <c r="G57" s="505">
        <v>1192.7999999999997</v>
      </c>
      <c r="H57" s="505">
        <v>1302.2999999999997</v>
      </c>
      <c r="I57" s="505">
        <v>1333.3999999999996</v>
      </c>
      <c r="J57" s="505">
        <v>1357.0499999999997</v>
      </c>
      <c r="K57" s="504">
        <v>1309.75</v>
      </c>
      <c r="L57" s="504">
        <v>1255</v>
      </c>
      <c r="M57" s="504">
        <v>1.7172099999999999</v>
      </c>
      <c r="N57" s="1"/>
      <c r="O57" s="1"/>
    </row>
    <row r="58" spans="1:15" ht="12.75" customHeight="1">
      <c r="A58" s="31">
        <v>48</v>
      </c>
      <c r="B58" s="503" t="s">
        <v>64</v>
      </c>
      <c r="C58" s="504">
        <v>16167.55</v>
      </c>
      <c r="D58" s="505">
        <v>16141.283333333333</v>
      </c>
      <c r="E58" s="505">
        <v>16000.766666666666</v>
      </c>
      <c r="F58" s="505">
        <v>15833.983333333334</v>
      </c>
      <c r="G58" s="505">
        <v>15693.466666666667</v>
      </c>
      <c r="H58" s="505">
        <v>16308.066666666666</v>
      </c>
      <c r="I58" s="505">
        <v>16448.583333333332</v>
      </c>
      <c r="J58" s="505">
        <v>16615.366666666665</v>
      </c>
      <c r="K58" s="504">
        <v>16281.8</v>
      </c>
      <c r="L58" s="504">
        <v>15974.5</v>
      </c>
      <c r="M58" s="504">
        <v>2.8314599999999999</v>
      </c>
      <c r="N58" s="1"/>
      <c r="O58" s="1"/>
    </row>
    <row r="59" spans="1:15" ht="12" customHeight="1">
      <c r="A59" s="31">
        <v>49</v>
      </c>
      <c r="B59" s="503" t="s">
        <v>246</v>
      </c>
      <c r="C59" s="504">
        <v>5158.95</v>
      </c>
      <c r="D59" s="505">
        <v>5127.7499999999991</v>
      </c>
      <c r="E59" s="505">
        <v>5071.5999999999985</v>
      </c>
      <c r="F59" s="505">
        <v>4984.2499999999991</v>
      </c>
      <c r="G59" s="505">
        <v>4928.0999999999985</v>
      </c>
      <c r="H59" s="505">
        <v>5215.0999999999985</v>
      </c>
      <c r="I59" s="505">
        <v>5271.2499999999982</v>
      </c>
      <c r="J59" s="505">
        <v>5358.5999999999985</v>
      </c>
      <c r="K59" s="504">
        <v>5183.8999999999996</v>
      </c>
      <c r="L59" s="504">
        <v>5040.3999999999996</v>
      </c>
      <c r="M59" s="504">
        <v>0.29683999999999999</v>
      </c>
      <c r="N59" s="1"/>
      <c r="O59" s="1"/>
    </row>
    <row r="60" spans="1:15" ht="12.75" customHeight="1">
      <c r="A60" s="31">
        <v>50</v>
      </c>
      <c r="B60" s="503" t="s">
        <v>65</v>
      </c>
      <c r="C60" s="504">
        <v>6871.1</v>
      </c>
      <c r="D60" s="505">
        <v>6890.9833333333327</v>
      </c>
      <c r="E60" s="505">
        <v>6837.0166666666655</v>
      </c>
      <c r="F60" s="505">
        <v>6802.9333333333325</v>
      </c>
      <c r="G60" s="505">
        <v>6748.9666666666653</v>
      </c>
      <c r="H60" s="505">
        <v>6925.0666666666657</v>
      </c>
      <c r="I60" s="505">
        <v>6979.0333333333328</v>
      </c>
      <c r="J60" s="505">
        <v>7013.1166666666659</v>
      </c>
      <c r="K60" s="504">
        <v>6944.95</v>
      </c>
      <c r="L60" s="504">
        <v>6856.9</v>
      </c>
      <c r="M60" s="504">
        <v>6.5899200000000002</v>
      </c>
      <c r="N60" s="1"/>
      <c r="O60" s="1"/>
    </row>
    <row r="61" spans="1:15" ht="12.75" customHeight="1">
      <c r="A61" s="31">
        <v>51</v>
      </c>
      <c r="B61" s="503" t="s">
        <v>315</v>
      </c>
      <c r="C61" s="504">
        <v>3166</v>
      </c>
      <c r="D61" s="505">
        <v>3184.0499999999997</v>
      </c>
      <c r="E61" s="505">
        <v>3142.0499999999993</v>
      </c>
      <c r="F61" s="505">
        <v>3118.0999999999995</v>
      </c>
      <c r="G61" s="505">
        <v>3076.099999999999</v>
      </c>
      <c r="H61" s="505">
        <v>3207.9999999999995</v>
      </c>
      <c r="I61" s="505">
        <v>3250.0000000000005</v>
      </c>
      <c r="J61" s="505">
        <v>3273.95</v>
      </c>
      <c r="K61" s="504">
        <v>3226.05</v>
      </c>
      <c r="L61" s="504">
        <v>3160.1</v>
      </c>
      <c r="M61" s="504">
        <v>0.35311999999999999</v>
      </c>
      <c r="N61" s="1"/>
      <c r="O61" s="1"/>
    </row>
    <row r="62" spans="1:15" ht="12.75" customHeight="1">
      <c r="A62" s="31">
        <v>52</v>
      </c>
      <c r="B62" s="503" t="s">
        <v>66</v>
      </c>
      <c r="C62" s="504">
        <v>2263.1</v>
      </c>
      <c r="D62" s="505">
        <v>2266.5500000000002</v>
      </c>
      <c r="E62" s="505">
        <v>2235.3500000000004</v>
      </c>
      <c r="F62" s="505">
        <v>2207.6000000000004</v>
      </c>
      <c r="G62" s="505">
        <v>2176.4000000000005</v>
      </c>
      <c r="H62" s="505">
        <v>2294.3000000000002</v>
      </c>
      <c r="I62" s="505">
        <v>2325.5</v>
      </c>
      <c r="J62" s="505">
        <v>2353.25</v>
      </c>
      <c r="K62" s="504">
        <v>2297.75</v>
      </c>
      <c r="L62" s="504">
        <v>2238.8000000000002</v>
      </c>
      <c r="M62" s="504">
        <v>2.4056899999999999</v>
      </c>
      <c r="N62" s="1"/>
      <c r="O62" s="1"/>
    </row>
    <row r="63" spans="1:15" ht="12.75" customHeight="1">
      <c r="A63" s="31">
        <v>53</v>
      </c>
      <c r="B63" s="503" t="s">
        <v>316</v>
      </c>
      <c r="C63" s="504">
        <v>361.75</v>
      </c>
      <c r="D63" s="505">
        <v>358.25</v>
      </c>
      <c r="E63" s="505">
        <v>349.5</v>
      </c>
      <c r="F63" s="505">
        <v>337.25</v>
      </c>
      <c r="G63" s="505">
        <v>328.5</v>
      </c>
      <c r="H63" s="505">
        <v>370.5</v>
      </c>
      <c r="I63" s="505">
        <v>379.25</v>
      </c>
      <c r="J63" s="505">
        <v>391.5</v>
      </c>
      <c r="K63" s="504">
        <v>367</v>
      </c>
      <c r="L63" s="504">
        <v>346</v>
      </c>
      <c r="M63" s="504">
        <v>24.992380000000001</v>
      </c>
      <c r="N63" s="1"/>
      <c r="O63" s="1"/>
    </row>
    <row r="64" spans="1:15" ht="12.75" customHeight="1">
      <c r="A64" s="31">
        <v>54</v>
      </c>
      <c r="B64" s="503" t="s">
        <v>67</v>
      </c>
      <c r="C64" s="504">
        <v>248.8</v>
      </c>
      <c r="D64" s="505">
        <v>247.35</v>
      </c>
      <c r="E64" s="505">
        <v>242.2</v>
      </c>
      <c r="F64" s="505">
        <v>235.6</v>
      </c>
      <c r="G64" s="505">
        <v>230.45</v>
      </c>
      <c r="H64" s="505">
        <v>253.95</v>
      </c>
      <c r="I64" s="505">
        <v>259.10000000000002</v>
      </c>
      <c r="J64" s="505">
        <v>265.7</v>
      </c>
      <c r="K64" s="504">
        <v>252.5</v>
      </c>
      <c r="L64" s="504">
        <v>240.75</v>
      </c>
      <c r="M64" s="504">
        <v>139.71472</v>
      </c>
      <c r="N64" s="1"/>
      <c r="O64" s="1"/>
    </row>
    <row r="65" spans="1:15" ht="12.75" customHeight="1">
      <c r="A65" s="31">
        <v>55</v>
      </c>
      <c r="B65" s="503" t="s">
        <v>68</v>
      </c>
      <c r="C65" s="504">
        <v>80.150000000000006</v>
      </c>
      <c r="D65" s="505">
        <v>80.11666666666666</v>
      </c>
      <c r="E65" s="505">
        <v>79.633333333333326</v>
      </c>
      <c r="F65" s="505">
        <v>79.11666666666666</v>
      </c>
      <c r="G65" s="505">
        <v>78.633333333333326</v>
      </c>
      <c r="H65" s="505">
        <v>80.633333333333326</v>
      </c>
      <c r="I65" s="505">
        <v>81.116666666666646</v>
      </c>
      <c r="J65" s="505">
        <v>81.633333333333326</v>
      </c>
      <c r="K65" s="504">
        <v>80.599999999999994</v>
      </c>
      <c r="L65" s="504">
        <v>79.599999999999994</v>
      </c>
      <c r="M65" s="504">
        <v>204.21279999999999</v>
      </c>
      <c r="N65" s="1"/>
      <c r="O65" s="1"/>
    </row>
    <row r="66" spans="1:15" ht="12.75" customHeight="1">
      <c r="A66" s="31">
        <v>56</v>
      </c>
      <c r="B66" s="503" t="s">
        <v>247</v>
      </c>
      <c r="C66" s="504">
        <v>50.85</v>
      </c>
      <c r="D66" s="505">
        <v>51.04999999999999</v>
      </c>
      <c r="E66" s="505">
        <v>50.59999999999998</v>
      </c>
      <c r="F66" s="505">
        <v>50.349999999999987</v>
      </c>
      <c r="G66" s="505">
        <v>49.899999999999977</v>
      </c>
      <c r="H66" s="505">
        <v>51.299999999999983</v>
      </c>
      <c r="I66" s="505">
        <v>51.749999999999986</v>
      </c>
      <c r="J66" s="505">
        <v>51.999999999999986</v>
      </c>
      <c r="K66" s="504">
        <v>51.5</v>
      </c>
      <c r="L66" s="504">
        <v>50.8</v>
      </c>
      <c r="M66" s="504">
        <v>28.025379999999998</v>
      </c>
      <c r="N66" s="1"/>
      <c r="O66" s="1"/>
    </row>
    <row r="67" spans="1:15" ht="12.75" customHeight="1">
      <c r="A67" s="31">
        <v>57</v>
      </c>
      <c r="B67" s="503" t="s">
        <v>310</v>
      </c>
      <c r="C67" s="504">
        <v>2978.3</v>
      </c>
      <c r="D67" s="505">
        <v>2996.4666666666667</v>
      </c>
      <c r="E67" s="505">
        <v>2942.9333333333334</v>
      </c>
      <c r="F67" s="505">
        <v>2907.5666666666666</v>
      </c>
      <c r="G67" s="505">
        <v>2854.0333333333333</v>
      </c>
      <c r="H67" s="505">
        <v>3031.8333333333335</v>
      </c>
      <c r="I67" s="505">
        <v>3085.3666666666672</v>
      </c>
      <c r="J67" s="505">
        <v>3120.7333333333336</v>
      </c>
      <c r="K67" s="504">
        <v>3050</v>
      </c>
      <c r="L67" s="504">
        <v>2961.1</v>
      </c>
      <c r="M67" s="504">
        <v>0.41857</v>
      </c>
      <c r="N67" s="1"/>
      <c r="O67" s="1"/>
    </row>
    <row r="68" spans="1:15" ht="12.75" customHeight="1">
      <c r="A68" s="31">
        <v>58</v>
      </c>
      <c r="B68" s="503" t="s">
        <v>69</v>
      </c>
      <c r="C68" s="504">
        <v>1817.1</v>
      </c>
      <c r="D68" s="505">
        <v>1817.0333333333335</v>
      </c>
      <c r="E68" s="505">
        <v>1796.0666666666671</v>
      </c>
      <c r="F68" s="505">
        <v>1775.0333333333335</v>
      </c>
      <c r="G68" s="505">
        <v>1754.0666666666671</v>
      </c>
      <c r="H68" s="505">
        <v>1838.0666666666671</v>
      </c>
      <c r="I68" s="505">
        <v>1859.0333333333338</v>
      </c>
      <c r="J68" s="505">
        <v>1880.0666666666671</v>
      </c>
      <c r="K68" s="504">
        <v>1838</v>
      </c>
      <c r="L68" s="504">
        <v>1796</v>
      </c>
      <c r="M68" s="504">
        <v>4.2169299999999996</v>
      </c>
      <c r="N68" s="1"/>
      <c r="O68" s="1"/>
    </row>
    <row r="69" spans="1:15" ht="12.75" customHeight="1">
      <c r="A69" s="31">
        <v>59</v>
      </c>
      <c r="B69" s="503" t="s">
        <v>318</v>
      </c>
      <c r="C69" s="504">
        <v>4935.45</v>
      </c>
      <c r="D69" s="505">
        <v>4915.0666666666666</v>
      </c>
      <c r="E69" s="505">
        <v>4881.2333333333336</v>
      </c>
      <c r="F69" s="505">
        <v>4827.0166666666673</v>
      </c>
      <c r="G69" s="505">
        <v>4793.1833333333343</v>
      </c>
      <c r="H69" s="505">
        <v>4969.2833333333328</v>
      </c>
      <c r="I69" s="505">
        <v>5003.1166666666668</v>
      </c>
      <c r="J69" s="505">
        <v>5057.3333333333321</v>
      </c>
      <c r="K69" s="504">
        <v>4948.8999999999996</v>
      </c>
      <c r="L69" s="504">
        <v>4860.8500000000004</v>
      </c>
      <c r="M69" s="504">
        <v>8.0259999999999998E-2</v>
      </c>
      <c r="N69" s="1"/>
      <c r="O69" s="1"/>
    </row>
    <row r="70" spans="1:15" ht="12.75" customHeight="1">
      <c r="A70" s="31">
        <v>60</v>
      </c>
      <c r="B70" s="503" t="s">
        <v>248</v>
      </c>
      <c r="C70" s="504">
        <v>1118.3</v>
      </c>
      <c r="D70" s="505">
        <v>1116.3333333333333</v>
      </c>
      <c r="E70" s="505">
        <v>1103.6666666666665</v>
      </c>
      <c r="F70" s="505">
        <v>1089.0333333333333</v>
      </c>
      <c r="G70" s="505">
        <v>1076.3666666666666</v>
      </c>
      <c r="H70" s="505">
        <v>1130.9666666666665</v>
      </c>
      <c r="I70" s="505">
        <v>1143.633333333333</v>
      </c>
      <c r="J70" s="505">
        <v>1158.2666666666664</v>
      </c>
      <c r="K70" s="504">
        <v>1129</v>
      </c>
      <c r="L70" s="504">
        <v>1101.7</v>
      </c>
      <c r="M70" s="504">
        <v>0.74134</v>
      </c>
      <c r="N70" s="1"/>
      <c r="O70" s="1"/>
    </row>
    <row r="71" spans="1:15" ht="12.75" customHeight="1">
      <c r="A71" s="31">
        <v>61</v>
      </c>
      <c r="B71" s="503" t="s">
        <v>319</v>
      </c>
      <c r="C71" s="504">
        <v>393.05</v>
      </c>
      <c r="D71" s="505">
        <v>396.25</v>
      </c>
      <c r="E71" s="505">
        <v>388.05</v>
      </c>
      <c r="F71" s="505">
        <v>383.05</v>
      </c>
      <c r="G71" s="505">
        <v>374.85</v>
      </c>
      <c r="H71" s="505">
        <v>401.25</v>
      </c>
      <c r="I71" s="505">
        <v>409.45000000000005</v>
      </c>
      <c r="J71" s="505">
        <v>414.45</v>
      </c>
      <c r="K71" s="504">
        <v>404.45</v>
      </c>
      <c r="L71" s="504">
        <v>391.25</v>
      </c>
      <c r="M71" s="504">
        <v>1.42391</v>
      </c>
      <c r="N71" s="1"/>
      <c r="O71" s="1"/>
    </row>
    <row r="72" spans="1:15" ht="12.75" customHeight="1">
      <c r="A72" s="31">
        <v>62</v>
      </c>
      <c r="B72" s="503" t="s">
        <v>71</v>
      </c>
      <c r="C72" s="504">
        <v>209.95</v>
      </c>
      <c r="D72" s="505">
        <v>209.11666666666667</v>
      </c>
      <c r="E72" s="505">
        <v>205.83333333333334</v>
      </c>
      <c r="F72" s="505">
        <v>201.71666666666667</v>
      </c>
      <c r="G72" s="505">
        <v>198.43333333333334</v>
      </c>
      <c r="H72" s="505">
        <v>213.23333333333335</v>
      </c>
      <c r="I72" s="505">
        <v>216.51666666666665</v>
      </c>
      <c r="J72" s="505">
        <v>220.63333333333335</v>
      </c>
      <c r="K72" s="504">
        <v>212.4</v>
      </c>
      <c r="L72" s="504">
        <v>205</v>
      </c>
      <c r="M72" s="504">
        <v>140.65285</v>
      </c>
      <c r="N72" s="1"/>
      <c r="O72" s="1"/>
    </row>
    <row r="73" spans="1:15" ht="12.75" customHeight="1">
      <c r="A73" s="31">
        <v>63</v>
      </c>
      <c r="B73" s="503" t="s">
        <v>311</v>
      </c>
      <c r="C73" s="504">
        <v>1631.35</v>
      </c>
      <c r="D73" s="505">
        <v>1632.0833333333333</v>
      </c>
      <c r="E73" s="505">
        <v>1609.2666666666664</v>
      </c>
      <c r="F73" s="505">
        <v>1587.1833333333332</v>
      </c>
      <c r="G73" s="505">
        <v>1564.3666666666663</v>
      </c>
      <c r="H73" s="505">
        <v>1654.1666666666665</v>
      </c>
      <c r="I73" s="505">
        <v>1676.9833333333336</v>
      </c>
      <c r="J73" s="505">
        <v>1699.0666666666666</v>
      </c>
      <c r="K73" s="504">
        <v>1654.9</v>
      </c>
      <c r="L73" s="504">
        <v>1610</v>
      </c>
      <c r="M73" s="504">
        <v>3.0193400000000001</v>
      </c>
      <c r="N73" s="1"/>
      <c r="O73" s="1"/>
    </row>
    <row r="74" spans="1:15" ht="12.75" customHeight="1">
      <c r="A74" s="31">
        <v>64</v>
      </c>
      <c r="B74" s="503" t="s">
        <v>72</v>
      </c>
      <c r="C74" s="504">
        <v>759.55</v>
      </c>
      <c r="D74" s="505">
        <v>757.73333333333323</v>
      </c>
      <c r="E74" s="505">
        <v>749.81666666666649</v>
      </c>
      <c r="F74" s="505">
        <v>740.08333333333326</v>
      </c>
      <c r="G74" s="505">
        <v>732.16666666666652</v>
      </c>
      <c r="H74" s="505">
        <v>767.46666666666647</v>
      </c>
      <c r="I74" s="505">
        <v>775.38333333333321</v>
      </c>
      <c r="J74" s="505">
        <v>785.11666666666645</v>
      </c>
      <c r="K74" s="504">
        <v>765.65</v>
      </c>
      <c r="L74" s="504">
        <v>748</v>
      </c>
      <c r="M74" s="504">
        <v>6.2862499999999999</v>
      </c>
      <c r="N74" s="1"/>
      <c r="O74" s="1"/>
    </row>
    <row r="75" spans="1:15" ht="12.75" customHeight="1">
      <c r="A75" s="31">
        <v>65</v>
      </c>
      <c r="B75" s="503" t="s">
        <v>73</v>
      </c>
      <c r="C75" s="504">
        <v>693.9</v>
      </c>
      <c r="D75" s="505">
        <v>695.21666666666658</v>
      </c>
      <c r="E75" s="505">
        <v>688.98333333333312</v>
      </c>
      <c r="F75" s="505">
        <v>684.06666666666649</v>
      </c>
      <c r="G75" s="505">
        <v>677.83333333333303</v>
      </c>
      <c r="H75" s="505">
        <v>700.13333333333321</v>
      </c>
      <c r="I75" s="505">
        <v>706.36666666666656</v>
      </c>
      <c r="J75" s="505">
        <v>711.2833333333333</v>
      </c>
      <c r="K75" s="504">
        <v>701.45</v>
      </c>
      <c r="L75" s="504">
        <v>690.3</v>
      </c>
      <c r="M75" s="504">
        <v>6.6193200000000001</v>
      </c>
      <c r="N75" s="1"/>
      <c r="O75" s="1"/>
    </row>
    <row r="76" spans="1:15" ht="12.75" customHeight="1">
      <c r="A76" s="31">
        <v>66</v>
      </c>
      <c r="B76" s="503" t="s">
        <v>320</v>
      </c>
      <c r="C76" s="504">
        <v>11810.55</v>
      </c>
      <c r="D76" s="505">
        <v>11653.516666666668</v>
      </c>
      <c r="E76" s="505">
        <v>11408.033333333336</v>
      </c>
      <c r="F76" s="505">
        <v>11005.516666666668</v>
      </c>
      <c r="G76" s="505">
        <v>10760.033333333336</v>
      </c>
      <c r="H76" s="505">
        <v>12056.033333333336</v>
      </c>
      <c r="I76" s="505">
        <v>12301.51666666667</v>
      </c>
      <c r="J76" s="505">
        <v>12704.033333333336</v>
      </c>
      <c r="K76" s="504">
        <v>11899</v>
      </c>
      <c r="L76" s="504">
        <v>11251</v>
      </c>
      <c r="M76" s="504">
        <v>0.10372000000000001</v>
      </c>
      <c r="N76" s="1"/>
      <c r="O76" s="1"/>
    </row>
    <row r="77" spans="1:15" ht="12.75" customHeight="1">
      <c r="A77" s="31">
        <v>67</v>
      </c>
      <c r="B77" s="503" t="s">
        <v>75</v>
      </c>
      <c r="C77" s="504">
        <v>679.35</v>
      </c>
      <c r="D77" s="505">
        <v>679.78333333333342</v>
      </c>
      <c r="E77" s="505">
        <v>673.76666666666688</v>
      </c>
      <c r="F77" s="505">
        <v>668.18333333333351</v>
      </c>
      <c r="G77" s="505">
        <v>662.16666666666697</v>
      </c>
      <c r="H77" s="505">
        <v>685.36666666666679</v>
      </c>
      <c r="I77" s="505">
        <v>691.38333333333344</v>
      </c>
      <c r="J77" s="505">
        <v>696.9666666666667</v>
      </c>
      <c r="K77" s="504">
        <v>685.8</v>
      </c>
      <c r="L77" s="504">
        <v>674.2</v>
      </c>
      <c r="M77" s="504">
        <v>57.016120000000001</v>
      </c>
      <c r="N77" s="1"/>
      <c r="O77" s="1"/>
    </row>
    <row r="78" spans="1:15" ht="12.75" customHeight="1">
      <c r="A78" s="31">
        <v>68</v>
      </c>
      <c r="B78" s="503" t="s">
        <v>76</v>
      </c>
      <c r="C78" s="504">
        <v>57.1</v>
      </c>
      <c r="D78" s="505">
        <v>57.366666666666674</v>
      </c>
      <c r="E78" s="505">
        <v>56.533333333333346</v>
      </c>
      <c r="F78" s="505">
        <v>55.966666666666669</v>
      </c>
      <c r="G78" s="505">
        <v>55.13333333333334</v>
      </c>
      <c r="H78" s="505">
        <v>57.933333333333351</v>
      </c>
      <c r="I78" s="505">
        <v>58.76666666666668</v>
      </c>
      <c r="J78" s="505">
        <v>59.333333333333357</v>
      </c>
      <c r="K78" s="504">
        <v>58.2</v>
      </c>
      <c r="L78" s="504">
        <v>56.8</v>
      </c>
      <c r="M78" s="504">
        <v>217.03724</v>
      </c>
      <c r="N78" s="1"/>
      <c r="O78" s="1"/>
    </row>
    <row r="79" spans="1:15" ht="12.75" customHeight="1">
      <c r="A79" s="31">
        <v>69</v>
      </c>
      <c r="B79" s="503" t="s">
        <v>77</v>
      </c>
      <c r="C79" s="504">
        <v>361.4</v>
      </c>
      <c r="D79" s="505">
        <v>362.65000000000003</v>
      </c>
      <c r="E79" s="505">
        <v>357.75000000000006</v>
      </c>
      <c r="F79" s="505">
        <v>354.1</v>
      </c>
      <c r="G79" s="505">
        <v>349.20000000000005</v>
      </c>
      <c r="H79" s="505">
        <v>366.30000000000007</v>
      </c>
      <c r="I79" s="505">
        <v>371.20000000000005</v>
      </c>
      <c r="J79" s="505">
        <v>374.85000000000008</v>
      </c>
      <c r="K79" s="504">
        <v>367.55</v>
      </c>
      <c r="L79" s="504">
        <v>359</v>
      </c>
      <c r="M79" s="504">
        <v>32.856749999999998</v>
      </c>
      <c r="N79" s="1"/>
      <c r="O79" s="1"/>
    </row>
    <row r="80" spans="1:15" ht="12.75" customHeight="1">
      <c r="A80" s="31">
        <v>70</v>
      </c>
      <c r="B80" s="503" t="s">
        <v>321</v>
      </c>
      <c r="C80" s="504">
        <v>1424.5</v>
      </c>
      <c r="D80" s="505">
        <v>1438.0833333333333</v>
      </c>
      <c r="E80" s="505">
        <v>1396.1666666666665</v>
      </c>
      <c r="F80" s="505">
        <v>1367.8333333333333</v>
      </c>
      <c r="G80" s="505">
        <v>1325.9166666666665</v>
      </c>
      <c r="H80" s="505">
        <v>1466.4166666666665</v>
      </c>
      <c r="I80" s="505">
        <v>1508.333333333333</v>
      </c>
      <c r="J80" s="505">
        <v>1536.6666666666665</v>
      </c>
      <c r="K80" s="504">
        <v>1480</v>
      </c>
      <c r="L80" s="504">
        <v>1409.75</v>
      </c>
      <c r="M80" s="504">
        <v>0.50063999999999997</v>
      </c>
      <c r="N80" s="1"/>
      <c r="O80" s="1"/>
    </row>
    <row r="81" spans="1:15" ht="12.75" customHeight="1">
      <c r="A81" s="31">
        <v>71</v>
      </c>
      <c r="B81" s="503" t="s">
        <v>323</v>
      </c>
      <c r="C81" s="504">
        <v>6297.55</v>
      </c>
      <c r="D81" s="505">
        <v>6244.8499999999995</v>
      </c>
      <c r="E81" s="505">
        <v>6055.6999999999989</v>
      </c>
      <c r="F81" s="505">
        <v>5813.8499999999995</v>
      </c>
      <c r="G81" s="505">
        <v>5624.6999999999989</v>
      </c>
      <c r="H81" s="505">
        <v>6486.6999999999989</v>
      </c>
      <c r="I81" s="505">
        <v>6675.8499999999985</v>
      </c>
      <c r="J81" s="505">
        <v>6917.6999999999989</v>
      </c>
      <c r="K81" s="504">
        <v>6434</v>
      </c>
      <c r="L81" s="504">
        <v>6003</v>
      </c>
      <c r="M81" s="504">
        <v>0.31314999999999998</v>
      </c>
      <c r="N81" s="1"/>
      <c r="O81" s="1"/>
    </row>
    <row r="82" spans="1:15" ht="12.75" customHeight="1">
      <c r="A82" s="31">
        <v>72</v>
      </c>
      <c r="B82" s="503" t="s">
        <v>324</v>
      </c>
      <c r="C82" s="504">
        <v>1033.3499999999999</v>
      </c>
      <c r="D82" s="505">
        <v>1027.1166666666666</v>
      </c>
      <c r="E82" s="505">
        <v>1013.2333333333331</v>
      </c>
      <c r="F82" s="505">
        <v>993.11666666666656</v>
      </c>
      <c r="G82" s="505">
        <v>979.23333333333312</v>
      </c>
      <c r="H82" s="505">
        <v>1047.2333333333331</v>
      </c>
      <c r="I82" s="505">
        <v>1061.1166666666668</v>
      </c>
      <c r="J82" s="505">
        <v>1081.2333333333331</v>
      </c>
      <c r="K82" s="504">
        <v>1041</v>
      </c>
      <c r="L82" s="504">
        <v>1007</v>
      </c>
      <c r="M82" s="504">
        <v>0.50419999999999998</v>
      </c>
      <c r="N82" s="1"/>
      <c r="O82" s="1"/>
    </row>
    <row r="83" spans="1:15" ht="12.75" customHeight="1">
      <c r="A83" s="31">
        <v>73</v>
      </c>
      <c r="B83" s="503" t="s">
        <v>78</v>
      </c>
      <c r="C83" s="504">
        <v>16872.150000000001</v>
      </c>
      <c r="D83" s="505">
        <v>16797.066666666666</v>
      </c>
      <c r="E83" s="505">
        <v>16495.133333333331</v>
      </c>
      <c r="F83" s="505">
        <v>16118.116666666665</v>
      </c>
      <c r="G83" s="505">
        <v>15816.183333333331</v>
      </c>
      <c r="H83" s="505">
        <v>17174.083333333332</v>
      </c>
      <c r="I83" s="505">
        <v>17476.016666666666</v>
      </c>
      <c r="J83" s="505">
        <v>17853.033333333333</v>
      </c>
      <c r="K83" s="504">
        <v>17099</v>
      </c>
      <c r="L83" s="504">
        <v>16420.05</v>
      </c>
      <c r="M83" s="504">
        <v>0.87022999999999995</v>
      </c>
      <c r="N83" s="1"/>
      <c r="O83" s="1"/>
    </row>
    <row r="84" spans="1:15" ht="12.75" customHeight="1">
      <c r="A84" s="31">
        <v>74</v>
      </c>
      <c r="B84" s="503" t="s">
        <v>80</v>
      </c>
      <c r="C84" s="504">
        <v>377.95</v>
      </c>
      <c r="D84" s="505">
        <v>379.75</v>
      </c>
      <c r="E84" s="505">
        <v>374.2</v>
      </c>
      <c r="F84" s="505">
        <v>370.45</v>
      </c>
      <c r="G84" s="505">
        <v>364.9</v>
      </c>
      <c r="H84" s="505">
        <v>383.5</v>
      </c>
      <c r="I84" s="505">
        <v>389.04999999999995</v>
      </c>
      <c r="J84" s="505">
        <v>392.8</v>
      </c>
      <c r="K84" s="504">
        <v>385.3</v>
      </c>
      <c r="L84" s="504">
        <v>376</v>
      </c>
      <c r="M84" s="504">
        <v>60.85707</v>
      </c>
      <c r="N84" s="1"/>
      <c r="O84" s="1"/>
    </row>
    <row r="85" spans="1:15" ht="12.75" customHeight="1">
      <c r="A85" s="31">
        <v>75</v>
      </c>
      <c r="B85" s="503" t="s">
        <v>325</v>
      </c>
      <c r="C85" s="504">
        <v>498.9</v>
      </c>
      <c r="D85" s="505">
        <v>497.59999999999997</v>
      </c>
      <c r="E85" s="505">
        <v>483.29999999999995</v>
      </c>
      <c r="F85" s="505">
        <v>467.7</v>
      </c>
      <c r="G85" s="505">
        <v>453.4</v>
      </c>
      <c r="H85" s="505">
        <v>513.19999999999993</v>
      </c>
      <c r="I85" s="505">
        <v>527.5</v>
      </c>
      <c r="J85" s="505">
        <v>543.09999999999991</v>
      </c>
      <c r="K85" s="504">
        <v>511.9</v>
      </c>
      <c r="L85" s="504">
        <v>482</v>
      </c>
      <c r="M85" s="504">
        <v>15.16949</v>
      </c>
      <c r="N85" s="1"/>
      <c r="O85" s="1"/>
    </row>
    <row r="86" spans="1:15" ht="12.75" customHeight="1">
      <c r="A86" s="31">
        <v>76</v>
      </c>
      <c r="B86" s="503" t="s">
        <v>81</v>
      </c>
      <c r="C86" s="504">
        <v>3573.9</v>
      </c>
      <c r="D86" s="505">
        <v>3561.9833333333336</v>
      </c>
      <c r="E86" s="505">
        <v>3537.9666666666672</v>
      </c>
      <c r="F86" s="505">
        <v>3502.0333333333338</v>
      </c>
      <c r="G86" s="505">
        <v>3478.0166666666673</v>
      </c>
      <c r="H86" s="505">
        <v>3597.916666666667</v>
      </c>
      <c r="I86" s="505">
        <v>3621.9333333333334</v>
      </c>
      <c r="J86" s="505">
        <v>3657.8666666666668</v>
      </c>
      <c r="K86" s="504">
        <v>3586</v>
      </c>
      <c r="L86" s="504">
        <v>3526.05</v>
      </c>
      <c r="M86" s="504">
        <v>1.67005</v>
      </c>
      <c r="N86" s="1"/>
      <c r="O86" s="1"/>
    </row>
    <row r="87" spans="1:15" ht="12.75" customHeight="1">
      <c r="A87" s="31">
        <v>77</v>
      </c>
      <c r="B87" s="503" t="s">
        <v>312</v>
      </c>
      <c r="C87" s="504">
        <v>1910.85</v>
      </c>
      <c r="D87" s="505">
        <v>1921.3</v>
      </c>
      <c r="E87" s="505">
        <v>1889.55</v>
      </c>
      <c r="F87" s="505">
        <v>1868.25</v>
      </c>
      <c r="G87" s="505">
        <v>1836.5</v>
      </c>
      <c r="H87" s="505">
        <v>1942.6</v>
      </c>
      <c r="I87" s="505">
        <v>1974.35</v>
      </c>
      <c r="J87" s="505">
        <v>1995.6499999999999</v>
      </c>
      <c r="K87" s="504">
        <v>1953.05</v>
      </c>
      <c r="L87" s="504">
        <v>1900</v>
      </c>
      <c r="M87" s="504">
        <v>7.1499499999999996</v>
      </c>
      <c r="N87" s="1"/>
      <c r="O87" s="1"/>
    </row>
    <row r="88" spans="1:15" ht="12.75" customHeight="1">
      <c r="A88" s="31">
        <v>78</v>
      </c>
      <c r="B88" s="503" t="s">
        <v>322</v>
      </c>
      <c r="C88" s="504">
        <v>541.1</v>
      </c>
      <c r="D88" s="505">
        <v>539.15</v>
      </c>
      <c r="E88" s="505">
        <v>528.94999999999993</v>
      </c>
      <c r="F88" s="505">
        <v>516.79999999999995</v>
      </c>
      <c r="G88" s="505">
        <v>506.59999999999991</v>
      </c>
      <c r="H88" s="505">
        <v>551.29999999999995</v>
      </c>
      <c r="I88" s="505">
        <v>561.5</v>
      </c>
      <c r="J88" s="505">
        <v>573.65</v>
      </c>
      <c r="K88" s="504">
        <v>549.35</v>
      </c>
      <c r="L88" s="504">
        <v>527</v>
      </c>
      <c r="M88" s="504">
        <v>42.479149999999997</v>
      </c>
      <c r="N88" s="1"/>
      <c r="O88" s="1"/>
    </row>
    <row r="89" spans="1:15" ht="12.75" customHeight="1">
      <c r="A89" s="31">
        <v>79</v>
      </c>
      <c r="B89" s="503" t="s">
        <v>326</v>
      </c>
      <c r="C89" s="504">
        <v>141.44999999999999</v>
      </c>
      <c r="D89" s="505">
        <v>141.70000000000002</v>
      </c>
      <c r="E89" s="505">
        <v>140.50000000000003</v>
      </c>
      <c r="F89" s="505">
        <v>139.55000000000001</v>
      </c>
      <c r="G89" s="505">
        <v>138.35000000000002</v>
      </c>
      <c r="H89" s="505">
        <v>142.65000000000003</v>
      </c>
      <c r="I89" s="505">
        <v>143.85000000000002</v>
      </c>
      <c r="J89" s="505">
        <v>144.80000000000004</v>
      </c>
      <c r="K89" s="504">
        <v>142.9</v>
      </c>
      <c r="L89" s="504">
        <v>140.75</v>
      </c>
      <c r="M89" s="504">
        <v>8.7509999999999994</v>
      </c>
      <c r="N89" s="1"/>
      <c r="O89" s="1"/>
    </row>
    <row r="90" spans="1:15" ht="12.75" customHeight="1">
      <c r="A90" s="31">
        <v>80</v>
      </c>
      <c r="B90" s="503" t="s">
        <v>82</v>
      </c>
      <c r="C90" s="504">
        <v>479.45</v>
      </c>
      <c r="D90" s="505">
        <v>476.8</v>
      </c>
      <c r="E90" s="505">
        <v>470.75</v>
      </c>
      <c r="F90" s="505">
        <v>462.05</v>
      </c>
      <c r="G90" s="505">
        <v>456</v>
      </c>
      <c r="H90" s="505">
        <v>485.5</v>
      </c>
      <c r="I90" s="505">
        <v>491.55000000000007</v>
      </c>
      <c r="J90" s="505">
        <v>500.25</v>
      </c>
      <c r="K90" s="504">
        <v>482.85</v>
      </c>
      <c r="L90" s="504">
        <v>468.1</v>
      </c>
      <c r="M90" s="504">
        <v>59.660089999999997</v>
      </c>
      <c r="N90" s="1"/>
      <c r="O90" s="1"/>
    </row>
    <row r="91" spans="1:15" ht="12.75" customHeight="1">
      <c r="A91" s="31">
        <v>81</v>
      </c>
      <c r="B91" s="503" t="s">
        <v>344</v>
      </c>
      <c r="C91" s="504">
        <v>2638.85</v>
      </c>
      <c r="D91" s="505">
        <v>2635.8</v>
      </c>
      <c r="E91" s="505">
        <v>2619.8500000000004</v>
      </c>
      <c r="F91" s="505">
        <v>2600.8500000000004</v>
      </c>
      <c r="G91" s="505">
        <v>2584.9000000000005</v>
      </c>
      <c r="H91" s="505">
        <v>2654.8</v>
      </c>
      <c r="I91" s="505">
        <v>2670.75</v>
      </c>
      <c r="J91" s="505">
        <v>2689.75</v>
      </c>
      <c r="K91" s="504">
        <v>2651.75</v>
      </c>
      <c r="L91" s="504">
        <v>2616.8000000000002</v>
      </c>
      <c r="M91" s="504">
        <v>1.0713699999999999</v>
      </c>
      <c r="N91" s="1"/>
      <c r="O91" s="1"/>
    </row>
    <row r="92" spans="1:15" ht="12.75" customHeight="1">
      <c r="A92" s="31">
        <v>82</v>
      </c>
      <c r="B92" s="503" t="s">
        <v>83</v>
      </c>
      <c r="C92" s="504">
        <v>195</v>
      </c>
      <c r="D92" s="505">
        <v>194.96666666666667</v>
      </c>
      <c r="E92" s="505">
        <v>193.53333333333333</v>
      </c>
      <c r="F92" s="505">
        <v>192.06666666666666</v>
      </c>
      <c r="G92" s="505">
        <v>190.63333333333333</v>
      </c>
      <c r="H92" s="505">
        <v>196.43333333333334</v>
      </c>
      <c r="I92" s="505">
        <v>197.86666666666667</v>
      </c>
      <c r="J92" s="505">
        <v>199.33333333333334</v>
      </c>
      <c r="K92" s="504">
        <v>196.4</v>
      </c>
      <c r="L92" s="504">
        <v>193.5</v>
      </c>
      <c r="M92" s="504">
        <v>60.216769999999997</v>
      </c>
      <c r="N92" s="1"/>
      <c r="O92" s="1"/>
    </row>
    <row r="93" spans="1:15" ht="12.75" customHeight="1">
      <c r="A93" s="31">
        <v>83</v>
      </c>
      <c r="B93" s="503" t="s">
        <v>330</v>
      </c>
      <c r="C93" s="504">
        <v>554.5</v>
      </c>
      <c r="D93" s="505">
        <v>554.81666666666661</v>
      </c>
      <c r="E93" s="505">
        <v>549.78333333333319</v>
      </c>
      <c r="F93" s="505">
        <v>545.06666666666661</v>
      </c>
      <c r="G93" s="505">
        <v>540.03333333333319</v>
      </c>
      <c r="H93" s="505">
        <v>559.53333333333319</v>
      </c>
      <c r="I93" s="505">
        <v>564.56666666666649</v>
      </c>
      <c r="J93" s="505">
        <v>569.28333333333319</v>
      </c>
      <c r="K93" s="504">
        <v>559.85</v>
      </c>
      <c r="L93" s="504">
        <v>550.1</v>
      </c>
      <c r="M93" s="504">
        <v>4.5179</v>
      </c>
      <c r="N93" s="1"/>
      <c r="O93" s="1"/>
    </row>
    <row r="94" spans="1:15" ht="12.75" customHeight="1">
      <c r="A94" s="31">
        <v>84</v>
      </c>
      <c r="B94" s="503" t="s">
        <v>331</v>
      </c>
      <c r="C94" s="504">
        <v>861</v>
      </c>
      <c r="D94" s="505">
        <v>865.44999999999993</v>
      </c>
      <c r="E94" s="505">
        <v>855.04999999999984</v>
      </c>
      <c r="F94" s="505">
        <v>849.09999999999991</v>
      </c>
      <c r="G94" s="505">
        <v>838.69999999999982</v>
      </c>
      <c r="H94" s="505">
        <v>871.39999999999986</v>
      </c>
      <c r="I94" s="505">
        <v>881.8</v>
      </c>
      <c r="J94" s="505">
        <v>887.74999999999989</v>
      </c>
      <c r="K94" s="504">
        <v>875.85</v>
      </c>
      <c r="L94" s="504">
        <v>859.5</v>
      </c>
      <c r="M94" s="504">
        <v>1.07345</v>
      </c>
      <c r="N94" s="1"/>
      <c r="O94" s="1"/>
    </row>
    <row r="95" spans="1:15" ht="12.75" customHeight="1">
      <c r="A95" s="31">
        <v>85</v>
      </c>
      <c r="B95" s="503" t="s">
        <v>333</v>
      </c>
      <c r="C95" s="504">
        <v>939</v>
      </c>
      <c r="D95" s="505">
        <v>951.94999999999993</v>
      </c>
      <c r="E95" s="505">
        <v>920.04999999999984</v>
      </c>
      <c r="F95" s="505">
        <v>901.09999999999991</v>
      </c>
      <c r="G95" s="505">
        <v>869.19999999999982</v>
      </c>
      <c r="H95" s="505">
        <v>970.89999999999986</v>
      </c>
      <c r="I95" s="505">
        <v>1002.8</v>
      </c>
      <c r="J95" s="505">
        <v>1021.7499999999999</v>
      </c>
      <c r="K95" s="504">
        <v>983.85</v>
      </c>
      <c r="L95" s="504">
        <v>933</v>
      </c>
      <c r="M95" s="504">
        <v>1.3956200000000001</v>
      </c>
      <c r="N95" s="1"/>
      <c r="O95" s="1"/>
    </row>
    <row r="96" spans="1:15" ht="12.75" customHeight="1">
      <c r="A96" s="31">
        <v>86</v>
      </c>
      <c r="B96" s="503" t="s">
        <v>250</v>
      </c>
      <c r="C96" s="504">
        <v>121.95</v>
      </c>
      <c r="D96" s="505">
        <v>122.06666666666668</v>
      </c>
      <c r="E96" s="505">
        <v>121.48333333333335</v>
      </c>
      <c r="F96" s="505">
        <v>121.01666666666667</v>
      </c>
      <c r="G96" s="505">
        <v>120.43333333333334</v>
      </c>
      <c r="H96" s="505">
        <v>122.53333333333336</v>
      </c>
      <c r="I96" s="505">
        <v>123.1166666666667</v>
      </c>
      <c r="J96" s="505">
        <v>123.58333333333337</v>
      </c>
      <c r="K96" s="504">
        <v>122.65</v>
      </c>
      <c r="L96" s="504">
        <v>121.6</v>
      </c>
      <c r="M96" s="504">
        <v>2.5539499999999999</v>
      </c>
      <c r="N96" s="1"/>
      <c r="O96" s="1"/>
    </row>
    <row r="97" spans="1:15" ht="12.75" customHeight="1">
      <c r="A97" s="31">
        <v>87</v>
      </c>
      <c r="B97" s="503" t="s">
        <v>327</v>
      </c>
      <c r="C97" s="504">
        <v>423.3</v>
      </c>
      <c r="D97" s="505">
        <v>427.09999999999997</v>
      </c>
      <c r="E97" s="505">
        <v>418.19999999999993</v>
      </c>
      <c r="F97" s="505">
        <v>413.09999999999997</v>
      </c>
      <c r="G97" s="505">
        <v>404.19999999999993</v>
      </c>
      <c r="H97" s="505">
        <v>432.19999999999993</v>
      </c>
      <c r="I97" s="505">
        <v>441.09999999999991</v>
      </c>
      <c r="J97" s="505">
        <v>446.19999999999993</v>
      </c>
      <c r="K97" s="504">
        <v>436</v>
      </c>
      <c r="L97" s="504">
        <v>422</v>
      </c>
      <c r="M97" s="504">
        <v>2.8892099999999998</v>
      </c>
      <c r="N97" s="1"/>
      <c r="O97" s="1"/>
    </row>
    <row r="98" spans="1:15" ht="12.75" customHeight="1">
      <c r="A98" s="31">
        <v>88</v>
      </c>
      <c r="B98" s="503" t="s">
        <v>336</v>
      </c>
      <c r="C98" s="504">
        <v>1486.7</v>
      </c>
      <c r="D98" s="505">
        <v>1488.8833333333332</v>
      </c>
      <c r="E98" s="505">
        <v>1447.8166666666664</v>
      </c>
      <c r="F98" s="505">
        <v>1408.9333333333332</v>
      </c>
      <c r="G98" s="505">
        <v>1367.8666666666663</v>
      </c>
      <c r="H98" s="505">
        <v>1527.7666666666664</v>
      </c>
      <c r="I98" s="505">
        <v>1568.833333333333</v>
      </c>
      <c r="J98" s="505">
        <v>1607.7166666666665</v>
      </c>
      <c r="K98" s="504">
        <v>1529.95</v>
      </c>
      <c r="L98" s="504">
        <v>1450</v>
      </c>
      <c r="M98" s="504">
        <v>7.6309399999999998</v>
      </c>
      <c r="N98" s="1"/>
      <c r="O98" s="1"/>
    </row>
    <row r="99" spans="1:15" ht="12.75" customHeight="1">
      <c r="A99" s="31">
        <v>89</v>
      </c>
      <c r="B99" s="503" t="s">
        <v>334</v>
      </c>
      <c r="C99" s="504">
        <v>1200.55</v>
      </c>
      <c r="D99" s="505">
        <v>1207.7666666666667</v>
      </c>
      <c r="E99" s="505">
        <v>1173.5333333333333</v>
      </c>
      <c r="F99" s="505">
        <v>1146.5166666666667</v>
      </c>
      <c r="G99" s="505">
        <v>1112.2833333333333</v>
      </c>
      <c r="H99" s="505">
        <v>1234.7833333333333</v>
      </c>
      <c r="I99" s="505">
        <v>1269.0166666666664</v>
      </c>
      <c r="J99" s="505">
        <v>1296.0333333333333</v>
      </c>
      <c r="K99" s="504">
        <v>1242</v>
      </c>
      <c r="L99" s="504">
        <v>1180.75</v>
      </c>
      <c r="M99" s="504">
        <v>3.07674</v>
      </c>
      <c r="N99" s="1"/>
      <c r="O99" s="1"/>
    </row>
    <row r="100" spans="1:15" ht="12.75" customHeight="1">
      <c r="A100" s="31">
        <v>90</v>
      </c>
      <c r="B100" s="503" t="s">
        <v>335</v>
      </c>
      <c r="C100" s="504">
        <v>21.25</v>
      </c>
      <c r="D100" s="505">
        <v>21.316666666666666</v>
      </c>
      <c r="E100" s="505">
        <v>21.083333333333332</v>
      </c>
      <c r="F100" s="505">
        <v>20.916666666666664</v>
      </c>
      <c r="G100" s="505">
        <v>20.68333333333333</v>
      </c>
      <c r="H100" s="505">
        <v>21.483333333333334</v>
      </c>
      <c r="I100" s="505">
        <v>21.716666666666669</v>
      </c>
      <c r="J100" s="505">
        <v>21.883333333333336</v>
      </c>
      <c r="K100" s="504">
        <v>21.55</v>
      </c>
      <c r="L100" s="504">
        <v>21.15</v>
      </c>
      <c r="M100" s="504">
        <v>25.713280000000001</v>
      </c>
      <c r="N100" s="1"/>
      <c r="O100" s="1"/>
    </row>
    <row r="101" spans="1:15" ht="12.75" customHeight="1">
      <c r="A101" s="31">
        <v>91</v>
      </c>
      <c r="B101" s="503" t="s">
        <v>337</v>
      </c>
      <c r="C101" s="504">
        <v>594.20000000000005</v>
      </c>
      <c r="D101" s="505">
        <v>595.06666666666672</v>
      </c>
      <c r="E101" s="505">
        <v>586.18333333333339</v>
      </c>
      <c r="F101" s="505">
        <v>578.16666666666663</v>
      </c>
      <c r="G101" s="505">
        <v>569.2833333333333</v>
      </c>
      <c r="H101" s="505">
        <v>603.08333333333348</v>
      </c>
      <c r="I101" s="505">
        <v>611.96666666666692</v>
      </c>
      <c r="J101" s="505">
        <v>619.98333333333358</v>
      </c>
      <c r="K101" s="504">
        <v>603.95000000000005</v>
      </c>
      <c r="L101" s="504">
        <v>587.04999999999995</v>
      </c>
      <c r="M101" s="504">
        <v>1.5217499999999999</v>
      </c>
      <c r="N101" s="1"/>
      <c r="O101" s="1"/>
    </row>
    <row r="102" spans="1:15" ht="12.75" customHeight="1">
      <c r="A102" s="31">
        <v>92</v>
      </c>
      <c r="B102" s="503" t="s">
        <v>338</v>
      </c>
      <c r="C102" s="504">
        <v>877.8</v>
      </c>
      <c r="D102" s="505">
        <v>880.38333333333333</v>
      </c>
      <c r="E102" s="505">
        <v>869.91666666666663</v>
      </c>
      <c r="F102" s="505">
        <v>862.0333333333333</v>
      </c>
      <c r="G102" s="505">
        <v>851.56666666666661</v>
      </c>
      <c r="H102" s="505">
        <v>888.26666666666665</v>
      </c>
      <c r="I102" s="505">
        <v>898.73333333333335</v>
      </c>
      <c r="J102" s="505">
        <v>906.61666666666667</v>
      </c>
      <c r="K102" s="504">
        <v>890.85</v>
      </c>
      <c r="L102" s="504">
        <v>872.5</v>
      </c>
      <c r="M102" s="504">
        <v>2.6479599999999999</v>
      </c>
      <c r="N102" s="1"/>
      <c r="O102" s="1"/>
    </row>
    <row r="103" spans="1:15" ht="12.75" customHeight="1">
      <c r="A103" s="31">
        <v>93</v>
      </c>
      <c r="B103" s="503" t="s">
        <v>339</v>
      </c>
      <c r="C103" s="504">
        <v>4877.45</v>
      </c>
      <c r="D103" s="505">
        <v>4876.4833333333336</v>
      </c>
      <c r="E103" s="505">
        <v>4852.9666666666672</v>
      </c>
      <c r="F103" s="505">
        <v>4828.4833333333336</v>
      </c>
      <c r="G103" s="505">
        <v>4804.9666666666672</v>
      </c>
      <c r="H103" s="505">
        <v>4900.9666666666672</v>
      </c>
      <c r="I103" s="505">
        <v>4924.4833333333336</v>
      </c>
      <c r="J103" s="505">
        <v>4948.9666666666672</v>
      </c>
      <c r="K103" s="504">
        <v>4900</v>
      </c>
      <c r="L103" s="504">
        <v>4852</v>
      </c>
      <c r="M103" s="504">
        <v>2.7740000000000001E-2</v>
      </c>
      <c r="N103" s="1"/>
      <c r="O103" s="1"/>
    </row>
    <row r="104" spans="1:15" ht="12.75" customHeight="1">
      <c r="A104" s="31">
        <v>94</v>
      </c>
      <c r="B104" s="503" t="s">
        <v>249</v>
      </c>
      <c r="C104" s="504">
        <v>86.05</v>
      </c>
      <c r="D104" s="505">
        <v>86.983333333333334</v>
      </c>
      <c r="E104" s="505">
        <v>84.666666666666671</v>
      </c>
      <c r="F104" s="505">
        <v>83.283333333333331</v>
      </c>
      <c r="G104" s="505">
        <v>80.966666666666669</v>
      </c>
      <c r="H104" s="505">
        <v>88.366666666666674</v>
      </c>
      <c r="I104" s="505">
        <v>90.683333333333337</v>
      </c>
      <c r="J104" s="505">
        <v>92.066666666666677</v>
      </c>
      <c r="K104" s="504">
        <v>89.3</v>
      </c>
      <c r="L104" s="504">
        <v>85.6</v>
      </c>
      <c r="M104" s="504">
        <v>19.558820000000001</v>
      </c>
      <c r="N104" s="1"/>
      <c r="O104" s="1"/>
    </row>
    <row r="105" spans="1:15" ht="12.75" customHeight="1">
      <c r="A105" s="31">
        <v>95</v>
      </c>
      <c r="B105" s="503" t="s">
        <v>332</v>
      </c>
      <c r="C105" s="504">
        <v>521.70000000000005</v>
      </c>
      <c r="D105" s="505">
        <v>519.53333333333342</v>
      </c>
      <c r="E105" s="505">
        <v>514.36666666666679</v>
      </c>
      <c r="F105" s="505">
        <v>507.03333333333342</v>
      </c>
      <c r="G105" s="505">
        <v>501.86666666666679</v>
      </c>
      <c r="H105" s="505">
        <v>526.86666666666679</v>
      </c>
      <c r="I105" s="505">
        <v>532.03333333333353</v>
      </c>
      <c r="J105" s="505">
        <v>539.36666666666679</v>
      </c>
      <c r="K105" s="504">
        <v>524.70000000000005</v>
      </c>
      <c r="L105" s="504">
        <v>512.20000000000005</v>
      </c>
      <c r="M105" s="504">
        <v>0.31580000000000003</v>
      </c>
      <c r="N105" s="1"/>
      <c r="O105" s="1"/>
    </row>
    <row r="106" spans="1:15" ht="12.75" customHeight="1">
      <c r="A106" s="31">
        <v>96</v>
      </c>
      <c r="B106" s="503" t="s">
        <v>843</v>
      </c>
      <c r="C106" s="504">
        <v>194.9</v>
      </c>
      <c r="D106" s="505">
        <v>192.29999999999998</v>
      </c>
      <c r="E106" s="505">
        <v>187.59999999999997</v>
      </c>
      <c r="F106" s="505">
        <v>180.29999999999998</v>
      </c>
      <c r="G106" s="505">
        <v>175.59999999999997</v>
      </c>
      <c r="H106" s="505">
        <v>199.59999999999997</v>
      </c>
      <c r="I106" s="505">
        <v>204.29999999999995</v>
      </c>
      <c r="J106" s="505">
        <v>211.59999999999997</v>
      </c>
      <c r="K106" s="504">
        <v>197</v>
      </c>
      <c r="L106" s="504">
        <v>185</v>
      </c>
      <c r="M106" s="504">
        <v>7.8498400000000004</v>
      </c>
      <c r="N106" s="1"/>
      <c r="O106" s="1"/>
    </row>
    <row r="107" spans="1:15" ht="12.75" customHeight="1">
      <c r="A107" s="31">
        <v>97</v>
      </c>
      <c r="B107" s="503" t="s">
        <v>340</v>
      </c>
      <c r="C107" s="504">
        <v>211.9</v>
      </c>
      <c r="D107" s="505">
        <v>213.70000000000002</v>
      </c>
      <c r="E107" s="505">
        <v>209.45000000000005</v>
      </c>
      <c r="F107" s="505">
        <v>207.00000000000003</v>
      </c>
      <c r="G107" s="505">
        <v>202.75000000000006</v>
      </c>
      <c r="H107" s="505">
        <v>216.15000000000003</v>
      </c>
      <c r="I107" s="505">
        <v>220.39999999999998</v>
      </c>
      <c r="J107" s="505">
        <v>222.85000000000002</v>
      </c>
      <c r="K107" s="504">
        <v>217.95</v>
      </c>
      <c r="L107" s="504">
        <v>211.25</v>
      </c>
      <c r="M107" s="504">
        <v>0.63739999999999997</v>
      </c>
      <c r="N107" s="1"/>
      <c r="O107" s="1"/>
    </row>
    <row r="108" spans="1:15" ht="12.75" customHeight="1">
      <c r="A108" s="31">
        <v>98</v>
      </c>
      <c r="B108" s="503" t="s">
        <v>341</v>
      </c>
      <c r="C108" s="504">
        <v>387.35</v>
      </c>
      <c r="D108" s="505">
        <v>387.56666666666666</v>
      </c>
      <c r="E108" s="505">
        <v>383.88333333333333</v>
      </c>
      <c r="F108" s="505">
        <v>380.41666666666669</v>
      </c>
      <c r="G108" s="505">
        <v>376.73333333333335</v>
      </c>
      <c r="H108" s="505">
        <v>391.0333333333333</v>
      </c>
      <c r="I108" s="505">
        <v>394.71666666666658</v>
      </c>
      <c r="J108" s="505">
        <v>398.18333333333328</v>
      </c>
      <c r="K108" s="504">
        <v>391.25</v>
      </c>
      <c r="L108" s="504">
        <v>384.1</v>
      </c>
      <c r="M108" s="504">
        <v>8.2194599999999998</v>
      </c>
      <c r="N108" s="1"/>
      <c r="O108" s="1"/>
    </row>
    <row r="109" spans="1:15" ht="12.75" customHeight="1">
      <c r="A109" s="31">
        <v>99</v>
      </c>
      <c r="B109" s="503" t="s">
        <v>84</v>
      </c>
      <c r="C109" s="504">
        <v>508.7</v>
      </c>
      <c r="D109" s="505">
        <v>510.88333333333338</v>
      </c>
      <c r="E109" s="505">
        <v>502.06666666666672</v>
      </c>
      <c r="F109" s="505">
        <v>495.43333333333334</v>
      </c>
      <c r="G109" s="505">
        <v>486.61666666666667</v>
      </c>
      <c r="H109" s="505">
        <v>517.51666666666677</v>
      </c>
      <c r="I109" s="505">
        <v>526.33333333333348</v>
      </c>
      <c r="J109" s="505">
        <v>532.96666666666681</v>
      </c>
      <c r="K109" s="504">
        <v>519.70000000000005</v>
      </c>
      <c r="L109" s="504">
        <v>504.25</v>
      </c>
      <c r="M109" s="504">
        <v>18.761610000000001</v>
      </c>
      <c r="N109" s="1"/>
      <c r="O109" s="1"/>
    </row>
    <row r="110" spans="1:15" ht="12.75" customHeight="1">
      <c r="A110" s="31">
        <v>100</v>
      </c>
      <c r="B110" s="503" t="s">
        <v>342</v>
      </c>
      <c r="C110" s="504">
        <v>657</v>
      </c>
      <c r="D110" s="505">
        <v>661.13333333333333</v>
      </c>
      <c r="E110" s="505">
        <v>650.86666666666667</v>
      </c>
      <c r="F110" s="505">
        <v>644.73333333333335</v>
      </c>
      <c r="G110" s="505">
        <v>634.4666666666667</v>
      </c>
      <c r="H110" s="505">
        <v>667.26666666666665</v>
      </c>
      <c r="I110" s="505">
        <v>677.5333333333333</v>
      </c>
      <c r="J110" s="505">
        <v>683.66666666666663</v>
      </c>
      <c r="K110" s="504">
        <v>671.4</v>
      </c>
      <c r="L110" s="504">
        <v>655</v>
      </c>
      <c r="M110" s="504">
        <v>7.8820000000000001E-2</v>
      </c>
      <c r="N110" s="1"/>
      <c r="O110" s="1"/>
    </row>
    <row r="111" spans="1:15" ht="12.75" customHeight="1">
      <c r="A111" s="31">
        <v>101</v>
      </c>
      <c r="B111" s="503" t="s">
        <v>85</v>
      </c>
      <c r="C111" s="504">
        <v>952.75</v>
      </c>
      <c r="D111" s="505">
        <v>947.94999999999993</v>
      </c>
      <c r="E111" s="505">
        <v>940.89999999999986</v>
      </c>
      <c r="F111" s="505">
        <v>929.05</v>
      </c>
      <c r="G111" s="505">
        <v>921.99999999999989</v>
      </c>
      <c r="H111" s="505">
        <v>959.79999999999984</v>
      </c>
      <c r="I111" s="505">
        <v>966.8499999999998</v>
      </c>
      <c r="J111" s="505">
        <v>978.69999999999982</v>
      </c>
      <c r="K111" s="504">
        <v>955</v>
      </c>
      <c r="L111" s="504">
        <v>936.1</v>
      </c>
      <c r="M111" s="504">
        <v>17.297049999999999</v>
      </c>
      <c r="N111" s="1"/>
      <c r="O111" s="1"/>
    </row>
    <row r="112" spans="1:15" ht="12.75" customHeight="1">
      <c r="A112" s="31">
        <v>102</v>
      </c>
      <c r="B112" s="503" t="s">
        <v>86</v>
      </c>
      <c r="C112" s="504">
        <v>146.19999999999999</v>
      </c>
      <c r="D112" s="505">
        <v>146.36666666666667</v>
      </c>
      <c r="E112" s="505">
        <v>143.73333333333335</v>
      </c>
      <c r="F112" s="505">
        <v>141.26666666666668</v>
      </c>
      <c r="G112" s="505">
        <v>138.63333333333335</v>
      </c>
      <c r="H112" s="505">
        <v>148.83333333333334</v>
      </c>
      <c r="I112" s="505">
        <v>151.46666666666667</v>
      </c>
      <c r="J112" s="505">
        <v>153.93333333333334</v>
      </c>
      <c r="K112" s="504">
        <v>149</v>
      </c>
      <c r="L112" s="504">
        <v>143.9</v>
      </c>
      <c r="M112" s="504">
        <v>247.82255000000001</v>
      </c>
      <c r="N112" s="1"/>
      <c r="O112" s="1"/>
    </row>
    <row r="113" spans="1:15" ht="12.75" customHeight="1">
      <c r="A113" s="31">
        <v>103</v>
      </c>
      <c r="B113" s="503" t="s">
        <v>343</v>
      </c>
      <c r="C113" s="504">
        <v>356.65</v>
      </c>
      <c r="D113" s="505">
        <v>352.63333333333338</v>
      </c>
      <c r="E113" s="505">
        <v>345.26666666666677</v>
      </c>
      <c r="F113" s="505">
        <v>333.88333333333338</v>
      </c>
      <c r="G113" s="505">
        <v>326.51666666666677</v>
      </c>
      <c r="H113" s="505">
        <v>364.01666666666677</v>
      </c>
      <c r="I113" s="505">
        <v>371.38333333333344</v>
      </c>
      <c r="J113" s="505">
        <v>382.76666666666677</v>
      </c>
      <c r="K113" s="504">
        <v>360</v>
      </c>
      <c r="L113" s="504">
        <v>341.25</v>
      </c>
      <c r="M113" s="504">
        <v>3.6738900000000001</v>
      </c>
      <c r="N113" s="1"/>
      <c r="O113" s="1"/>
    </row>
    <row r="114" spans="1:15" ht="12.75" customHeight="1">
      <c r="A114" s="31">
        <v>104</v>
      </c>
      <c r="B114" s="503" t="s">
        <v>88</v>
      </c>
      <c r="C114" s="504">
        <v>5860.65</v>
      </c>
      <c r="D114" s="505">
        <v>5799.8833333333341</v>
      </c>
      <c r="E114" s="505">
        <v>5689.7666666666682</v>
      </c>
      <c r="F114" s="505">
        <v>5518.8833333333341</v>
      </c>
      <c r="G114" s="505">
        <v>5408.7666666666682</v>
      </c>
      <c r="H114" s="505">
        <v>5970.7666666666682</v>
      </c>
      <c r="I114" s="505">
        <v>6080.883333333335</v>
      </c>
      <c r="J114" s="505">
        <v>6251.7666666666682</v>
      </c>
      <c r="K114" s="504">
        <v>5910</v>
      </c>
      <c r="L114" s="504">
        <v>5629</v>
      </c>
      <c r="M114" s="504">
        <v>5.4436799999999996</v>
      </c>
      <c r="N114" s="1"/>
      <c r="O114" s="1"/>
    </row>
    <row r="115" spans="1:15" ht="12.75" customHeight="1">
      <c r="A115" s="31">
        <v>105</v>
      </c>
      <c r="B115" s="503" t="s">
        <v>89</v>
      </c>
      <c r="C115" s="504">
        <v>1461.7</v>
      </c>
      <c r="D115" s="505">
        <v>1458.55</v>
      </c>
      <c r="E115" s="505">
        <v>1452.1499999999999</v>
      </c>
      <c r="F115" s="505">
        <v>1442.6</v>
      </c>
      <c r="G115" s="505">
        <v>1436.1999999999998</v>
      </c>
      <c r="H115" s="505">
        <v>1468.1</v>
      </c>
      <c r="I115" s="505">
        <v>1474.5</v>
      </c>
      <c r="J115" s="505">
        <v>1484.05</v>
      </c>
      <c r="K115" s="504">
        <v>1464.95</v>
      </c>
      <c r="L115" s="504">
        <v>1449</v>
      </c>
      <c r="M115" s="504">
        <v>2.86903</v>
      </c>
      <c r="N115" s="1"/>
      <c r="O115" s="1"/>
    </row>
    <row r="116" spans="1:15" ht="12.75" customHeight="1">
      <c r="A116" s="31">
        <v>106</v>
      </c>
      <c r="B116" s="503" t="s">
        <v>90</v>
      </c>
      <c r="C116" s="504">
        <v>604.54999999999995</v>
      </c>
      <c r="D116" s="505">
        <v>606.7166666666667</v>
      </c>
      <c r="E116" s="505">
        <v>599.83333333333337</v>
      </c>
      <c r="F116" s="505">
        <v>595.11666666666667</v>
      </c>
      <c r="G116" s="505">
        <v>588.23333333333335</v>
      </c>
      <c r="H116" s="505">
        <v>611.43333333333339</v>
      </c>
      <c r="I116" s="505">
        <v>618.31666666666661</v>
      </c>
      <c r="J116" s="505">
        <v>623.03333333333342</v>
      </c>
      <c r="K116" s="504">
        <v>613.6</v>
      </c>
      <c r="L116" s="504">
        <v>602</v>
      </c>
      <c r="M116" s="504">
        <v>6.2024699999999999</v>
      </c>
      <c r="N116" s="1"/>
      <c r="O116" s="1"/>
    </row>
    <row r="117" spans="1:15" ht="12.75" customHeight="1">
      <c r="A117" s="31">
        <v>107</v>
      </c>
      <c r="B117" s="503" t="s">
        <v>91</v>
      </c>
      <c r="C117" s="504">
        <v>752.45</v>
      </c>
      <c r="D117" s="505">
        <v>751.11666666666679</v>
      </c>
      <c r="E117" s="505">
        <v>746.38333333333355</v>
      </c>
      <c r="F117" s="505">
        <v>740.31666666666672</v>
      </c>
      <c r="G117" s="505">
        <v>735.58333333333348</v>
      </c>
      <c r="H117" s="505">
        <v>757.18333333333362</v>
      </c>
      <c r="I117" s="505">
        <v>761.91666666666674</v>
      </c>
      <c r="J117" s="505">
        <v>767.98333333333369</v>
      </c>
      <c r="K117" s="504">
        <v>755.85</v>
      </c>
      <c r="L117" s="504">
        <v>745.05</v>
      </c>
      <c r="M117" s="504">
        <v>1.76223</v>
      </c>
      <c r="N117" s="1"/>
      <c r="O117" s="1"/>
    </row>
    <row r="118" spans="1:15" ht="12.75" customHeight="1">
      <c r="A118" s="31">
        <v>108</v>
      </c>
      <c r="B118" s="503" t="s">
        <v>345</v>
      </c>
      <c r="C118" s="504">
        <v>597.29999999999995</v>
      </c>
      <c r="D118" s="505">
        <v>603.43333333333328</v>
      </c>
      <c r="E118" s="505">
        <v>588.86666666666656</v>
      </c>
      <c r="F118" s="505">
        <v>580.43333333333328</v>
      </c>
      <c r="G118" s="505">
        <v>565.86666666666656</v>
      </c>
      <c r="H118" s="505">
        <v>611.86666666666656</v>
      </c>
      <c r="I118" s="505">
        <v>626.43333333333339</v>
      </c>
      <c r="J118" s="505">
        <v>634.86666666666656</v>
      </c>
      <c r="K118" s="504">
        <v>618</v>
      </c>
      <c r="L118" s="504">
        <v>595</v>
      </c>
      <c r="M118" s="504">
        <v>0.40572000000000003</v>
      </c>
      <c r="N118" s="1"/>
      <c r="O118" s="1"/>
    </row>
    <row r="119" spans="1:15" ht="12.75" customHeight="1">
      <c r="A119" s="31">
        <v>109</v>
      </c>
      <c r="B119" s="503" t="s">
        <v>328</v>
      </c>
      <c r="C119" s="504">
        <v>2912.9</v>
      </c>
      <c r="D119" s="505">
        <v>2926.6166666666668</v>
      </c>
      <c r="E119" s="505">
        <v>2889.2833333333338</v>
      </c>
      <c r="F119" s="505">
        <v>2865.666666666667</v>
      </c>
      <c r="G119" s="505">
        <v>2828.3333333333339</v>
      </c>
      <c r="H119" s="505">
        <v>2950.2333333333336</v>
      </c>
      <c r="I119" s="505">
        <v>2987.5666666666666</v>
      </c>
      <c r="J119" s="505">
        <v>3011.1833333333334</v>
      </c>
      <c r="K119" s="504">
        <v>2963.95</v>
      </c>
      <c r="L119" s="504">
        <v>2903</v>
      </c>
      <c r="M119" s="504">
        <v>0.10632999999999999</v>
      </c>
      <c r="N119" s="1"/>
      <c r="O119" s="1"/>
    </row>
    <row r="120" spans="1:15" ht="12.75" customHeight="1">
      <c r="A120" s="31">
        <v>110</v>
      </c>
      <c r="B120" s="503" t="s">
        <v>251</v>
      </c>
      <c r="C120" s="504">
        <v>432.2</v>
      </c>
      <c r="D120" s="505">
        <v>431.9666666666667</v>
      </c>
      <c r="E120" s="505">
        <v>428.98333333333341</v>
      </c>
      <c r="F120" s="505">
        <v>425.76666666666671</v>
      </c>
      <c r="G120" s="505">
        <v>422.78333333333342</v>
      </c>
      <c r="H120" s="505">
        <v>435.18333333333339</v>
      </c>
      <c r="I120" s="505">
        <v>438.16666666666674</v>
      </c>
      <c r="J120" s="505">
        <v>441.38333333333338</v>
      </c>
      <c r="K120" s="504">
        <v>434.95</v>
      </c>
      <c r="L120" s="504">
        <v>428.75</v>
      </c>
      <c r="M120" s="504">
        <v>6.6758899999999999</v>
      </c>
      <c r="N120" s="1"/>
      <c r="O120" s="1"/>
    </row>
    <row r="121" spans="1:15" ht="12.75" customHeight="1">
      <c r="A121" s="31">
        <v>111</v>
      </c>
      <c r="B121" s="503" t="s">
        <v>329</v>
      </c>
      <c r="C121" s="504">
        <v>236</v>
      </c>
      <c r="D121" s="505">
        <v>236.96666666666667</v>
      </c>
      <c r="E121" s="505">
        <v>233.53333333333333</v>
      </c>
      <c r="F121" s="505">
        <v>231.06666666666666</v>
      </c>
      <c r="G121" s="505">
        <v>227.63333333333333</v>
      </c>
      <c r="H121" s="505">
        <v>239.43333333333334</v>
      </c>
      <c r="I121" s="505">
        <v>242.86666666666667</v>
      </c>
      <c r="J121" s="505">
        <v>245.33333333333334</v>
      </c>
      <c r="K121" s="504">
        <v>240.4</v>
      </c>
      <c r="L121" s="504">
        <v>234.5</v>
      </c>
      <c r="M121" s="504">
        <v>1.0728800000000001</v>
      </c>
      <c r="N121" s="1"/>
      <c r="O121" s="1"/>
    </row>
    <row r="122" spans="1:15" ht="12.75" customHeight="1">
      <c r="A122" s="31">
        <v>112</v>
      </c>
      <c r="B122" s="503" t="s">
        <v>92</v>
      </c>
      <c r="C122" s="504">
        <v>135.94999999999999</v>
      </c>
      <c r="D122" s="505">
        <v>136.43333333333331</v>
      </c>
      <c r="E122" s="505">
        <v>134.76666666666662</v>
      </c>
      <c r="F122" s="505">
        <v>133.58333333333331</v>
      </c>
      <c r="G122" s="505">
        <v>131.91666666666663</v>
      </c>
      <c r="H122" s="505">
        <v>137.61666666666662</v>
      </c>
      <c r="I122" s="505">
        <v>139.2833333333333</v>
      </c>
      <c r="J122" s="505">
        <v>140.46666666666661</v>
      </c>
      <c r="K122" s="504">
        <v>138.1</v>
      </c>
      <c r="L122" s="504">
        <v>135.25</v>
      </c>
      <c r="M122" s="504">
        <v>26.42747</v>
      </c>
      <c r="N122" s="1"/>
      <c r="O122" s="1"/>
    </row>
    <row r="123" spans="1:15" ht="12.75" customHeight="1">
      <c r="A123" s="31">
        <v>113</v>
      </c>
      <c r="B123" s="503" t="s">
        <v>93</v>
      </c>
      <c r="C123" s="504">
        <v>932.4</v>
      </c>
      <c r="D123" s="505">
        <v>934.45000000000016</v>
      </c>
      <c r="E123" s="505">
        <v>923.90000000000032</v>
      </c>
      <c r="F123" s="505">
        <v>915.4000000000002</v>
      </c>
      <c r="G123" s="505">
        <v>904.85000000000036</v>
      </c>
      <c r="H123" s="505">
        <v>942.95000000000027</v>
      </c>
      <c r="I123" s="505">
        <v>953.50000000000023</v>
      </c>
      <c r="J123" s="505">
        <v>962.00000000000023</v>
      </c>
      <c r="K123" s="504">
        <v>945</v>
      </c>
      <c r="L123" s="504">
        <v>925.95</v>
      </c>
      <c r="M123" s="504">
        <v>3.5215900000000002</v>
      </c>
      <c r="N123" s="1"/>
      <c r="O123" s="1"/>
    </row>
    <row r="124" spans="1:15" ht="12.75" customHeight="1">
      <c r="A124" s="31">
        <v>114</v>
      </c>
      <c r="B124" s="503" t="s">
        <v>346</v>
      </c>
      <c r="C124" s="504">
        <v>998.2</v>
      </c>
      <c r="D124" s="505">
        <v>997.66666666666663</v>
      </c>
      <c r="E124" s="505">
        <v>981.23333333333323</v>
      </c>
      <c r="F124" s="505">
        <v>964.26666666666665</v>
      </c>
      <c r="G124" s="505">
        <v>947.83333333333326</v>
      </c>
      <c r="H124" s="505">
        <v>1014.6333333333332</v>
      </c>
      <c r="I124" s="505">
        <v>1031.0666666666666</v>
      </c>
      <c r="J124" s="505">
        <v>1048.0333333333333</v>
      </c>
      <c r="K124" s="504">
        <v>1014.1</v>
      </c>
      <c r="L124" s="504">
        <v>980.7</v>
      </c>
      <c r="M124" s="504">
        <v>4.43588</v>
      </c>
      <c r="N124" s="1"/>
      <c r="O124" s="1"/>
    </row>
    <row r="125" spans="1:15" ht="12.75" customHeight="1">
      <c r="A125" s="31">
        <v>115</v>
      </c>
      <c r="B125" s="503" t="s">
        <v>94</v>
      </c>
      <c r="C125" s="504">
        <v>571.54999999999995</v>
      </c>
      <c r="D125" s="505">
        <v>568.61666666666667</v>
      </c>
      <c r="E125" s="505">
        <v>564.68333333333339</v>
      </c>
      <c r="F125" s="505">
        <v>557.81666666666672</v>
      </c>
      <c r="G125" s="505">
        <v>553.88333333333344</v>
      </c>
      <c r="H125" s="505">
        <v>575.48333333333335</v>
      </c>
      <c r="I125" s="505">
        <v>579.41666666666652</v>
      </c>
      <c r="J125" s="505">
        <v>586.2833333333333</v>
      </c>
      <c r="K125" s="504">
        <v>572.54999999999995</v>
      </c>
      <c r="L125" s="504">
        <v>561.75</v>
      </c>
      <c r="M125" s="504">
        <v>9.1727600000000002</v>
      </c>
      <c r="N125" s="1"/>
      <c r="O125" s="1"/>
    </row>
    <row r="126" spans="1:15" ht="12.75" customHeight="1">
      <c r="A126" s="31">
        <v>116</v>
      </c>
      <c r="B126" s="503" t="s">
        <v>252</v>
      </c>
      <c r="C126" s="504">
        <v>1804.35</v>
      </c>
      <c r="D126" s="505">
        <v>1809.8999999999999</v>
      </c>
      <c r="E126" s="505">
        <v>1790.4999999999998</v>
      </c>
      <c r="F126" s="505">
        <v>1776.6499999999999</v>
      </c>
      <c r="G126" s="505">
        <v>1757.2499999999998</v>
      </c>
      <c r="H126" s="505">
        <v>1823.7499999999998</v>
      </c>
      <c r="I126" s="505">
        <v>1843.1499999999999</v>
      </c>
      <c r="J126" s="505">
        <v>1856.9999999999998</v>
      </c>
      <c r="K126" s="504">
        <v>1829.3</v>
      </c>
      <c r="L126" s="504">
        <v>1796.05</v>
      </c>
      <c r="M126" s="504">
        <v>1.0650999999999999</v>
      </c>
      <c r="N126" s="1"/>
      <c r="O126" s="1"/>
    </row>
    <row r="127" spans="1:15" ht="12.75" customHeight="1">
      <c r="A127" s="31">
        <v>117</v>
      </c>
      <c r="B127" s="503" t="s">
        <v>351</v>
      </c>
      <c r="C127" s="504">
        <v>477.95</v>
      </c>
      <c r="D127" s="505">
        <v>481.73333333333335</v>
      </c>
      <c r="E127" s="505">
        <v>472.2166666666667</v>
      </c>
      <c r="F127" s="505">
        <v>466.48333333333335</v>
      </c>
      <c r="G127" s="505">
        <v>456.9666666666667</v>
      </c>
      <c r="H127" s="505">
        <v>487.4666666666667</v>
      </c>
      <c r="I127" s="505">
        <v>496.98333333333335</v>
      </c>
      <c r="J127" s="505">
        <v>502.7166666666667</v>
      </c>
      <c r="K127" s="504">
        <v>491.25</v>
      </c>
      <c r="L127" s="504">
        <v>476</v>
      </c>
      <c r="M127" s="504">
        <v>1.1136600000000001</v>
      </c>
      <c r="N127" s="1"/>
      <c r="O127" s="1"/>
    </row>
    <row r="128" spans="1:15" ht="12.75" customHeight="1">
      <c r="A128" s="31">
        <v>118</v>
      </c>
      <c r="B128" s="503" t="s">
        <v>347</v>
      </c>
      <c r="C128" s="504">
        <v>78.95</v>
      </c>
      <c r="D128" s="505">
        <v>79.05</v>
      </c>
      <c r="E128" s="505">
        <v>78.399999999999991</v>
      </c>
      <c r="F128" s="505">
        <v>77.849999999999994</v>
      </c>
      <c r="G128" s="505">
        <v>77.199999999999989</v>
      </c>
      <c r="H128" s="505">
        <v>79.599999999999994</v>
      </c>
      <c r="I128" s="505">
        <v>80.25</v>
      </c>
      <c r="J128" s="505">
        <v>80.8</v>
      </c>
      <c r="K128" s="504">
        <v>79.7</v>
      </c>
      <c r="L128" s="504">
        <v>78.5</v>
      </c>
      <c r="M128" s="504">
        <v>7.1012000000000004</v>
      </c>
      <c r="N128" s="1"/>
      <c r="O128" s="1"/>
    </row>
    <row r="129" spans="1:15" ht="12.75" customHeight="1">
      <c r="A129" s="31">
        <v>119</v>
      </c>
      <c r="B129" s="503" t="s">
        <v>348</v>
      </c>
      <c r="C129" s="504">
        <v>954.85</v>
      </c>
      <c r="D129" s="505">
        <v>961.2833333333333</v>
      </c>
      <c r="E129" s="505">
        <v>945.56666666666661</v>
      </c>
      <c r="F129" s="505">
        <v>936.2833333333333</v>
      </c>
      <c r="G129" s="505">
        <v>920.56666666666661</v>
      </c>
      <c r="H129" s="505">
        <v>970.56666666666661</v>
      </c>
      <c r="I129" s="505">
        <v>986.2833333333333</v>
      </c>
      <c r="J129" s="505">
        <v>995.56666666666661</v>
      </c>
      <c r="K129" s="504">
        <v>977</v>
      </c>
      <c r="L129" s="504">
        <v>952</v>
      </c>
      <c r="M129" s="504">
        <v>0.12078999999999999</v>
      </c>
      <c r="N129" s="1"/>
      <c r="O129" s="1"/>
    </row>
    <row r="130" spans="1:15" ht="12.75" customHeight="1">
      <c r="A130" s="31">
        <v>120</v>
      </c>
      <c r="B130" s="503" t="s">
        <v>95</v>
      </c>
      <c r="C130" s="504">
        <v>2440.4</v>
      </c>
      <c r="D130" s="505">
        <v>2448.4666666666667</v>
      </c>
      <c r="E130" s="505">
        <v>2426.9333333333334</v>
      </c>
      <c r="F130" s="505">
        <v>2413.4666666666667</v>
      </c>
      <c r="G130" s="505">
        <v>2391.9333333333334</v>
      </c>
      <c r="H130" s="505">
        <v>2461.9333333333334</v>
      </c>
      <c r="I130" s="505">
        <v>2483.4666666666672</v>
      </c>
      <c r="J130" s="505">
        <v>2496.9333333333334</v>
      </c>
      <c r="K130" s="504">
        <v>2470</v>
      </c>
      <c r="L130" s="504">
        <v>2435</v>
      </c>
      <c r="M130" s="504">
        <v>4.7061599999999997</v>
      </c>
      <c r="N130" s="1"/>
      <c r="O130" s="1"/>
    </row>
    <row r="131" spans="1:15" ht="12.75" customHeight="1">
      <c r="A131" s="31">
        <v>121</v>
      </c>
      <c r="B131" s="503" t="s">
        <v>349</v>
      </c>
      <c r="C131" s="504">
        <v>251.35</v>
      </c>
      <c r="D131" s="505">
        <v>253.5</v>
      </c>
      <c r="E131" s="505">
        <v>246.05</v>
      </c>
      <c r="F131" s="505">
        <v>240.75</v>
      </c>
      <c r="G131" s="505">
        <v>233.3</v>
      </c>
      <c r="H131" s="505">
        <v>258.8</v>
      </c>
      <c r="I131" s="505">
        <v>266.25000000000006</v>
      </c>
      <c r="J131" s="505">
        <v>271.55</v>
      </c>
      <c r="K131" s="504">
        <v>260.95</v>
      </c>
      <c r="L131" s="504">
        <v>248.2</v>
      </c>
      <c r="M131" s="504">
        <v>62.874989999999997</v>
      </c>
      <c r="N131" s="1"/>
      <c r="O131" s="1"/>
    </row>
    <row r="132" spans="1:15" ht="12.75" customHeight="1">
      <c r="A132" s="31">
        <v>122</v>
      </c>
      <c r="B132" s="503" t="s">
        <v>253</v>
      </c>
      <c r="C132" s="504">
        <v>156.5</v>
      </c>
      <c r="D132" s="505">
        <v>155.95000000000002</v>
      </c>
      <c r="E132" s="505">
        <v>150.30000000000004</v>
      </c>
      <c r="F132" s="505">
        <v>144.10000000000002</v>
      </c>
      <c r="G132" s="505">
        <v>138.45000000000005</v>
      </c>
      <c r="H132" s="505">
        <v>162.15000000000003</v>
      </c>
      <c r="I132" s="505">
        <v>167.8</v>
      </c>
      <c r="J132" s="505">
        <v>174.00000000000003</v>
      </c>
      <c r="K132" s="504">
        <v>161.6</v>
      </c>
      <c r="L132" s="504">
        <v>149.75</v>
      </c>
      <c r="M132" s="504">
        <v>33.78707</v>
      </c>
      <c r="N132" s="1"/>
      <c r="O132" s="1"/>
    </row>
    <row r="133" spans="1:15" ht="12.75" customHeight="1">
      <c r="A133" s="31">
        <v>123</v>
      </c>
      <c r="B133" s="503" t="s">
        <v>350</v>
      </c>
      <c r="C133" s="504">
        <v>724.75</v>
      </c>
      <c r="D133" s="505">
        <v>725.18333333333339</v>
      </c>
      <c r="E133" s="505">
        <v>722.41666666666674</v>
      </c>
      <c r="F133" s="505">
        <v>720.08333333333337</v>
      </c>
      <c r="G133" s="505">
        <v>717.31666666666672</v>
      </c>
      <c r="H133" s="505">
        <v>727.51666666666677</v>
      </c>
      <c r="I133" s="505">
        <v>730.28333333333342</v>
      </c>
      <c r="J133" s="505">
        <v>732.61666666666679</v>
      </c>
      <c r="K133" s="504">
        <v>727.95</v>
      </c>
      <c r="L133" s="504">
        <v>722.85</v>
      </c>
      <c r="M133" s="504">
        <v>0.12772</v>
      </c>
      <c r="N133" s="1"/>
      <c r="O133" s="1"/>
    </row>
    <row r="134" spans="1:15" ht="12.75" customHeight="1">
      <c r="A134" s="31">
        <v>124</v>
      </c>
      <c r="B134" s="503" t="s">
        <v>96</v>
      </c>
      <c r="C134" s="504">
        <v>4627.8999999999996</v>
      </c>
      <c r="D134" s="505">
        <v>4631.7666666666664</v>
      </c>
      <c r="E134" s="505">
        <v>4606.1333333333332</v>
      </c>
      <c r="F134" s="505">
        <v>4584.3666666666668</v>
      </c>
      <c r="G134" s="505">
        <v>4558.7333333333336</v>
      </c>
      <c r="H134" s="505">
        <v>4653.5333333333328</v>
      </c>
      <c r="I134" s="505">
        <v>4679.1666666666661</v>
      </c>
      <c r="J134" s="505">
        <v>4700.9333333333325</v>
      </c>
      <c r="K134" s="504">
        <v>4657.3999999999996</v>
      </c>
      <c r="L134" s="504">
        <v>4610</v>
      </c>
      <c r="M134" s="504">
        <v>4.3408300000000004</v>
      </c>
      <c r="N134" s="1"/>
      <c r="O134" s="1"/>
    </row>
    <row r="135" spans="1:15" ht="12.75" customHeight="1">
      <c r="A135" s="31">
        <v>125</v>
      </c>
      <c r="B135" s="503" t="s">
        <v>254</v>
      </c>
      <c r="C135" s="504">
        <v>5555.5</v>
      </c>
      <c r="D135" s="505">
        <v>5546.6833333333334</v>
      </c>
      <c r="E135" s="505">
        <v>5508.8166666666666</v>
      </c>
      <c r="F135" s="505">
        <v>5462.1333333333332</v>
      </c>
      <c r="G135" s="505">
        <v>5424.2666666666664</v>
      </c>
      <c r="H135" s="505">
        <v>5593.3666666666668</v>
      </c>
      <c r="I135" s="505">
        <v>5631.2333333333336</v>
      </c>
      <c r="J135" s="505">
        <v>5677.916666666667</v>
      </c>
      <c r="K135" s="504">
        <v>5584.55</v>
      </c>
      <c r="L135" s="504">
        <v>5500</v>
      </c>
      <c r="M135" s="504">
        <v>1.88151</v>
      </c>
      <c r="N135" s="1"/>
      <c r="O135" s="1"/>
    </row>
    <row r="136" spans="1:15" ht="12.75" customHeight="1">
      <c r="A136" s="31">
        <v>126</v>
      </c>
      <c r="B136" s="503" t="s">
        <v>98</v>
      </c>
      <c r="C136" s="504">
        <v>379.2</v>
      </c>
      <c r="D136" s="505">
        <v>380.51666666666671</v>
      </c>
      <c r="E136" s="505">
        <v>375.78333333333342</v>
      </c>
      <c r="F136" s="505">
        <v>372.36666666666673</v>
      </c>
      <c r="G136" s="505">
        <v>367.63333333333344</v>
      </c>
      <c r="H136" s="505">
        <v>383.93333333333339</v>
      </c>
      <c r="I136" s="505">
        <v>388.66666666666663</v>
      </c>
      <c r="J136" s="505">
        <v>392.08333333333337</v>
      </c>
      <c r="K136" s="504">
        <v>385.25</v>
      </c>
      <c r="L136" s="504">
        <v>377.1</v>
      </c>
      <c r="M136" s="504">
        <v>25.697469999999999</v>
      </c>
      <c r="N136" s="1"/>
      <c r="O136" s="1"/>
    </row>
    <row r="137" spans="1:15" ht="12.75" customHeight="1">
      <c r="A137" s="31">
        <v>127</v>
      </c>
      <c r="B137" s="503" t="s">
        <v>245</v>
      </c>
      <c r="C137" s="504">
        <v>4639.3500000000004</v>
      </c>
      <c r="D137" s="505">
        <v>4654.45</v>
      </c>
      <c r="E137" s="505">
        <v>4609.8999999999996</v>
      </c>
      <c r="F137" s="505">
        <v>4580.45</v>
      </c>
      <c r="G137" s="505">
        <v>4535.8999999999996</v>
      </c>
      <c r="H137" s="505">
        <v>4683.8999999999996</v>
      </c>
      <c r="I137" s="505">
        <v>4728.4500000000007</v>
      </c>
      <c r="J137" s="505">
        <v>4757.8999999999996</v>
      </c>
      <c r="K137" s="504">
        <v>4699</v>
      </c>
      <c r="L137" s="504">
        <v>4625</v>
      </c>
      <c r="M137" s="504">
        <v>1.95753</v>
      </c>
      <c r="N137" s="1"/>
      <c r="O137" s="1"/>
    </row>
    <row r="138" spans="1:15" ht="12.75" customHeight="1">
      <c r="A138" s="31">
        <v>128</v>
      </c>
      <c r="B138" s="503" t="s">
        <v>99</v>
      </c>
      <c r="C138" s="504">
        <v>4904.7</v>
      </c>
      <c r="D138" s="505">
        <v>4885.9000000000005</v>
      </c>
      <c r="E138" s="505">
        <v>4843.8500000000013</v>
      </c>
      <c r="F138" s="505">
        <v>4783.0000000000009</v>
      </c>
      <c r="G138" s="505">
        <v>4740.9500000000016</v>
      </c>
      <c r="H138" s="505">
        <v>4946.7500000000009</v>
      </c>
      <c r="I138" s="505">
        <v>4988.8</v>
      </c>
      <c r="J138" s="505">
        <v>5049.6500000000005</v>
      </c>
      <c r="K138" s="504">
        <v>4927.95</v>
      </c>
      <c r="L138" s="504">
        <v>4825.05</v>
      </c>
      <c r="M138" s="504">
        <v>5.53146</v>
      </c>
      <c r="N138" s="1"/>
      <c r="O138" s="1"/>
    </row>
    <row r="139" spans="1:15" ht="12.75" customHeight="1">
      <c r="A139" s="31">
        <v>129</v>
      </c>
      <c r="B139" s="503" t="s">
        <v>565</v>
      </c>
      <c r="C139" s="504">
        <v>2437.0500000000002</v>
      </c>
      <c r="D139" s="505">
        <v>2439.7833333333333</v>
      </c>
      <c r="E139" s="505">
        <v>2398.5666666666666</v>
      </c>
      <c r="F139" s="505">
        <v>2360.0833333333335</v>
      </c>
      <c r="G139" s="505">
        <v>2318.8666666666668</v>
      </c>
      <c r="H139" s="505">
        <v>2478.2666666666664</v>
      </c>
      <c r="I139" s="505">
        <v>2519.4833333333327</v>
      </c>
      <c r="J139" s="505">
        <v>2557.9666666666662</v>
      </c>
      <c r="K139" s="504">
        <v>2481</v>
      </c>
      <c r="L139" s="504">
        <v>2401.3000000000002</v>
      </c>
      <c r="M139" s="504">
        <v>0.34925</v>
      </c>
      <c r="N139" s="1"/>
      <c r="O139" s="1"/>
    </row>
    <row r="140" spans="1:15" ht="12.75" customHeight="1">
      <c r="A140" s="31">
        <v>130</v>
      </c>
      <c r="B140" s="503" t="s">
        <v>355</v>
      </c>
      <c r="C140" s="504">
        <v>70.05</v>
      </c>
      <c r="D140" s="505">
        <v>70.416666666666671</v>
      </c>
      <c r="E140" s="505">
        <v>69.38333333333334</v>
      </c>
      <c r="F140" s="505">
        <v>68.716666666666669</v>
      </c>
      <c r="G140" s="505">
        <v>67.683333333333337</v>
      </c>
      <c r="H140" s="505">
        <v>71.083333333333343</v>
      </c>
      <c r="I140" s="505">
        <v>72.116666666666674</v>
      </c>
      <c r="J140" s="505">
        <v>72.783333333333346</v>
      </c>
      <c r="K140" s="504">
        <v>71.45</v>
      </c>
      <c r="L140" s="504">
        <v>69.75</v>
      </c>
      <c r="M140" s="504">
        <v>9.71861</v>
      </c>
      <c r="N140" s="1"/>
      <c r="O140" s="1"/>
    </row>
    <row r="141" spans="1:15" ht="12.75" customHeight="1">
      <c r="A141" s="31">
        <v>131</v>
      </c>
      <c r="B141" s="503" t="s">
        <v>100</v>
      </c>
      <c r="C141" s="504">
        <v>2557</v>
      </c>
      <c r="D141" s="505">
        <v>2563</v>
      </c>
      <c r="E141" s="505">
        <v>2534.1999999999998</v>
      </c>
      <c r="F141" s="505">
        <v>2511.3999999999996</v>
      </c>
      <c r="G141" s="505">
        <v>2482.5999999999995</v>
      </c>
      <c r="H141" s="505">
        <v>2585.8000000000002</v>
      </c>
      <c r="I141" s="505">
        <v>2614.6000000000004</v>
      </c>
      <c r="J141" s="505">
        <v>2637.4000000000005</v>
      </c>
      <c r="K141" s="504">
        <v>2591.8000000000002</v>
      </c>
      <c r="L141" s="504">
        <v>2540.1999999999998</v>
      </c>
      <c r="M141" s="504">
        <v>7.9728199999999996</v>
      </c>
      <c r="N141" s="1"/>
      <c r="O141" s="1"/>
    </row>
    <row r="142" spans="1:15" ht="12.75" customHeight="1">
      <c r="A142" s="31">
        <v>132</v>
      </c>
      <c r="B142" s="503" t="s">
        <v>352</v>
      </c>
      <c r="C142" s="504">
        <v>451.4</v>
      </c>
      <c r="D142" s="505">
        <v>453.0333333333333</v>
      </c>
      <c r="E142" s="505">
        <v>448.36666666666662</v>
      </c>
      <c r="F142" s="505">
        <v>445.33333333333331</v>
      </c>
      <c r="G142" s="505">
        <v>440.66666666666663</v>
      </c>
      <c r="H142" s="505">
        <v>456.06666666666661</v>
      </c>
      <c r="I142" s="505">
        <v>460.73333333333335</v>
      </c>
      <c r="J142" s="505">
        <v>463.76666666666659</v>
      </c>
      <c r="K142" s="504">
        <v>457.7</v>
      </c>
      <c r="L142" s="504">
        <v>450</v>
      </c>
      <c r="M142" s="504">
        <v>0.82715000000000005</v>
      </c>
      <c r="N142" s="1"/>
      <c r="O142" s="1"/>
    </row>
    <row r="143" spans="1:15" ht="12.75" customHeight="1">
      <c r="A143" s="31">
        <v>133</v>
      </c>
      <c r="B143" s="503" t="s">
        <v>353</v>
      </c>
      <c r="C143" s="504">
        <v>123.85</v>
      </c>
      <c r="D143" s="505">
        <v>123.8</v>
      </c>
      <c r="E143" s="505">
        <v>122.44999999999999</v>
      </c>
      <c r="F143" s="505">
        <v>121.05</v>
      </c>
      <c r="G143" s="505">
        <v>119.69999999999999</v>
      </c>
      <c r="H143" s="505">
        <v>125.19999999999999</v>
      </c>
      <c r="I143" s="505">
        <v>126.54999999999998</v>
      </c>
      <c r="J143" s="505">
        <v>127.94999999999999</v>
      </c>
      <c r="K143" s="504">
        <v>125.15</v>
      </c>
      <c r="L143" s="504">
        <v>122.4</v>
      </c>
      <c r="M143" s="504">
        <v>2.6515599999999999</v>
      </c>
      <c r="N143" s="1"/>
      <c r="O143" s="1"/>
    </row>
    <row r="144" spans="1:15" ht="12.75" customHeight="1">
      <c r="A144" s="31">
        <v>134</v>
      </c>
      <c r="B144" s="503" t="s">
        <v>356</v>
      </c>
      <c r="C144" s="504">
        <v>296.2</v>
      </c>
      <c r="D144" s="505">
        <v>297.7833333333333</v>
      </c>
      <c r="E144" s="505">
        <v>291.41666666666663</v>
      </c>
      <c r="F144" s="505">
        <v>286.63333333333333</v>
      </c>
      <c r="G144" s="505">
        <v>280.26666666666665</v>
      </c>
      <c r="H144" s="505">
        <v>302.56666666666661</v>
      </c>
      <c r="I144" s="505">
        <v>308.93333333333328</v>
      </c>
      <c r="J144" s="505">
        <v>313.71666666666658</v>
      </c>
      <c r="K144" s="504">
        <v>304.14999999999998</v>
      </c>
      <c r="L144" s="504">
        <v>293</v>
      </c>
      <c r="M144" s="504">
        <v>1.5561799999999999</v>
      </c>
      <c r="N144" s="1"/>
      <c r="O144" s="1"/>
    </row>
    <row r="145" spans="1:15" ht="12.75" customHeight="1">
      <c r="A145" s="31">
        <v>135</v>
      </c>
      <c r="B145" s="503" t="s">
        <v>255</v>
      </c>
      <c r="C145" s="504">
        <v>507.25</v>
      </c>
      <c r="D145" s="505">
        <v>510.25</v>
      </c>
      <c r="E145" s="505">
        <v>501.04999999999995</v>
      </c>
      <c r="F145" s="505">
        <v>494.84999999999997</v>
      </c>
      <c r="G145" s="505">
        <v>485.64999999999992</v>
      </c>
      <c r="H145" s="505">
        <v>516.45000000000005</v>
      </c>
      <c r="I145" s="505">
        <v>525.65000000000009</v>
      </c>
      <c r="J145" s="505">
        <v>531.85</v>
      </c>
      <c r="K145" s="504">
        <v>519.45000000000005</v>
      </c>
      <c r="L145" s="504">
        <v>504.05</v>
      </c>
      <c r="M145" s="504">
        <v>1.9400299999999999</v>
      </c>
      <c r="N145" s="1"/>
      <c r="O145" s="1"/>
    </row>
    <row r="146" spans="1:15" ht="12.75" customHeight="1">
      <c r="A146" s="31">
        <v>136</v>
      </c>
      <c r="B146" s="503" t="s">
        <v>256</v>
      </c>
      <c r="C146" s="504">
        <v>1661.8</v>
      </c>
      <c r="D146" s="505">
        <v>1660.2666666666667</v>
      </c>
      <c r="E146" s="505">
        <v>1621.5333333333333</v>
      </c>
      <c r="F146" s="505">
        <v>1581.2666666666667</v>
      </c>
      <c r="G146" s="505">
        <v>1542.5333333333333</v>
      </c>
      <c r="H146" s="505">
        <v>1700.5333333333333</v>
      </c>
      <c r="I146" s="505">
        <v>1739.2666666666664</v>
      </c>
      <c r="J146" s="505">
        <v>1779.5333333333333</v>
      </c>
      <c r="K146" s="504">
        <v>1699</v>
      </c>
      <c r="L146" s="504">
        <v>1620</v>
      </c>
      <c r="M146" s="504">
        <v>0.96780999999999995</v>
      </c>
      <c r="N146" s="1"/>
      <c r="O146" s="1"/>
    </row>
    <row r="147" spans="1:15" ht="12.75" customHeight="1">
      <c r="A147" s="31">
        <v>137</v>
      </c>
      <c r="B147" s="503" t="s">
        <v>357</v>
      </c>
      <c r="C147" s="504">
        <v>69.3</v>
      </c>
      <c r="D147" s="505">
        <v>69.449999999999989</v>
      </c>
      <c r="E147" s="505">
        <v>69.049999999999983</v>
      </c>
      <c r="F147" s="505">
        <v>68.8</v>
      </c>
      <c r="G147" s="505">
        <v>68.399999999999991</v>
      </c>
      <c r="H147" s="505">
        <v>69.699999999999974</v>
      </c>
      <c r="I147" s="505">
        <v>70.09999999999998</v>
      </c>
      <c r="J147" s="505">
        <v>70.349999999999966</v>
      </c>
      <c r="K147" s="504">
        <v>69.849999999999994</v>
      </c>
      <c r="L147" s="504">
        <v>69.2</v>
      </c>
      <c r="M147" s="504">
        <v>4.1119599999999998</v>
      </c>
      <c r="N147" s="1"/>
      <c r="O147" s="1"/>
    </row>
    <row r="148" spans="1:15" ht="12.75" customHeight="1">
      <c r="A148" s="31">
        <v>138</v>
      </c>
      <c r="B148" s="503" t="s">
        <v>354</v>
      </c>
      <c r="C148" s="504">
        <v>201.3</v>
      </c>
      <c r="D148" s="505">
        <v>202.26666666666665</v>
      </c>
      <c r="E148" s="505">
        <v>199.2833333333333</v>
      </c>
      <c r="F148" s="505">
        <v>197.26666666666665</v>
      </c>
      <c r="G148" s="505">
        <v>194.2833333333333</v>
      </c>
      <c r="H148" s="505">
        <v>204.2833333333333</v>
      </c>
      <c r="I148" s="505">
        <v>207.26666666666665</v>
      </c>
      <c r="J148" s="505">
        <v>209.2833333333333</v>
      </c>
      <c r="K148" s="504">
        <v>205.25</v>
      </c>
      <c r="L148" s="504">
        <v>200.25</v>
      </c>
      <c r="M148" s="504">
        <v>0.56074999999999997</v>
      </c>
      <c r="N148" s="1"/>
      <c r="O148" s="1"/>
    </row>
    <row r="149" spans="1:15" ht="12.75" customHeight="1">
      <c r="A149" s="31">
        <v>139</v>
      </c>
      <c r="B149" s="503" t="s">
        <v>358</v>
      </c>
      <c r="C149" s="504">
        <v>111.55</v>
      </c>
      <c r="D149" s="505">
        <v>111.78333333333335</v>
      </c>
      <c r="E149" s="505">
        <v>110.76666666666669</v>
      </c>
      <c r="F149" s="505">
        <v>109.98333333333335</v>
      </c>
      <c r="G149" s="505">
        <v>108.9666666666667</v>
      </c>
      <c r="H149" s="505">
        <v>112.56666666666669</v>
      </c>
      <c r="I149" s="505">
        <v>113.58333333333334</v>
      </c>
      <c r="J149" s="505">
        <v>114.36666666666669</v>
      </c>
      <c r="K149" s="504">
        <v>112.8</v>
      </c>
      <c r="L149" s="504">
        <v>111</v>
      </c>
      <c r="M149" s="504">
        <v>4.6554200000000003</v>
      </c>
      <c r="N149" s="1"/>
      <c r="O149" s="1"/>
    </row>
    <row r="150" spans="1:15" ht="12.75" customHeight="1">
      <c r="A150" s="31">
        <v>140</v>
      </c>
      <c r="B150" s="503" t="s">
        <v>844</v>
      </c>
      <c r="C150" s="504">
        <v>59.8</v>
      </c>
      <c r="D150" s="505">
        <v>60.416666666666664</v>
      </c>
      <c r="E150" s="505">
        <v>59.033333333333331</v>
      </c>
      <c r="F150" s="505">
        <v>58.266666666666666</v>
      </c>
      <c r="G150" s="505">
        <v>56.883333333333333</v>
      </c>
      <c r="H150" s="505">
        <v>61.18333333333333</v>
      </c>
      <c r="I150" s="505">
        <v>62.56666666666667</v>
      </c>
      <c r="J150" s="505">
        <v>63.333333333333329</v>
      </c>
      <c r="K150" s="504">
        <v>61.8</v>
      </c>
      <c r="L150" s="504">
        <v>59.65</v>
      </c>
      <c r="M150" s="504">
        <v>2.7712300000000001</v>
      </c>
      <c r="N150" s="1"/>
      <c r="O150" s="1"/>
    </row>
    <row r="151" spans="1:15" ht="12.75" customHeight="1">
      <c r="A151" s="31">
        <v>141</v>
      </c>
      <c r="B151" s="503" t="s">
        <v>359</v>
      </c>
      <c r="C151" s="504">
        <v>745.65</v>
      </c>
      <c r="D151" s="505">
        <v>745.18333333333339</v>
      </c>
      <c r="E151" s="505">
        <v>740.46666666666681</v>
      </c>
      <c r="F151" s="505">
        <v>735.28333333333342</v>
      </c>
      <c r="G151" s="505">
        <v>730.56666666666683</v>
      </c>
      <c r="H151" s="505">
        <v>750.36666666666679</v>
      </c>
      <c r="I151" s="505">
        <v>755.08333333333348</v>
      </c>
      <c r="J151" s="505">
        <v>760.26666666666677</v>
      </c>
      <c r="K151" s="504">
        <v>749.9</v>
      </c>
      <c r="L151" s="504">
        <v>740</v>
      </c>
      <c r="M151" s="504">
        <v>0.88427999999999995</v>
      </c>
      <c r="N151" s="1"/>
      <c r="O151" s="1"/>
    </row>
    <row r="152" spans="1:15" ht="12.75" customHeight="1">
      <c r="A152" s="31">
        <v>142</v>
      </c>
      <c r="B152" s="503" t="s">
        <v>101</v>
      </c>
      <c r="C152" s="504">
        <v>1908.85</v>
      </c>
      <c r="D152" s="505">
        <v>1907.2666666666667</v>
      </c>
      <c r="E152" s="505">
        <v>1896.7833333333333</v>
      </c>
      <c r="F152" s="505">
        <v>1884.7166666666667</v>
      </c>
      <c r="G152" s="505">
        <v>1874.2333333333333</v>
      </c>
      <c r="H152" s="505">
        <v>1919.3333333333333</v>
      </c>
      <c r="I152" s="505">
        <v>1929.8166666666664</v>
      </c>
      <c r="J152" s="505">
        <v>1941.8833333333332</v>
      </c>
      <c r="K152" s="504">
        <v>1917.75</v>
      </c>
      <c r="L152" s="504">
        <v>1895.2</v>
      </c>
      <c r="M152" s="504">
        <v>14.616619999999999</v>
      </c>
      <c r="N152" s="1"/>
      <c r="O152" s="1"/>
    </row>
    <row r="153" spans="1:15" ht="12.75" customHeight="1">
      <c r="A153" s="31">
        <v>143</v>
      </c>
      <c r="B153" s="503" t="s">
        <v>102</v>
      </c>
      <c r="C153" s="504">
        <v>165.15</v>
      </c>
      <c r="D153" s="505">
        <v>165.6</v>
      </c>
      <c r="E153" s="505">
        <v>164.2</v>
      </c>
      <c r="F153" s="505">
        <v>163.25</v>
      </c>
      <c r="G153" s="505">
        <v>161.85</v>
      </c>
      <c r="H153" s="505">
        <v>166.54999999999998</v>
      </c>
      <c r="I153" s="505">
        <v>167.95000000000002</v>
      </c>
      <c r="J153" s="505">
        <v>168.89999999999998</v>
      </c>
      <c r="K153" s="504">
        <v>167</v>
      </c>
      <c r="L153" s="504">
        <v>164.65</v>
      </c>
      <c r="M153" s="504">
        <v>11.70693</v>
      </c>
      <c r="N153" s="1"/>
      <c r="O153" s="1"/>
    </row>
    <row r="154" spans="1:15" ht="12.75" customHeight="1">
      <c r="A154" s="31">
        <v>144</v>
      </c>
      <c r="B154" s="503" t="s">
        <v>845</v>
      </c>
      <c r="C154" s="504">
        <v>134.05000000000001</v>
      </c>
      <c r="D154" s="505">
        <v>131.80000000000001</v>
      </c>
      <c r="E154" s="505">
        <v>123.80000000000001</v>
      </c>
      <c r="F154" s="505">
        <v>113.55</v>
      </c>
      <c r="G154" s="505">
        <v>105.55</v>
      </c>
      <c r="H154" s="505">
        <v>142.05000000000001</v>
      </c>
      <c r="I154" s="505">
        <v>150.05000000000001</v>
      </c>
      <c r="J154" s="505">
        <v>160.30000000000004</v>
      </c>
      <c r="K154" s="504">
        <v>139.80000000000001</v>
      </c>
      <c r="L154" s="504">
        <v>121.55</v>
      </c>
      <c r="M154" s="504">
        <v>42.661990000000003</v>
      </c>
      <c r="N154" s="1"/>
      <c r="O154" s="1"/>
    </row>
    <row r="155" spans="1:15" ht="12.75" customHeight="1">
      <c r="A155" s="31">
        <v>145</v>
      </c>
      <c r="B155" s="503" t="s">
        <v>360</v>
      </c>
      <c r="C155" s="504">
        <v>305.2</v>
      </c>
      <c r="D155" s="505">
        <v>302.81666666666666</v>
      </c>
      <c r="E155" s="505">
        <v>295.43333333333334</v>
      </c>
      <c r="F155" s="505">
        <v>285.66666666666669</v>
      </c>
      <c r="G155" s="505">
        <v>278.28333333333336</v>
      </c>
      <c r="H155" s="505">
        <v>312.58333333333331</v>
      </c>
      <c r="I155" s="505">
        <v>319.96666666666664</v>
      </c>
      <c r="J155" s="505">
        <v>329.73333333333329</v>
      </c>
      <c r="K155" s="504">
        <v>310.2</v>
      </c>
      <c r="L155" s="504">
        <v>293.05</v>
      </c>
      <c r="M155" s="504">
        <v>5.1200400000000004</v>
      </c>
      <c r="N155" s="1"/>
      <c r="O155" s="1"/>
    </row>
    <row r="156" spans="1:15" ht="12.75" customHeight="1">
      <c r="A156" s="31">
        <v>146</v>
      </c>
      <c r="B156" s="503" t="s">
        <v>103</v>
      </c>
      <c r="C156" s="504">
        <v>82.2</v>
      </c>
      <c r="D156" s="505">
        <v>81.849999999999994</v>
      </c>
      <c r="E156" s="505">
        <v>80.949999999999989</v>
      </c>
      <c r="F156" s="505">
        <v>79.699999999999989</v>
      </c>
      <c r="G156" s="505">
        <v>78.799999999999983</v>
      </c>
      <c r="H156" s="505">
        <v>83.1</v>
      </c>
      <c r="I156" s="505">
        <v>84</v>
      </c>
      <c r="J156" s="505">
        <v>85.25</v>
      </c>
      <c r="K156" s="504">
        <v>82.75</v>
      </c>
      <c r="L156" s="504">
        <v>80.599999999999994</v>
      </c>
      <c r="M156" s="504">
        <v>256.36819000000003</v>
      </c>
      <c r="N156" s="1"/>
      <c r="O156" s="1"/>
    </row>
    <row r="157" spans="1:15" ht="12.75" customHeight="1">
      <c r="A157" s="31">
        <v>147</v>
      </c>
      <c r="B157" s="503" t="s">
        <v>362</v>
      </c>
      <c r="C157" s="504">
        <v>529.65</v>
      </c>
      <c r="D157" s="505">
        <v>529.05000000000007</v>
      </c>
      <c r="E157" s="505">
        <v>527.20000000000016</v>
      </c>
      <c r="F157" s="505">
        <v>524.75000000000011</v>
      </c>
      <c r="G157" s="505">
        <v>522.9000000000002</v>
      </c>
      <c r="H157" s="505">
        <v>531.50000000000011</v>
      </c>
      <c r="I157" s="505">
        <v>533.35</v>
      </c>
      <c r="J157" s="505">
        <v>535.80000000000007</v>
      </c>
      <c r="K157" s="504">
        <v>530.9</v>
      </c>
      <c r="L157" s="504">
        <v>526.6</v>
      </c>
      <c r="M157" s="504">
        <v>0.81347999999999998</v>
      </c>
      <c r="N157" s="1"/>
      <c r="O157" s="1"/>
    </row>
    <row r="158" spans="1:15" ht="12.75" customHeight="1">
      <c r="A158" s="31">
        <v>148</v>
      </c>
      <c r="B158" s="503" t="s">
        <v>361</v>
      </c>
      <c r="C158" s="504">
        <v>3687.1</v>
      </c>
      <c r="D158" s="505">
        <v>3704.9666666666667</v>
      </c>
      <c r="E158" s="505">
        <v>3637.1333333333332</v>
      </c>
      <c r="F158" s="505">
        <v>3587.1666666666665</v>
      </c>
      <c r="G158" s="505">
        <v>3519.333333333333</v>
      </c>
      <c r="H158" s="505">
        <v>3754.9333333333334</v>
      </c>
      <c r="I158" s="505">
        <v>3822.7666666666664</v>
      </c>
      <c r="J158" s="505">
        <v>3872.7333333333336</v>
      </c>
      <c r="K158" s="504">
        <v>3772.8</v>
      </c>
      <c r="L158" s="504">
        <v>3655</v>
      </c>
      <c r="M158" s="504">
        <v>0.11042</v>
      </c>
      <c r="N158" s="1"/>
      <c r="O158" s="1"/>
    </row>
    <row r="159" spans="1:15" ht="12.75" customHeight="1">
      <c r="A159" s="31">
        <v>149</v>
      </c>
      <c r="B159" s="503" t="s">
        <v>363</v>
      </c>
      <c r="C159" s="504">
        <v>206.6</v>
      </c>
      <c r="D159" s="505">
        <v>206.36666666666667</v>
      </c>
      <c r="E159" s="505">
        <v>203.83333333333334</v>
      </c>
      <c r="F159" s="505">
        <v>201.06666666666666</v>
      </c>
      <c r="G159" s="505">
        <v>198.53333333333333</v>
      </c>
      <c r="H159" s="505">
        <v>209.13333333333335</v>
      </c>
      <c r="I159" s="505">
        <v>211.66666666666666</v>
      </c>
      <c r="J159" s="505">
        <v>214.43333333333337</v>
      </c>
      <c r="K159" s="504">
        <v>208.9</v>
      </c>
      <c r="L159" s="504">
        <v>203.6</v>
      </c>
      <c r="M159" s="504">
        <v>2.0712600000000001</v>
      </c>
      <c r="N159" s="1"/>
      <c r="O159" s="1"/>
    </row>
    <row r="160" spans="1:15" ht="12.75" customHeight="1">
      <c r="A160" s="31">
        <v>150</v>
      </c>
      <c r="B160" s="503" t="s">
        <v>380</v>
      </c>
      <c r="C160" s="504">
        <v>2289.5</v>
      </c>
      <c r="D160" s="505">
        <v>2311.0166666666669</v>
      </c>
      <c r="E160" s="505">
        <v>2253.7833333333338</v>
      </c>
      <c r="F160" s="505">
        <v>2218.0666666666671</v>
      </c>
      <c r="G160" s="505">
        <v>2160.8333333333339</v>
      </c>
      <c r="H160" s="505">
        <v>2346.7333333333336</v>
      </c>
      <c r="I160" s="505">
        <v>2403.9666666666662</v>
      </c>
      <c r="J160" s="505">
        <v>2439.6833333333334</v>
      </c>
      <c r="K160" s="504">
        <v>2368.25</v>
      </c>
      <c r="L160" s="504">
        <v>2275.3000000000002</v>
      </c>
      <c r="M160" s="504">
        <v>0.76204000000000005</v>
      </c>
      <c r="N160" s="1"/>
      <c r="O160" s="1"/>
    </row>
    <row r="161" spans="1:15" ht="12.75" customHeight="1">
      <c r="A161" s="31">
        <v>151</v>
      </c>
      <c r="B161" s="503" t="s">
        <v>257</v>
      </c>
      <c r="C161" s="504">
        <v>291.45</v>
      </c>
      <c r="D161" s="505">
        <v>291.3</v>
      </c>
      <c r="E161" s="505">
        <v>288.25</v>
      </c>
      <c r="F161" s="505">
        <v>285.05</v>
      </c>
      <c r="G161" s="505">
        <v>282</v>
      </c>
      <c r="H161" s="505">
        <v>294.5</v>
      </c>
      <c r="I161" s="505">
        <v>297.55000000000007</v>
      </c>
      <c r="J161" s="505">
        <v>300.75</v>
      </c>
      <c r="K161" s="504">
        <v>294.35000000000002</v>
      </c>
      <c r="L161" s="504">
        <v>288.10000000000002</v>
      </c>
      <c r="M161" s="504">
        <v>25.966419999999999</v>
      </c>
      <c r="N161" s="1"/>
      <c r="O161" s="1"/>
    </row>
    <row r="162" spans="1:15" ht="12.75" customHeight="1">
      <c r="A162" s="31">
        <v>152</v>
      </c>
      <c r="B162" s="503" t="s">
        <v>366</v>
      </c>
      <c r="C162" s="504">
        <v>49.1</v>
      </c>
      <c r="D162" s="505">
        <v>49.333333333333336</v>
      </c>
      <c r="E162" s="505">
        <v>48.766666666666673</v>
      </c>
      <c r="F162" s="505">
        <v>48.433333333333337</v>
      </c>
      <c r="G162" s="505">
        <v>47.866666666666674</v>
      </c>
      <c r="H162" s="505">
        <v>49.666666666666671</v>
      </c>
      <c r="I162" s="505">
        <v>50.233333333333334</v>
      </c>
      <c r="J162" s="505">
        <v>50.56666666666667</v>
      </c>
      <c r="K162" s="504">
        <v>49.9</v>
      </c>
      <c r="L162" s="504">
        <v>49</v>
      </c>
      <c r="M162" s="504">
        <v>11.75956</v>
      </c>
      <c r="N162" s="1"/>
      <c r="O162" s="1"/>
    </row>
    <row r="163" spans="1:15" ht="12.75" customHeight="1">
      <c r="A163" s="31">
        <v>153</v>
      </c>
      <c r="B163" s="503" t="s">
        <v>364</v>
      </c>
      <c r="C163" s="504">
        <v>183.2</v>
      </c>
      <c r="D163" s="505">
        <v>183</v>
      </c>
      <c r="E163" s="505">
        <v>179.75</v>
      </c>
      <c r="F163" s="505">
        <v>176.3</v>
      </c>
      <c r="G163" s="505">
        <v>173.05</v>
      </c>
      <c r="H163" s="505">
        <v>186.45</v>
      </c>
      <c r="I163" s="505">
        <v>189.7</v>
      </c>
      <c r="J163" s="505">
        <v>193.14999999999998</v>
      </c>
      <c r="K163" s="504">
        <v>186.25</v>
      </c>
      <c r="L163" s="504">
        <v>179.55</v>
      </c>
      <c r="M163" s="504">
        <v>70.420929999999998</v>
      </c>
      <c r="N163" s="1"/>
      <c r="O163" s="1"/>
    </row>
    <row r="164" spans="1:15" ht="12.75" customHeight="1">
      <c r="A164" s="31">
        <v>154</v>
      </c>
      <c r="B164" s="503" t="s">
        <v>379</v>
      </c>
      <c r="C164" s="504">
        <v>163.30000000000001</v>
      </c>
      <c r="D164" s="505">
        <v>163.9</v>
      </c>
      <c r="E164" s="505">
        <v>162.4</v>
      </c>
      <c r="F164" s="505">
        <v>161.5</v>
      </c>
      <c r="G164" s="505">
        <v>160</v>
      </c>
      <c r="H164" s="505">
        <v>164.8</v>
      </c>
      <c r="I164" s="505">
        <v>166.3</v>
      </c>
      <c r="J164" s="505">
        <v>167.20000000000002</v>
      </c>
      <c r="K164" s="504">
        <v>165.4</v>
      </c>
      <c r="L164" s="504">
        <v>163</v>
      </c>
      <c r="M164" s="504">
        <v>0.74819999999999998</v>
      </c>
      <c r="N164" s="1"/>
      <c r="O164" s="1"/>
    </row>
    <row r="165" spans="1:15" ht="12.75" customHeight="1">
      <c r="A165" s="31">
        <v>155</v>
      </c>
      <c r="B165" s="503" t="s">
        <v>104</v>
      </c>
      <c r="C165" s="504">
        <v>127.65</v>
      </c>
      <c r="D165" s="505">
        <v>128.23333333333335</v>
      </c>
      <c r="E165" s="505">
        <v>126.91666666666669</v>
      </c>
      <c r="F165" s="505">
        <v>126.18333333333334</v>
      </c>
      <c r="G165" s="505">
        <v>124.86666666666667</v>
      </c>
      <c r="H165" s="505">
        <v>128.9666666666667</v>
      </c>
      <c r="I165" s="505">
        <v>130.28333333333336</v>
      </c>
      <c r="J165" s="505">
        <v>131.01666666666671</v>
      </c>
      <c r="K165" s="504">
        <v>129.55000000000001</v>
      </c>
      <c r="L165" s="504">
        <v>127.5</v>
      </c>
      <c r="M165" s="504">
        <v>119.70063</v>
      </c>
      <c r="N165" s="1"/>
      <c r="O165" s="1"/>
    </row>
    <row r="166" spans="1:15" ht="12.75" customHeight="1">
      <c r="A166" s="31">
        <v>156</v>
      </c>
      <c r="B166" s="503" t="s">
        <v>368</v>
      </c>
      <c r="C166" s="504">
        <v>3110.7</v>
      </c>
      <c r="D166" s="505">
        <v>3103.5666666666671</v>
      </c>
      <c r="E166" s="505">
        <v>3082.1333333333341</v>
      </c>
      <c r="F166" s="505">
        <v>3053.5666666666671</v>
      </c>
      <c r="G166" s="505">
        <v>3032.1333333333341</v>
      </c>
      <c r="H166" s="505">
        <v>3132.1333333333341</v>
      </c>
      <c r="I166" s="505">
        <v>3153.5666666666675</v>
      </c>
      <c r="J166" s="505">
        <v>3182.1333333333341</v>
      </c>
      <c r="K166" s="504">
        <v>3125</v>
      </c>
      <c r="L166" s="504">
        <v>3075</v>
      </c>
      <c r="M166" s="504">
        <v>8.9190000000000005E-2</v>
      </c>
      <c r="N166" s="1"/>
      <c r="O166" s="1"/>
    </row>
    <row r="167" spans="1:15" ht="12.75" customHeight="1">
      <c r="A167" s="31">
        <v>157</v>
      </c>
      <c r="B167" s="503" t="s">
        <v>369</v>
      </c>
      <c r="C167" s="504">
        <v>3165.2</v>
      </c>
      <c r="D167" s="505">
        <v>3191.4166666666665</v>
      </c>
      <c r="E167" s="505">
        <v>3125.4333333333329</v>
      </c>
      <c r="F167" s="505">
        <v>3085.6666666666665</v>
      </c>
      <c r="G167" s="505">
        <v>3019.6833333333329</v>
      </c>
      <c r="H167" s="505">
        <v>3231.1833333333329</v>
      </c>
      <c r="I167" s="505">
        <v>3297.1666666666665</v>
      </c>
      <c r="J167" s="505">
        <v>3336.9333333333329</v>
      </c>
      <c r="K167" s="504">
        <v>3257.4</v>
      </c>
      <c r="L167" s="504">
        <v>3151.65</v>
      </c>
      <c r="M167" s="504">
        <v>0.18967999999999999</v>
      </c>
      <c r="N167" s="1"/>
      <c r="O167" s="1"/>
    </row>
    <row r="168" spans="1:15" ht="12.75" customHeight="1">
      <c r="A168" s="31">
        <v>158</v>
      </c>
      <c r="B168" s="503" t="s">
        <v>375</v>
      </c>
      <c r="C168" s="504">
        <v>299.64999999999998</v>
      </c>
      <c r="D168" s="505">
        <v>297.41666666666669</v>
      </c>
      <c r="E168" s="505">
        <v>293.53333333333336</v>
      </c>
      <c r="F168" s="505">
        <v>287.41666666666669</v>
      </c>
      <c r="G168" s="505">
        <v>283.53333333333336</v>
      </c>
      <c r="H168" s="505">
        <v>303.53333333333336</v>
      </c>
      <c r="I168" s="505">
        <v>307.41666666666669</v>
      </c>
      <c r="J168" s="505">
        <v>313.53333333333336</v>
      </c>
      <c r="K168" s="504">
        <v>301.3</v>
      </c>
      <c r="L168" s="504">
        <v>291.3</v>
      </c>
      <c r="M168" s="504">
        <v>6.7155899999999997</v>
      </c>
      <c r="N168" s="1"/>
      <c r="O168" s="1"/>
    </row>
    <row r="169" spans="1:15" ht="12.75" customHeight="1">
      <c r="A169" s="31">
        <v>159</v>
      </c>
      <c r="B169" s="503" t="s">
        <v>370</v>
      </c>
      <c r="C169" s="504">
        <v>134.15</v>
      </c>
      <c r="D169" s="505">
        <v>134.46666666666667</v>
      </c>
      <c r="E169" s="505">
        <v>133.28333333333333</v>
      </c>
      <c r="F169" s="505">
        <v>132.41666666666666</v>
      </c>
      <c r="G169" s="505">
        <v>131.23333333333332</v>
      </c>
      <c r="H169" s="505">
        <v>135.33333333333334</v>
      </c>
      <c r="I169" s="505">
        <v>136.51666666666668</v>
      </c>
      <c r="J169" s="505">
        <v>137.38333333333335</v>
      </c>
      <c r="K169" s="504">
        <v>135.65</v>
      </c>
      <c r="L169" s="504">
        <v>133.6</v>
      </c>
      <c r="M169" s="504">
        <v>2.2454299999999998</v>
      </c>
      <c r="N169" s="1"/>
      <c r="O169" s="1"/>
    </row>
    <row r="170" spans="1:15" ht="12.75" customHeight="1">
      <c r="A170" s="31">
        <v>160</v>
      </c>
      <c r="B170" s="503" t="s">
        <v>371</v>
      </c>
      <c r="C170" s="504">
        <v>5257.35</v>
      </c>
      <c r="D170" s="505">
        <v>5255.7833333333338</v>
      </c>
      <c r="E170" s="505">
        <v>5231.5666666666675</v>
      </c>
      <c r="F170" s="505">
        <v>5205.7833333333338</v>
      </c>
      <c r="G170" s="505">
        <v>5181.5666666666675</v>
      </c>
      <c r="H170" s="505">
        <v>5281.5666666666675</v>
      </c>
      <c r="I170" s="505">
        <v>5305.7833333333328</v>
      </c>
      <c r="J170" s="505">
        <v>5331.5666666666675</v>
      </c>
      <c r="K170" s="504">
        <v>5280</v>
      </c>
      <c r="L170" s="504">
        <v>5230</v>
      </c>
      <c r="M170" s="504">
        <v>3.356E-2</v>
      </c>
      <c r="N170" s="1"/>
      <c r="O170" s="1"/>
    </row>
    <row r="171" spans="1:15" ht="12.75" customHeight="1">
      <c r="A171" s="31">
        <v>161</v>
      </c>
      <c r="B171" s="503" t="s">
        <v>258</v>
      </c>
      <c r="C171" s="504">
        <v>3873.6</v>
      </c>
      <c r="D171" s="505">
        <v>3894.8666666666668</v>
      </c>
      <c r="E171" s="505">
        <v>3828.7333333333336</v>
      </c>
      <c r="F171" s="505">
        <v>3783.8666666666668</v>
      </c>
      <c r="G171" s="505">
        <v>3717.7333333333336</v>
      </c>
      <c r="H171" s="505">
        <v>3939.7333333333336</v>
      </c>
      <c r="I171" s="505">
        <v>4005.8666666666668</v>
      </c>
      <c r="J171" s="505">
        <v>4050.7333333333336</v>
      </c>
      <c r="K171" s="504">
        <v>3961</v>
      </c>
      <c r="L171" s="504">
        <v>3850</v>
      </c>
      <c r="M171" s="504">
        <v>1.9805999999999999</v>
      </c>
      <c r="N171" s="1"/>
      <c r="O171" s="1"/>
    </row>
    <row r="172" spans="1:15" ht="12.75" customHeight="1">
      <c r="A172" s="31">
        <v>162</v>
      </c>
      <c r="B172" s="503" t="s">
        <v>372</v>
      </c>
      <c r="C172" s="504">
        <v>1759.9</v>
      </c>
      <c r="D172" s="505">
        <v>1757.1333333333332</v>
      </c>
      <c r="E172" s="505">
        <v>1732.7666666666664</v>
      </c>
      <c r="F172" s="505">
        <v>1705.6333333333332</v>
      </c>
      <c r="G172" s="505">
        <v>1681.2666666666664</v>
      </c>
      <c r="H172" s="505">
        <v>1784.2666666666664</v>
      </c>
      <c r="I172" s="505">
        <v>1808.6333333333332</v>
      </c>
      <c r="J172" s="505">
        <v>1835.7666666666664</v>
      </c>
      <c r="K172" s="504">
        <v>1781.5</v>
      </c>
      <c r="L172" s="504">
        <v>1730</v>
      </c>
      <c r="M172" s="504">
        <v>0.34910999999999998</v>
      </c>
      <c r="N172" s="1"/>
      <c r="O172" s="1"/>
    </row>
    <row r="173" spans="1:15" ht="12.75" customHeight="1">
      <c r="A173" s="31">
        <v>163</v>
      </c>
      <c r="B173" s="503" t="s">
        <v>105</v>
      </c>
      <c r="C173" s="504">
        <v>524.85</v>
      </c>
      <c r="D173" s="505">
        <v>523.41666666666663</v>
      </c>
      <c r="E173" s="505">
        <v>517.83333333333326</v>
      </c>
      <c r="F173" s="505">
        <v>510.81666666666661</v>
      </c>
      <c r="G173" s="505">
        <v>505.23333333333323</v>
      </c>
      <c r="H173" s="505">
        <v>530.43333333333328</v>
      </c>
      <c r="I173" s="505">
        <v>536.01666666666654</v>
      </c>
      <c r="J173" s="505">
        <v>543.0333333333333</v>
      </c>
      <c r="K173" s="504">
        <v>529</v>
      </c>
      <c r="L173" s="504">
        <v>516.4</v>
      </c>
      <c r="M173" s="504">
        <v>10.99614</v>
      </c>
      <c r="N173" s="1"/>
      <c r="O173" s="1"/>
    </row>
    <row r="174" spans="1:15" ht="12.75" customHeight="1">
      <c r="A174" s="31">
        <v>164</v>
      </c>
      <c r="B174" s="503" t="s">
        <v>367</v>
      </c>
      <c r="C174" s="504">
        <v>4787.8500000000004</v>
      </c>
      <c r="D174" s="505">
        <v>4829.2833333333338</v>
      </c>
      <c r="E174" s="505">
        <v>4718.5666666666675</v>
      </c>
      <c r="F174" s="505">
        <v>4649.2833333333338</v>
      </c>
      <c r="G174" s="505">
        <v>4538.5666666666675</v>
      </c>
      <c r="H174" s="505">
        <v>4898.5666666666675</v>
      </c>
      <c r="I174" s="505">
        <v>5009.2833333333328</v>
      </c>
      <c r="J174" s="505">
        <v>5078.5666666666675</v>
      </c>
      <c r="K174" s="504">
        <v>4940</v>
      </c>
      <c r="L174" s="504">
        <v>4760</v>
      </c>
      <c r="M174" s="504">
        <v>0.77198</v>
      </c>
      <c r="N174" s="1"/>
      <c r="O174" s="1"/>
    </row>
    <row r="175" spans="1:15" ht="12.75" customHeight="1">
      <c r="A175" s="31">
        <v>165</v>
      </c>
      <c r="B175" s="503" t="s">
        <v>107</v>
      </c>
      <c r="C175" s="504">
        <v>46.65</v>
      </c>
      <c r="D175" s="505">
        <v>46.716666666666661</v>
      </c>
      <c r="E175" s="505">
        <v>46.133333333333326</v>
      </c>
      <c r="F175" s="505">
        <v>45.616666666666667</v>
      </c>
      <c r="G175" s="505">
        <v>45.033333333333331</v>
      </c>
      <c r="H175" s="505">
        <v>47.23333333333332</v>
      </c>
      <c r="I175" s="505">
        <v>47.816666666666649</v>
      </c>
      <c r="J175" s="505">
        <v>48.333333333333314</v>
      </c>
      <c r="K175" s="504">
        <v>47.3</v>
      </c>
      <c r="L175" s="504">
        <v>46.2</v>
      </c>
      <c r="M175" s="504">
        <v>226.94166000000001</v>
      </c>
      <c r="N175" s="1"/>
      <c r="O175" s="1"/>
    </row>
    <row r="176" spans="1:15" ht="12.75" customHeight="1">
      <c r="A176" s="31">
        <v>166</v>
      </c>
      <c r="B176" s="503" t="s">
        <v>381</v>
      </c>
      <c r="C176" s="504">
        <v>437.2</v>
      </c>
      <c r="D176" s="505">
        <v>440.83333333333331</v>
      </c>
      <c r="E176" s="505">
        <v>431.66666666666663</v>
      </c>
      <c r="F176" s="505">
        <v>426.13333333333333</v>
      </c>
      <c r="G176" s="505">
        <v>416.96666666666664</v>
      </c>
      <c r="H176" s="505">
        <v>446.36666666666662</v>
      </c>
      <c r="I176" s="505">
        <v>455.53333333333325</v>
      </c>
      <c r="J176" s="505">
        <v>461.06666666666661</v>
      </c>
      <c r="K176" s="504">
        <v>450</v>
      </c>
      <c r="L176" s="504">
        <v>435.3</v>
      </c>
      <c r="M176" s="504">
        <v>8.4300200000000007</v>
      </c>
      <c r="N176" s="1"/>
      <c r="O176" s="1"/>
    </row>
    <row r="177" spans="1:15" ht="12.75" customHeight="1">
      <c r="A177" s="31">
        <v>167</v>
      </c>
      <c r="B177" s="503" t="s">
        <v>373</v>
      </c>
      <c r="C177" s="504">
        <v>1135.5999999999999</v>
      </c>
      <c r="D177" s="505">
        <v>1131.7833333333333</v>
      </c>
      <c r="E177" s="505">
        <v>1115.8166666666666</v>
      </c>
      <c r="F177" s="505">
        <v>1096.0333333333333</v>
      </c>
      <c r="G177" s="505">
        <v>1080.0666666666666</v>
      </c>
      <c r="H177" s="505">
        <v>1151.5666666666666</v>
      </c>
      <c r="I177" s="505">
        <v>1167.5333333333333</v>
      </c>
      <c r="J177" s="505">
        <v>1187.3166666666666</v>
      </c>
      <c r="K177" s="504">
        <v>1147.75</v>
      </c>
      <c r="L177" s="504">
        <v>1112</v>
      </c>
      <c r="M177" s="504">
        <v>0.14776</v>
      </c>
      <c r="N177" s="1"/>
      <c r="O177" s="1"/>
    </row>
    <row r="178" spans="1:15" ht="12.75" customHeight="1">
      <c r="A178" s="31">
        <v>168</v>
      </c>
      <c r="B178" s="503" t="s">
        <v>259</v>
      </c>
      <c r="C178" s="504">
        <v>519.79999999999995</v>
      </c>
      <c r="D178" s="505">
        <v>524.83333333333337</v>
      </c>
      <c r="E178" s="505">
        <v>513.9666666666667</v>
      </c>
      <c r="F178" s="505">
        <v>508.13333333333333</v>
      </c>
      <c r="G178" s="505">
        <v>497.26666666666665</v>
      </c>
      <c r="H178" s="505">
        <v>530.66666666666674</v>
      </c>
      <c r="I178" s="505">
        <v>541.5333333333333</v>
      </c>
      <c r="J178" s="505">
        <v>547.36666666666679</v>
      </c>
      <c r="K178" s="504">
        <v>535.70000000000005</v>
      </c>
      <c r="L178" s="504">
        <v>519</v>
      </c>
      <c r="M178" s="504">
        <v>2.5250699999999999</v>
      </c>
      <c r="N178" s="1"/>
      <c r="O178" s="1"/>
    </row>
    <row r="179" spans="1:15" ht="12.75" customHeight="1">
      <c r="A179" s="31">
        <v>169</v>
      </c>
      <c r="B179" s="503" t="s">
        <v>108</v>
      </c>
      <c r="C179" s="504">
        <v>950.35</v>
      </c>
      <c r="D179" s="505">
        <v>954.15</v>
      </c>
      <c r="E179" s="505">
        <v>942.8</v>
      </c>
      <c r="F179" s="505">
        <v>935.25</v>
      </c>
      <c r="G179" s="505">
        <v>923.9</v>
      </c>
      <c r="H179" s="505">
        <v>961.69999999999993</v>
      </c>
      <c r="I179" s="505">
        <v>973.05000000000007</v>
      </c>
      <c r="J179" s="505">
        <v>980.59999999999991</v>
      </c>
      <c r="K179" s="504">
        <v>965.5</v>
      </c>
      <c r="L179" s="504">
        <v>946.6</v>
      </c>
      <c r="M179" s="504">
        <v>3.7830599999999999</v>
      </c>
      <c r="N179" s="1"/>
      <c r="O179" s="1"/>
    </row>
    <row r="180" spans="1:15" ht="12.75" customHeight="1">
      <c r="A180" s="31">
        <v>170</v>
      </c>
      <c r="B180" s="503" t="s">
        <v>260</v>
      </c>
      <c r="C180" s="504">
        <v>630.4</v>
      </c>
      <c r="D180" s="505">
        <v>632.96666666666658</v>
      </c>
      <c r="E180" s="505">
        <v>623.88333333333321</v>
      </c>
      <c r="F180" s="505">
        <v>617.36666666666667</v>
      </c>
      <c r="G180" s="505">
        <v>608.2833333333333</v>
      </c>
      <c r="H180" s="505">
        <v>639.48333333333312</v>
      </c>
      <c r="I180" s="505">
        <v>648.56666666666638</v>
      </c>
      <c r="J180" s="505">
        <v>655.08333333333303</v>
      </c>
      <c r="K180" s="504">
        <v>642.04999999999995</v>
      </c>
      <c r="L180" s="504">
        <v>626.45000000000005</v>
      </c>
      <c r="M180" s="504">
        <v>1.5981300000000001</v>
      </c>
      <c r="N180" s="1"/>
      <c r="O180" s="1"/>
    </row>
    <row r="181" spans="1:15" ht="12.75" customHeight="1">
      <c r="A181" s="31">
        <v>171</v>
      </c>
      <c r="B181" s="503" t="s">
        <v>109</v>
      </c>
      <c r="C181" s="504">
        <v>1840.45</v>
      </c>
      <c r="D181" s="505">
        <v>1841.8</v>
      </c>
      <c r="E181" s="505">
        <v>1823.6499999999999</v>
      </c>
      <c r="F181" s="505">
        <v>1806.85</v>
      </c>
      <c r="G181" s="505">
        <v>1788.6999999999998</v>
      </c>
      <c r="H181" s="505">
        <v>1858.6</v>
      </c>
      <c r="I181" s="505">
        <v>1876.75</v>
      </c>
      <c r="J181" s="505">
        <v>1893.55</v>
      </c>
      <c r="K181" s="504">
        <v>1859.95</v>
      </c>
      <c r="L181" s="504">
        <v>1825</v>
      </c>
      <c r="M181" s="504">
        <v>3.8200400000000001</v>
      </c>
      <c r="N181" s="1"/>
      <c r="O181" s="1"/>
    </row>
    <row r="182" spans="1:15" ht="12.75" customHeight="1">
      <c r="A182" s="31">
        <v>172</v>
      </c>
      <c r="B182" s="503" t="s">
        <v>382</v>
      </c>
      <c r="C182" s="504">
        <v>98.05</v>
      </c>
      <c r="D182" s="505">
        <v>98.649999999999991</v>
      </c>
      <c r="E182" s="505">
        <v>96.999999999999986</v>
      </c>
      <c r="F182" s="505">
        <v>95.949999999999989</v>
      </c>
      <c r="G182" s="505">
        <v>94.299999999999983</v>
      </c>
      <c r="H182" s="505">
        <v>99.699999999999989</v>
      </c>
      <c r="I182" s="505">
        <v>101.35</v>
      </c>
      <c r="J182" s="505">
        <v>102.39999999999999</v>
      </c>
      <c r="K182" s="504">
        <v>100.3</v>
      </c>
      <c r="L182" s="504">
        <v>97.6</v>
      </c>
      <c r="M182" s="504">
        <v>7.4339899999999997</v>
      </c>
      <c r="N182" s="1"/>
      <c r="O182" s="1"/>
    </row>
    <row r="183" spans="1:15" ht="12.75" customHeight="1">
      <c r="A183" s="31">
        <v>173</v>
      </c>
      <c r="B183" s="503" t="s">
        <v>110</v>
      </c>
      <c r="C183" s="504">
        <v>338.3</v>
      </c>
      <c r="D183" s="505">
        <v>338.31666666666666</v>
      </c>
      <c r="E183" s="505">
        <v>334.58333333333331</v>
      </c>
      <c r="F183" s="505">
        <v>330.86666666666667</v>
      </c>
      <c r="G183" s="505">
        <v>327.13333333333333</v>
      </c>
      <c r="H183" s="505">
        <v>342.0333333333333</v>
      </c>
      <c r="I183" s="505">
        <v>345.76666666666665</v>
      </c>
      <c r="J183" s="505">
        <v>349.48333333333329</v>
      </c>
      <c r="K183" s="504">
        <v>342.05</v>
      </c>
      <c r="L183" s="504">
        <v>334.6</v>
      </c>
      <c r="M183" s="504">
        <v>12.518039999999999</v>
      </c>
      <c r="N183" s="1"/>
      <c r="O183" s="1"/>
    </row>
    <row r="184" spans="1:15" ht="12.75" customHeight="1">
      <c r="A184" s="31">
        <v>174</v>
      </c>
      <c r="B184" s="503" t="s">
        <v>374</v>
      </c>
      <c r="C184" s="504">
        <v>523.54999999999995</v>
      </c>
      <c r="D184" s="505">
        <v>495.7</v>
      </c>
      <c r="E184" s="505">
        <v>463.85</v>
      </c>
      <c r="F184" s="505">
        <v>404.15000000000003</v>
      </c>
      <c r="G184" s="505">
        <v>372.30000000000007</v>
      </c>
      <c r="H184" s="505">
        <v>555.4</v>
      </c>
      <c r="I184" s="505">
        <v>587.25</v>
      </c>
      <c r="J184" s="505">
        <v>646.94999999999993</v>
      </c>
      <c r="K184" s="504">
        <v>527.54999999999995</v>
      </c>
      <c r="L184" s="504">
        <v>436</v>
      </c>
      <c r="M184" s="504">
        <v>140.73176000000001</v>
      </c>
      <c r="N184" s="1"/>
      <c r="O184" s="1"/>
    </row>
    <row r="185" spans="1:15" ht="12.75" customHeight="1">
      <c r="A185" s="31">
        <v>175</v>
      </c>
      <c r="B185" s="503" t="s">
        <v>111</v>
      </c>
      <c r="C185" s="504">
        <v>1593.65</v>
      </c>
      <c r="D185" s="505">
        <v>1600.5</v>
      </c>
      <c r="E185" s="505">
        <v>1580.7</v>
      </c>
      <c r="F185" s="505">
        <v>1567.75</v>
      </c>
      <c r="G185" s="505">
        <v>1547.95</v>
      </c>
      <c r="H185" s="505">
        <v>1613.45</v>
      </c>
      <c r="I185" s="505">
        <v>1633.2500000000002</v>
      </c>
      <c r="J185" s="505">
        <v>1646.2</v>
      </c>
      <c r="K185" s="504">
        <v>1620.3</v>
      </c>
      <c r="L185" s="504">
        <v>1587.55</v>
      </c>
      <c r="M185" s="504">
        <v>11.609260000000001</v>
      </c>
      <c r="N185" s="1"/>
      <c r="O185" s="1"/>
    </row>
    <row r="186" spans="1:15" ht="12.75" customHeight="1">
      <c r="A186" s="31">
        <v>176</v>
      </c>
      <c r="B186" s="503" t="s">
        <v>376</v>
      </c>
      <c r="C186" s="504">
        <v>137.05000000000001</v>
      </c>
      <c r="D186" s="505">
        <v>137.95000000000002</v>
      </c>
      <c r="E186" s="505">
        <v>135.60000000000002</v>
      </c>
      <c r="F186" s="505">
        <v>134.15</v>
      </c>
      <c r="G186" s="505">
        <v>131.80000000000001</v>
      </c>
      <c r="H186" s="505">
        <v>139.40000000000003</v>
      </c>
      <c r="I186" s="505">
        <v>141.75</v>
      </c>
      <c r="J186" s="505">
        <v>143.20000000000005</v>
      </c>
      <c r="K186" s="504">
        <v>140.30000000000001</v>
      </c>
      <c r="L186" s="504">
        <v>136.5</v>
      </c>
      <c r="M186" s="504">
        <v>7.1859900000000003</v>
      </c>
      <c r="N186" s="1"/>
      <c r="O186" s="1"/>
    </row>
    <row r="187" spans="1:15" ht="12.75" customHeight="1">
      <c r="A187" s="31">
        <v>177</v>
      </c>
      <c r="B187" s="503" t="s">
        <v>377</v>
      </c>
      <c r="C187" s="504">
        <v>1891.45</v>
      </c>
      <c r="D187" s="505">
        <v>1888.4833333333333</v>
      </c>
      <c r="E187" s="505">
        <v>1856.9666666666667</v>
      </c>
      <c r="F187" s="505">
        <v>1822.4833333333333</v>
      </c>
      <c r="G187" s="505">
        <v>1790.9666666666667</v>
      </c>
      <c r="H187" s="505">
        <v>1922.9666666666667</v>
      </c>
      <c r="I187" s="505">
        <v>1954.4833333333336</v>
      </c>
      <c r="J187" s="505">
        <v>1988.9666666666667</v>
      </c>
      <c r="K187" s="504">
        <v>1920</v>
      </c>
      <c r="L187" s="504">
        <v>1854</v>
      </c>
      <c r="M187" s="504">
        <v>0.78208</v>
      </c>
      <c r="N187" s="1"/>
      <c r="O187" s="1"/>
    </row>
    <row r="188" spans="1:15" ht="12.75" customHeight="1">
      <c r="A188" s="31">
        <v>178</v>
      </c>
      <c r="B188" s="503" t="s">
        <v>383</v>
      </c>
      <c r="C188" s="504">
        <v>120.7</v>
      </c>
      <c r="D188" s="505">
        <v>120.23333333333333</v>
      </c>
      <c r="E188" s="505">
        <v>118.96666666666667</v>
      </c>
      <c r="F188" s="505">
        <v>117.23333333333333</v>
      </c>
      <c r="G188" s="505">
        <v>115.96666666666667</v>
      </c>
      <c r="H188" s="505">
        <v>121.96666666666667</v>
      </c>
      <c r="I188" s="505">
        <v>123.23333333333335</v>
      </c>
      <c r="J188" s="505">
        <v>124.96666666666667</v>
      </c>
      <c r="K188" s="504">
        <v>121.5</v>
      </c>
      <c r="L188" s="504">
        <v>118.5</v>
      </c>
      <c r="M188" s="504">
        <v>7.3025099999999998</v>
      </c>
      <c r="N188" s="1"/>
      <c r="O188" s="1"/>
    </row>
    <row r="189" spans="1:15" ht="12.75" customHeight="1">
      <c r="A189" s="31">
        <v>179</v>
      </c>
      <c r="B189" s="503" t="s">
        <v>261</v>
      </c>
      <c r="C189" s="504">
        <v>292.64999999999998</v>
      </c>
      <c r="D189" s="505">
        <v>292.7833333333333</v>
      </c>
      <c r="E189" s="505">
        <v>289.86666666666662</v>
      </c>
      <c r="F189" s="505">
        <v>287.08333333333331</v>
      </c>
      <c r="G189" s="505">
        <v>284.16666666666663</v>
      </c>
      <c r="H189" s="505">
        <v>295.56666666666661</v>
      </c>
      <c r="I189" s="505">
        <v>298.48333333333335</v>
      </c>
      <c r="J189" s="505">
        <v>301.26666666666659</v>
      </c>
      <c r="K189" s="504">
        <v>295.7</v>
      </c>
      <c r="L189" s="504">
        <v>290</v>
      </c>
      <c r="M189" s="504">
        <v>2.5870299999999999</v>
      </c>
      <c r="N189" s="1"/>
      <c r="O189" s="1"/>
    </row>
    <row r="190" spans="1:15" ht="12.75" customHeight="1">
      <c r="A190" s="31">
        <v>180</v>
      </c>
      <c r="B190" s="503" t="s">
        <v>378</v>
      </c>
      <c r="C190" s="504">
        <v>649.95000000000005</v>
      </c>
      <c r="D190" s="505">
        <v>652.0333333333333</v>
      </c>
      <c r="E190" s="505">
        <v>634.16666666666663</v>
      </c>
      <c r="F190" s="505">
        <v>618.38333333333333</v>
      </c>
      <c r="G190" s="505">
        <v>600.51666666666665</v>
      </c>
      <c r="H190" s="505">
        <v>667.81666666666661</v>
      </c>
      <c r="I190" s="505">
        <v>685.68333333333339</v>
      </c>
      <c r="J190" s="505">
        <v>701.46666666666658</v>
      </c>
      <c r="K190" s="504">
        <v>669.9</v>
      </c>
      <c r="L190" s="504">
        <v>636.25</v>
      </c>
      <c r="M190" s="504">
        <v>4.02006</v>
      </c>
      <c r="N190" s="1"/>
      <c r="O190" s="1"/>
    </row>
    <row r="191" spans="1:15" ht="12.75" customHeight="1">
      <c r="A191" s="31">
        <v>181</v>
      </c>
      <c r="B191" s="503" t="s">
        <v>112</v>
      </c>
      <c r="C191" s="504">
        <v>625.95000000000005</v>
      </c>
      <c r="D191" s="505">
        <v>626.36666666666667</v>
      </c>
      <c r="E191" s="505">
        <v>618.88333333333333</v>
      </c>
      <c r="F191" s="505">
        <v>611.81666666666661</v>
      </c>
      <c r="G191" s="505">
        <v>604.33333333333326</v>
      </c>
      <c r="H191" s="505">
        <v>633.43333333333339</v>
      </c>
      <c r="I191" s="505">
        <v>640.91666666666674</v>
      </c>
      <c r="J191" s="505">
        <v>647.98333333333346</v>
      </c>
      <c r="K191" s="504">
        <v>633.85</v>
      </c>
      <c r="L191" s="504">
        <v>619.29999999999995</v>
      </c>
      <c r="M191" s="504">
        <v>6.2506700000000004</v>
      </c>
      <c r="N191" s="1"/>
      <c r="O191" s="1"/>
    </row>
    <row r="192" spans="1:15" ht="12.75" customHeight="1">
      <c r="A192" s="31">
        <v>182</v>
      </c>
      <c r="B192" s="503" t="s">
        <v>262</v>
      </c>
      <c r="C192" s="504">
        <v>1211.2</v>
      </c>
      <c r="D192" s="505">
        <v>1214.6499999999999</v>
      </c>
      <c r="E192" s="505">
        <v>1203.2499999999998</v>
      </c>
      <c r="F192" s="505">
        <v>1195.3</v>
      </c>
      <c r="G192" s="505">
        <v>1183.8999999999999</v>
      </c>
      <c r="H192" s="505">
        <v>1222.5999999999997</v>
      </c>
      <c r="I192" s="505">
        <v>1233.9999999999998</v>
      </c>
      <c r="J192" s="505">
        <v>1241.9499999999996</v>
      </c>
      <c r="K192" s="504">
        <v>1226.05</v>
      </c>
      <c r="L192" s="504">
        <v>1206.7</v>
      </c>
      <c r="M192" s="504">
        <v>1.79223</v>
      </c>
      <c r="N192" s="1"/>
      <c r="O192" s="1"/>
    </row>
    <row r="193" spans="1:15" ht="12.75" customHeight="1">
      <c r="A193" s="31">
        <v>183</v>
      </c>
      <c r="B193" s="503" t="s">
        <v>387</v>
      </c>
      <c r="C193" s="504">
        <v>1296.1500000000001</v>
      </c>
      <c r="D193" s="505">
        <v>1298.3</v>
      </c>
      <c r="E193" s="505">
        <v>1287.8499999999999</v>
      </c>
      <c r="F193" s="505">
        <v>1279.55</v>
      </c>
      <c r="G193" s="505">
        <v>1269.0999999999999</v>
      </c>
      <c r="H193" s="505">
        <v>1306.5999999999999</v>
      </c>
      <c r="I193" s="505">
        <v>1317.0500000000002</v>
      </c>
      <c r="J193" s="505">
        <v>1325.35</v>
      </c>
      <c r="K193" s="504">
        <v>1308.75</v>
      </c>
      <c r="L193" s="504">
        <v>1290</v>
      </c>
      <c r="M193" s="504">
        <v>2.0139499999999999</v>
      </c>
      <c r="N193" s="1"/>
      <c r="O193" s="1"/>
    </row>
    <row r="194" spans="1:15" ht="12.75" customHeight="1">
      <c r="A194" s="31">
        <v>184</v>
      </c>
      <c r="B194" s="503" t="s">
        <v>846</v>
      </c>
      <c r="C194" s="504">
        <v>21.45</v>
      </c>
      <c r="D194" s="505">
        <v>21.549999999999997</v>
      </c>
      <c r="E194" s="505">
        <v>21.199999999999996</v>
      </c>
      <c r="F194" s="505">
        <v>20.95</v>
      </c>
      <c r="G194" s="505">
        <v>20.599999999999998</v>
      </c>
      <c r="H194" s="505">
        <v>21.799999999999994</v>
      </c>
      <c r="I194" s="505">
        <v>22.149999999999995</v>
      </c>
      <c r="J194" s="505">
        <v>22.399999999999991</v>
      </c>
      <c r="K194" s="504">
        <v>21.9</v>
      </c>
      <c r="L194" s="504">
        <v>21.3</v>
      </c>
      <c r="M194" s="504">
        <v>17.990780000000001</v>
      </c>
      <c r="N194" s="1"/>
      <c r="O194" s="1"/>
    </row>
    <row r="195" spans="1:15" ht="12.75" customHeight="1">
      <c r="A195" s="31">
        <v>185</v>
      </c>
      <c r="B195" s="503" t="s">
        <v>388</v>
      </c>
      <c r="C195" s="504">
        <v>1265.0999999999999</v>
      </c>
      <c r="D195" s="505">
        <v>1276.7</v>
      </c>
      <c r="E195" s="505">
        <v>1243.4000000000001</v>
      </c>
      <c r="F195" s="505">
        <v>1221.7</v>
      </c>
      <c r="G195" s="505">
        <v>1188.4000000000001</v>
      </c>
      <c r="H195" s="505">
        <v>1298.4000000000001</v>
      </c>
      <c r="I195" s="505">
        <v>1331.6999999999998</v>
      </c>
      <c r="J195" s="505">
        <v>1353.4</v>
      </c>
      <c r="K195" s="504">
        <v>1310</v>
      </c>
      <c r="L195" s="504">
        <v>1255</v>
      </c>
      <c r="M195" s="504">
        <v>0.75461</v>
      </c>
      <c r="N195" s="1"/>
      <c r="O195" s="1"/>
    </row>
    <row r="196" spans="1:15" ht="12.75" customHeight="1">
      <c r="A196" s="31">
        <v>186</v>
      </c>
      <c r="B196" s="503" t="s">
        <v>113</v>
      </c>
      <c r="C196" s="504">
        <v>1387.1</v>
      </c>
      <c r="D196" s="505">
        <v>1388.6000000000001</v>
      </c>
      <c r="E196" s="505">
        <v>1378.5000000000002</v>
      </c>
      <c r="F196" s="505">
        <v>1369.9</v>
      </c>
      <c r="G196" s="505">
        <v>1359.8000000000002</v>
      </c>
      <c r="H196" s="505">
        <v>1397.2000000000003</v>
      </c>
      <c r="I196" s="505">
        <v>1407.3000000000002</v>
      </c>
      <c r="J196" s="505">
        <v>1415.9000000000003</v>
      </c>
      <c r="K196" s="504">
        <v>1398.7</v>
      </c>
      <c r="L196" s="504">
        <v>1380</v>
      </c>
      <c r="M196" s="504">
        <v>6.6970000000000001</v>
      </c>
      <c r="N196" s="1"/>
      <c r="O196" s="1"/>
    </row>
    <row r="197" spans="1:15" ht="12.75" customHeight="1">
      <c r="A197" s="31">
        <v>187</v>
      </c>
      <c r="B197" s="503" t="s">
        <v>114</v>
      </c>
      <c r="C197" s="504">
        <v>1317.05</v>
      </c>
      <c r="D197" s="505">
        <v>1308.7333333333333</v>
      </c>
      <c r="E197" s="505">
        <v>1291.0166666666667</v>
      </c>
      <c r="F197" s="505">
        <v>1264.9833333333333</v>
      </c>
      <c r="G197" s="505">
        <v>1247.2666666666667</v>
      </c>
      <c r="H197" s="505">
        <v>1334.7666666666667</v>
      </c>
      <c r="I197" s="505">
        <v>1352.4833333333333</v>
      </c>
      <c r="J197" s="505">
        <v>1378.5166666666667</v>
      </c>
      <c r="K197" s="504">
        <v>1326.45</v>
      </c>
      <c r="L197" s="504">
        <v>1282.7</v>
      </c>
      <c r="M197" s="504">
        <v>45.18139</v>
      </c>
      <c r="N197" s="1"/>
      <c r="O197" s="1"/>
    </row>
    <row r="198" spans="1:15" ht="12.75" customHeight="1">
      <c r="A198" s="31">
        <v>188</v>
      </c>
      <c r="B198" s="503" t="s">
        <v>115</v>
      </c>
      <c r="C198" s="504">
        <v>2563.6999999999998</v>
      </c>
      <c r="D198" s="505">
        <v>2562.9666666666667</v>
      </c>
      <c r="E198" s="505">
        <v>2546.1333333333332</v>
      </c>
      <c r="F198" s="505">
        <v>2528.5666666666666</v>
      </c>
      <c r="G198" s="505">
        <v>2511.7333333333331</v>
      </c>
      <c r="H198" s="505">
        <v>2580.5333333333333</v>
      </c>
      <c r="I198" s="505">
        <v>2597.3666666666663</v>
      </c>
      <c r="J198" s="505">
        <v>2614.9333333333334</v>
      </c>
      <c r="K198" s="504">
        <v>2579.8000000000002</v>
      </c>
      <c r="L198" s="504">
        <v>2545.4</v>
      </c>
      <c r="M198" s="504">
        <v>15.58019</v>
      </c>
      <c r="N198" s="1"/>
      <c r="O198" s="1"/>
    </row>
    <row r="199" spans="1:15" ht="12.75" customHeight="1">
      <c r="A199" s="31">
        <v>189</v>
      </c>
      <c r="B199" s="503" t="s">
        <v>116</v>
      </c>
      <c r="C199" s="504">
        <v>2408.5500000000002</v>
      </c>
      <c r="D199" s="505">
        <v>2405.1666666666665</v>
      </c>
      <c r="E199" s="505">
        <v>2385.3833333333332</v>
      </c>
      <c r="F199" s="505">
        <v>2362.2166666666667</v>
      </c>
      <c r="G199" s="505">
        <v>2342.4333333333334</v>
      </c>
      <c r="H199" s="505">
        <v>2428.333333333333</v>
      </c>
      <c r="I199" s="505">
        <v>2448.1166666666668</v>
      </c>
      <c r="J199" s="505">
        <v>2471.2833333333328</v>
      </c>
      <c r="K199" s="504">
        <v>2424.9499999999998</v>
      </c>
      <c r="L199" s="504">
        <v>2382</v>
      </c>
      <c r="M199" s="504">
        <v>2.76518</v>
      </c>
      <c r="N199" s="1"/>
      <c r="O199" s="1"/>
    </row>
    <row r="200" spans="1:15" ht="12.75" customHeight="1">
      <c r="A200" s="31">
        <v>190</v>
      </c>
      <c r="B200" s="503" t="s">
        <v>117</v>
      </c>
      <c r="C200" s="504">
        <v>1461.5</v>
      </c>
      <c r="D200" s="505">
        <v>1457.7833333333335</v>
      </c>
      <c r="E200" s="505">
        <v>1448.7166666666672</v>
      </c>
      <c r="F200" s="505">
        <v>1435.9333333333336</v>
      </c>
      <c r="G200" s="505">
        <v>1426.8666666666672</v>
      </c>
      <c r="H200" s="505">
        <v>1470.5666666666671</v>
      </c>
      <c r="I200" s="505">
        <v>1479.6333333333332</v>
      </c>
      <c r="J200" s="505">
        <v>1492.416666666667</v>
      </c>
      <c r="K200" s="504">
        <v>1466.85</v>
      </c>
      <c r="L200" s="504">
        <v>1445</v>
      </c>
      <c r="M200" s="504">
        <v>36.079590000000003</v>
      </c>
      <c r="N200" s="1"/>
      <c r="O200" s="1"/>
    </row>
    <row r="201" spans="1:15" ht="12.75" customHeight="1">
      <c r="A201" s="31">
        <v>191</v>
      </c>
      <c r="B201" s="503" t="s">
        <v>118</v>
      </c>
      <c r="C201" s="504">
        <v>640.9</v>
      </c>
      <c r="D201" s="505">
        <v>642.11666666666667</v>
      </c>
      <c r="E201" s="505">
        <v>638.88333333333333</v>
      </c>
      <c r="F201" s="505">
        <v>636.86666666666667</v>
      </c>
      <c r="G201" s="505">
        <v>633.63333333333333</v>
      </c>
      <c r="H201" s="505">
        <v>644.13333333333333</v>
      </c>
      <c r="I201" s="505">
        <v>647.36666666666667</v>
      </c>
      <c r="J201" s="505">
        <v>649.38333333333333</v>
      </c>
      <c r="K201" s="504">
        <v>645.35</v>
      </c>
      <c r="L201" s="504">
        <v>640.1</v>
      </c>
      <c r="M201" s="504">
        <v>12.809950000000001</v>
      </c>
      <c r="N201" s="1"/>
      <c r="O201" s="1"/>
    </row>
    <row r="202" spans="1:15" ht="12.75" customHeight="1">
      <c r="A202" s="31">
        <v>192</v>
      </c>
      <c r="B202" s="503" t="s">
        <v>385</v>
      </c>
      <c r="C202" s="504">
        <v>1846.3</v>
      </c>
      <c r="D202" s="505">
        <v>1783.1666666666667</v>
      </c>
      <c r="E202" s="505">
        <v>1691.4333333333334</v>
      </c>
      <c r="F202" s="505">
        <v>1536.5666666666666</v>
      </c>
      <c r="G202" s="505">
        <v>1444.8333333333333</v>
      </c>
      <c r="H202" s="505">
        <v>1938.0333333333335</v>
      </c>
      <c r="I202" s="505">
        <v>2029.7666666666667</v>
      </c>
      <c r="J202" s="505">
        <v>2184.6333333333337</v>
      </c>
      <c r="K202" s="504">
        <v>1874.9</v>
      </c>
      <c r="L202" s="504">
        <v>1628.3</v>
      </c>
      <c r="M202" s="504">
        <v>29.97673</v>
      </c>
      <c r="N202" s="1"/>
      <c r="O202" s="1"/>
    </row>
    <row r="203" spans="1:15" ht="12.75" customHeight="1">
      <c r="A203" s="31">
        <v>193</v>
      </c>
      <c r="B203" s="503" t="s">
        <v>389</v>
      </c>
      <c r="C203" s="504">
        <v>220.95</v>
      </c>
      <c r="D203" s="505">
        <v>221.9</v>
      </c>
      <c r="E203" s="505">
        <v>219.15</v>
      </c>
      <c r="F203" s="505">
        <v>217.35</v>
      </c>
      <c r="G203" s="505">
        <v>214.6</v>
      </c>
      <c r="H203" s="505">
        <v>223.70000000000002</v>
      </c>
      <c r="I203" s="505">
        <v>226.45000000000002</v>
      </c>
      <c r="J203" s="505">
        <v>228.25000000000003</v>
      </c>
      <c r="K203" s="504">
        <v>224.65</v>
      </c>
      <c r="L203" s="504">
        <v>220.1</v>
      </c>
      <c r="M203" s="504">
        <v>0.57415000000000005</v>
      </c>
      <c r="N203" s="1"/>
      <c r="O203" s="1"/>
    </row>
    <row r="204" spans="1:15" ht="12.75" customHeight="1">
      <c r="A204" s="31">
        <v>194</v>
      </c>
      <c r="B204" s="503" t="s">
        <v>390</v>
      </c>
      <c r="C204" s="504">
        <v>124.5</v>
      </c>
      <c r="D204" s="505">
        <v>125.06666666666666</v>
      </c>
      <c r="E204" s="505">
        <v>123.43333333333332</v>
      </c>
      <c r="F204" s="505">
        <v>122.36666666666666</v>
      </c>
      <c r="G204" s="505">
        <v>120.73333333333332</v>
      </c>
      <c r="H204" s="505">
        <v>126.13333333333333</v>
      </c>
      <c r="I204" s="505">
        <v>127.76666666666665</v>
      </c>
      <c r="J204" s="505">
        <v>128.83333333333331</v>
      </c>
      <c r="K204" s="504">
        <v>126.7</v>
      </c>
      <c r="L204" s="504">
        <v>124</v>
      </c>
      <c r="M204" s="504">
        <v>4.0172100000000004</v>
      </c>
      <c r="N204" s="1"/>
      <c r="O204" s="1"/>
    </row>
    <row r="205" spans="1:15" ht="12.75" customHeight="1">
      <c r="A205" s="31">
        <v>195</v>
      </c>
      <c r="B205" s="503" t="s">
        <v>119</v>
      </c>
      <c r="C205" s="504">
        <v>2431.9</v>
      </c>
      <c r="D205" s="505">
        <v>2427.3666666666668</v>
      </c>
      <c r="E205" s="505">
        <v>2416.8833333333337</v>
      </c>
      <c r="F205" s="505">
        <v>2401.8666666666668</v>
      </c>
      <c r="G205" s="505">
        <v>2391.3833333333337</v>
      </c>
      <c r="H205" s="505">
        <v>2442.3833333333337</v>
      </c>
      <c r="I205" s="505">
        <v>2452.8666666666672</v>
      </c>
      <c r="J205" s="505">
        <v>2467.8833333333337</v>
      </c>
      <c r="K205" s="504">
        <v>2437.85</v>
      </c>
      <c r="L205" s="504">
        <v>2412.35</v>
      </c>
      <c r="M205" s="504">
        <v>3.6638899999999999</v>
      </c>
      <c r="N205" s="1"/>
      <c r="O205" s="1"/>
    </row>
    <row r="206" spans="1:15" ht="12.75" customHeight="1">
      <c r="A206" s="31">
        <v>196</v>
      </c>
      <c r="B206" s="503" t="s">
        <v>386</v>
      </c>
      <c r="C206" s="504">
        <v>78.900000000000006</v>
      </c>
      <c r="D206" s="505">
        <v>79.45</v>
      </c>
      <c r="E206" s="505">
        <v>78.050000000000011</v>
      </c>
      <c r="F206" s="505">
        <v>77.2</v>
      </c>
      <c r="G206" s="505">
        <v>75.800000000000011</v>
      </c>
      <c r="H206" s="505">
        <v>80.300000000000011</v>
      </c>
      <c r="I206" s="505">
        <v>81.700000000000017</v>
      </c>
      <c r="J206" s="505">
        <v>82.550000000000011</v>
      </c>
      <c r="K206" s="504">
        <v>80.849999999999994</v>
      </c>
      <c r="L206" s="504">
        <v>78.599999999999994</v>
      </c>
      <c r="M206" s="504">
        <v>82.123289999999997</v>
      </c>
      <c r="N206" s="1"/>
      <c r="O206" s="1"/>
    </row>
    <row r="207" spans="1:15" ht="12.75" customHeight="1">
      <c r="A207" s="31">
        <v>197</v>
      </c>
      <c r="B207" s="503" t="s">
        <v>847</v>
      </c>
      <c r="C207" s="504">
        <v>3311.8</v>
      </c>
      <c r="D207" s="505">
        <v>3336.2666666666664</v>
      </c>
      <c r="E207" s="505">
        <v>3282.5333333333328</v>
      </c>
      <c r="F207" s="505">
        <v>3253.2666666666664</v>
      </c>
      <c r="G207" s="505">
        <v>3199.5333333333328</v>
      </c>
      <c r="H207" s="505">
        <v>3365.5333333333328</v>
      </c>
      <c r="I207" s="505">
        <v>3419.2666666666664</v>
      </c>
      <c r="J207" s="505">
        <v>3448.5333333333328</v>
      </c>
      <c r="K207" s="504">
        <v>3390</v>
      </c>
      <c r="L207" s="504">
        <v>3307</v>
      </c>
      <c r="M207" s="504">
        <v>0.12271</v>
      </c>
      <c r="N207" s="1"/>
      <c r="O207" s="1"/>
    </row>
    <row r="208" spans="1:15" ht="12.75" customHeight="1">
      <c r="A208" s="31">
        <v>198</v>
      </c>
      <c r="B208" s="503" t="s">
        <v>832</v>
      </c>
      <c r="C208" s="504">
        <v>526.5</v>
      </c>
      <c r="D208" s="505">
        <v>528.16666666666663</v>
      </c>
      <c r="E208" s="505">
        <v>522.33333333333326</v>
      </c>
      <c r="F208" s="505">
        <v>518.16666666666663</v>
      </c>
      <c r="G208" s="505">
        <v>512.33333333333326</v>
      </c>
      <c r="H208" s="505">
        <v>532.33333333333326</v>
      </c>
      <c r="I208" s="505">
        <v>538.16666666666652</v>
      </c>
      <c r="J208" s="505">
        <v>542.33333333333326</v>
      </c>
      <c r="K208" s="504">
        <v>534</v>
      </c>
      <c r="L208" s="504">
        <v>524</v>
      </c>
      <c r="M208" s="504">
        <v>0.73112999999999995</v>
      </c>
      <c r="N208" s="1"/>
      <c r="O208" s="1"/>
    </row>
    <row r="209" spans="1:15" ht="12.75" customHeight="1">
      <c r="A209" s="31">
        <v>199</v>
      </c>
      <c r="B209" s="503" t="s">
        <v>121</v>
      </c>
      <c r="C209" s="504">
        <v>449.65</v>
      </c>
      <c r="D209" s="505">
        <v>451.34999999999997</v>
      </c>
      <c r="E209" s="505">
        <v>446.69999999999993</v>
      </c>
      <c r="F209" s="505">
        <v>443.74999999999994</v>
      </c>
      <c r="G209" s="505">
        <v>439.09999999999991</v>
      </c>
      <c r="H209" s="505">
        <v>454.29999999999995</v>
      </c>
      <c r="I209" s="505">
        <v>458.94999999999993</v>
      </c>
      <c r="J209" s="505">
        <v>461.9</v>
      </c>
      <c r="K209" s="504">
        <v>456</v>
      </c>
      <c r="L209" s="504">
        <v>448.4</v>
      </c>
      <c r="M209" s="504">
        <v>38.43627</v>
      </c>
      <c r="N209" s="1"/>
      <c r="O209" s="1"/>
    </row>
    <row r="210" spans="1:15" ht="12.75" customHeight="1">
      <c r="A210" s="31">
        <v>200</v>
      </c>
      <c r="B210" s="503" t="s">
        <v>391</v>
      </c>
      <c r="C210" s="504">
        <v>122.65</v>
      </c>
      <c r="D210" s="505">
        <v>123.73333333333335</v>
      </c>
      <c r="E210" s="505">
        <v>120.76666666666669</v>
      </c>
      <c r="F210" s="505">
        <v>118.88333333333334</v>
      </c>
      <c r="G210" s="505">
        <v>115.91666666666669</v>
      </c>
      <c r="H210" s="505">
        <v>125.6166666666667</v>
      </c>
      <c r="I210" s="505">
        <v>128.58333333333334</v>
      </c>
      <c r="J210" s="505">
        <v>130.4666666666667</v>
      </c>
      <c r="K210" s="504">
        <v>126.7</v>
      </c>
      <c r="L210" s="504">
        <v>121.85</v>
      </c>
      <c r="M210" s="504">
        <v>36.23603</v>
      </c>
      <c r="N210" s="1"/>
      <c r="O210" s="1"/>
    </row>
    <row r="211" spans="1:15" ht="12.75" customHeight="1">
      <c r="A211" s="31">
        <v>201</v>
      </c>
      <c r="B211" s="503" t="s">
        <v>122</v>
      </c>
      <c r="C211" s="504">
        <v>288.64999999999998</v>
      </c>
      <c r="D211" s="505">
        <v>289.96666666666664</v>
      </c>
      <c r="E211" s="505">
        <v>286.43333333333328</v>
      </c>
      <c r="F211" s="505">
        <v>284.21666666666664</v>
      </c>
      <c r="G211" s="505">
        <v>280.68333333333328</v>
      </c>
      <c r="H211" s="505">
        <v>292.18333333333328</v>
      </c>
      <c r="I211" s="505">
        <v>295.7166666666667</v>
      </c>
      <c r="J211" s="505">
        <v>297.93333333333328</v>
      </c>
      <c r="K211" s="504">
        <v>293.5</v>
      </c>
      <c r="L211" s="504">
        <v>287.75</v>
      </c>
      <c r="M211" s="504">
        <v>13.197760000000001</v>
      </c>
      <c r="N211" s="1"/>
      <c r="O211" s="1"/>
    </row>
    <row r="212" spans="1:15" ht="12.75" customHeight="1">
      <c r="A212" s="31">
        <v>202</v>
      </c>
      <c r="B212" s="503" t="s">
        <v>123</v>
      </c>
      <c r="C212" s="504">
        <v>2325.6</v>
      </c>
      <c r="D212" s="505">
        <v>2317.4166666666665</v>
      </c>
      <c r="E212" s="505">
        <v>2304.833333333333</v>
      </c>
      <c r="F212" s="505">
        <v>2284.0666666666666</v>
      </c>
      <c r="G212" s="505">
        <v>2271.4833333333331</v>
      </c>
      <c r="H212" s="505">
        <v>2338.1833333333329</v>
      </c>
      <c r="I212" s="505">
        <v>2350.766666666666</v>
      </c>
      <c r="J212" s="505">
        <v>2371.5333333333328</v>
      </c>
      <c r="K212" s="504">
        <v>2330</v>
      </c>
      <c r="L212" s="504">
        <v>2296.65</v>
      </c>
      <c r="M212" s="504">
        <v>9.6371099999999998</v>
      </c>
      <c r="N212" s="1"/>
      <c r="O212" s="1"/>
    </row>
    <row r="213" spans="1:15" ht="12.75" customHeight="1">
      <c r="A213" s="31">
        <v>203</v>
      </c>
      <c r="B213" s="503" t="s">
        <v>263</v>
      </c>
      <c r="C213" s="504">
        <v>315.64999999999998</v>
      </c>
      <c r="D213" s="505">
        <v>316.21666666666664</v>
      </c>
      <c r="E213" s="505">
        <v>314.43333333333328</v>
      </c>
      <c r="F213" s="505">
        <v>313.21666666666664</v>
      </c>
      <c r="G213" s="505">
        <v>311.43333333333328</v>
      </c>
      <c r="H213" s="505">
        <v>317.43333333333328</v>
      </c>
      <c r="I213" s="505">
        <v>319.2166666666667</v>
      </c>
      <c r="J213" s="505">
        <v>320.43333333333328</v>
      </c>
      <c r="K213" s="504">
        <v>318</v>
      </c>
      <c r="L213" s="504">
        <v>315</v>
      </c>
      <c r="M213" s="504">
        <v>2.2054399999999998</v>
      </c>
      <c r="N213" s="1"/>
      <c r="O213" s="1"/>
    </row>
    <row r="214" spans="1:15" ht="12.75" customHeight="1">
      <c r="A214" s="31">
        <v>204</v>
      </c>
      <c r="B214" s="503" t="s">
        <v>848</v>
      </c>
      <c r="C214" s="504">
        <v>794.35</v>
      </c>
      <c r="D214" s="505">
        <v>787.11666666666667</v>
      </c>
      <c r="E214" s="505">
        <v>764.73333333333335</v>
      </c>
      <c r="F214" s="505">
        <v>735.11666666666667</v>
      </c>
      <c r="G214" s="505">
        <v>712.73333333333335</v>
      </c>
      <c r="H214" s="505">
        <v>816.73333333333335</v>
      </c>
      <c r="I214" s="505">
        <v>839.11666666666679</v>
      </c>
      <c r="J214" s="505">
        <v>868.73333333333335</v>
      </c>
      <c r="K214" s="504">
        <v>809.5</v>
      </c>
      <c r="L214" s="504">
        <v>757.5</v>
      </c>
      <c r="M214" s="504">
        <v>0.79166999999999998</v>
      </c>
      <c r="N214" s="1"/>
      <c r="O214" s="1"/>
    </row>
    <row r="215" spans="1:15" ht="12.75" customHeight="1">
      <c r="A215" s="31">
        <v>205</v>
      </c>
      <c r="B215" s="503" t="s">
        <v>392</v>
      </c>
      <c r="C215" s="504">
        <v>41053.35</v>
      </c>
      <c r="D215" s="505">
        <v>41052.550000000003</v>
      </c>
      <c r="E215" s="505">
        <v>40506.100000000006</v>
      </c>
      <c r="F215" s="505">
        <v>39958.850000000006</v>
      </c>
      <c r="G215" s="505">
        <v>39412.400000000009</v>
      </c>
      <c r="H215" s="505">
        <v>41599.800000000003</v>
      </c>
      <c r="I215" s="505">
        <v>42146.25</v>
      </c>
      <c r="J215" s="505">
        <v>42693.5</v>
      </c>
      <c r="K215" s="504">
        <v>41599</v>
      </c>
      <c r="L215" s="504">
        <v>40505.300000000003</v>
      </c>
      <c r="M215" s="504">
        <v>8.7209999999999996E-2</v>
      </c>
      <c r="N215" s="1"/>
      <c r="O215" s="1"/>
    </row>
    <row r="216" spans="1:15" ht="12.75" customHeight="1">
      <c r="A216" s="31">
        <v>206</v>
      </c>
      <c r="B216" s="503" t="s">
        <v>393</v>
      </c>
      <c r="C216" s="504">
        <v>38.75</v>
      </c>
      <c r="D216" s="505">
        <v>38.833333333333336</v>
      </c>
      <c r="E216" s="505">
        <v>38.516666666666673</v>
      </c>
      <c r="F216" s="505">
        <v>38.283333333333339</v>
      </c>
      <c r="G216" s="505">
        <v>37.966666666666676</v>
      </c>
      <c r="H216" s="505">
        <v>39.06666666666667</v>
      </c>
      <c r="I216" s="505">
        <v>39.383333333333333</v>
      </c>
      <c r="J216" s="505">
        <v>39.616666666666667</v>
      </c>
      <c r="K216" s="504">
        <v>39.15</v>
      </c>
      <c r="L216" s="504">
        <v>38.6</v>
      </c>
      <c r="M216" s="504">
        <v>11.32091</v>
      </c>
      <c r="N216" s="1"/>
      <c r="O216" s="1"/>
    </row>
    <row r="217" spans="1:15" ht="12.75" customHeight="1">
      <c r="A217" s="31">
        <v>207</v>
      </c>
      <c r="B217" s="503" t="s">
        <v>405</v>
      </c>
      <c r="C217" s="504">
        <v>156.80000000000001</v>
      </c>
      <c r="D217" s="505">
        <v>158.21666666666667</v>
      </c>
      <c r="E217" s="505">
        <v>154.78333333333333</v>
      </c>
      <c r="F217" s="505">
        <v>152.76666666666665</v>
      </c>
      <c r="G217" s="505">
        <v>149.33333333333331</v>
      </c>
      <c r="H217" s="505">
        <v>160.23333333333335</v>
      </c>
      <c r="I217" s="505">
        <v>163.66666666666669</v>
      </c>
      <c r="J217" s="505">
        <v>165.68333333333337</v>
      </c>
      <c r="K217" s="504">
        <v>161.65</v>
      </c>
      <c r="L217" s="504">
        <v>156.19999999999999</v>
      </c>
      <c r="M217" s="504">
        <v>48.969410000000003</v>
      </c>
      <c r="N217" s="1"/>
      <c r="O217" s="1"/>
    </row>
    <row r="218" spans="1:15" ht="12.75" customHeight="1">
      <c r="A218" s="31">
        <v>208</v>
      </c>
      <c r="B218" s="503" t="s">
        <v>124</v>
      </c>
      <c r="C218" s="504">
        <v>212.85</v>
      </c>
      <c r="D218" s="505">
        <v>214.5333333333333</v>
      </c>
      <c r="E218" s="505">
        <v>209.86666666666662</v>
      </c>
      <c r="F218" s="505">
        <v>206.88333333333333</v>
      </c>
      <c r="G218" s="505">
        <v>202.21666666666664</v>
      </c>
      <c r="H218" s="505">
        <v>217.51666666666659</v>
      </c>
      <c r="I218" s="505">
        <v>222.18333333333328</v>
      </c>
      <c r="J218" s="505">
        <v>225.16666666666657</v>
      </c>
      <c r="K218" s="504">
        <v>219.2</v>
      </c>
      <c r="L218" s="504">
        <v>211.55</v>
      </c>
      <c r="M218" s="504">
        <v>188.79279</v>
      </c>
      <c r="N218" s="1"/>
      <c r="O218" s="1"/>
    </row>
    <row r="219" spans="1:15" ht="12.75" customHeight="1">
      <c r="A219" s="31">
        <v>209</v>
      </c>
      <c r="B219" s="503" t="s">
        <v>125</v>
      </c>
      <c r="C219" s="504">
        <v>735.7</v>
      </c>
      <c r="D219" s="505">
        <v>735.06666666666661</v>
      </c>
      <c r="E219" s="505">
        <v>729.63333333333321</v>
      </c>
      <c r="F219" s="505">
        <v>723.56666666666661</v>
      </c>
      <c r="G219" s="505">
        <v>718.13333333333321</v>
      </c>
      <c r="H219" s="505">
        <v>741.13333333333321</v>
      </c>
      <c r="I219" s="505">
        <v>746.56666666666661</v>
      </c>
      <c r="J219" s="505">
        <v>752.63333333333321</v>
      </c>
      <c r="K219" s="504">
        <v>740.5</v>
      </c>
      <c r="L219" s="504">
        <v>729</v>
      </c>
      <c r="M219" s="504">
        <v>143.26182</v>
      </c>
      <c r="N219" s="1"/>
      <c r="O219" s="1"/>
    </row>
    <row r="220" spans="1:15" ht="12.75" customHeight="1">
      <c r="A220" s="31">
        <v>210</v>
      </c>
      <c r="B220" s="503" t="s">
        <v>126</v>
      </c>
      <c r="C220" s="504">
        <v>1373.85</v>
      </c>
      <c r="D220" s="505">
        <v>1370.8999999999999</v>
      </c>
      <c r="E220" s="505">
        <v>1361.8999999999996</v>
      </c>
      <c r="F220" s="505">
        <v>1349.9499999999998</v>
      </c>
      <c r="G220" s="505">
        <v>1340.9499999999996</v>
      </c>
      <c r="H220" s="505">
        <v>1382.8499999999997</v>
      </c>
      <c r="I220" s="505">
        <v>1391.8500000000001</v>
      </c>
      <c r="J220" s="505">
        <v>1403.7999999999997</v>
      </c>
      <c r="K220" s="504">
        <v>1379.9</v>
      </c>
      <c r="L220" s="504">
        <v>1358.95</v>
      </c>
      <c r="M220" s="504">
        <v>3.73434</v>
      </c>
      <c r="N220" s="1"/>
      <c r="O220" s="1"/>
    </row>
    <row r="221" spans="1:15" ht="12.75" customHeight="1">
      <c r="A221" s="31">
        <v>211</v>
      </c>
      <c r="B221" s="503" t="s">
        <v>127</v>
      </c>
      <c r="C221" s="504">
        <v>552.20000000000005</v>
      </c>
      <c r="D221" s="505">
        <v>551.66666666666663</v>
      </c>
      <c r="E221" s="505">
        <v>547.58333333333326</v>
      </c>
      <c r="F221" s="505">
        <v>542.96666666666658</v>
      </c>
      <c r="G221" s="505">
        <v>538.88333333333321</v>
      </c>
      <c r="H221" s="505">
        <v>556.2833333333333</v>
      </c>
      <c r="I221" s="505">
        <v>560.36666666666656</v>
      </c>
      <c r="J221" s="505">
        <v>564.98333333333335</v>
      </c>
      <c r="K221" s="504">
        <v>555.75</v>
      </c>
      <c r="L221" s="504">
        <v>547.04999999999995</v>
      </c>
      <c r="M221" s="504">
        <v>6.5586500000000001</v>
      </c>
      <c r="N221" s="1"/>
      <c r="O221" s="1"/>
    </row>
    <row r="222" spans="1:15" ht="12.75" customHeight="1">
      <c r="A222" s="31">
        <v>212</v>
      </c>
      <c r="B222" s="503" t="s">
        <v>409</v>
      </c>
      <c r="C222" s="504">
        <v>253.6</v>
      </c>
      <c r="D222" s="505">
        <v>255.63333333333333</v>
      </c>
      <c r="E222" s="505">
        <v>248.96666666666664</v>
      </c>
      <c r="F222" s="505">
        <v>244.33333333333331</v>
      </c>
      <c r="G222" s="505">
        <v>237.66666666666663</v>
      </c>
      <c r="H222" s="505">
        <v>260.26666666666665</v>
      </c>
      <c r="I222" s="505">
        <v>266.93333333333339</v>
      </c>
      <c r="J222" s="505">
        <v>271.56666666666666</v>
      </c>
      <c r="K222" s="504">
        <v>262.3</v>
      </c>
      <c r="L222" s="504">
        <v>251</v>
      </c>
      <c r="M222" s="504">
        <v>6.6015499999999996</v>
      </c>
      <c r="N222" s="1"/>
      <c r="O222" s="1"/>
    </row>
    <row r="223" spans="1:15" ht="12.75" customHeight="1">
      <c r="A223" s="31">
        <v>213</v>
      </c>
      <c r="B223" s="503" t="s">
        <v>395</v>
      </c>
      <c r="C223" s="504">
        <v>46.1</v>
      </c>
      <c r="D223" s="505">
        <v>46.416666666666664</v>
      </c>
      <c r="E223" s="505">
        <v>45.68333333333333</v>
      </c>
      <c r="F223" s="505">
        <v>45.266666666666666</v>
      </c>
      <c r="G223" s="505">
        <v>44.533333333333331</v>
      </c>
      <c r="H223" s="505">
        <v>46.833333333333329</v>
      </c>
      <c r="I223" s="505">
        <v>47.566666666666663</v>
      </c>
      <c r="J223" s="505">
        <v>47.983333333333327</v>
      </c>
      <c r="K223" s="504">
        <v>47.15</v>
      </c>
      <c r="L223" s="504">
        <v>46</v>
      </c>
      <c r="M223" s="504">
        <v>45.398960000000002</v>
      </c>
      <c r="N223" s="1"/>
      <c r="O223" s="1"/>
    </row>
    <row r="224" spans="1:15" ht="12.75" customHeight="1">
      <c r="A224" s="31">
        <v>214</v>
      </c>
      <c r="B224" s="503" t="s">
        <v>128</v>
      </c>
      <c r="C224" s="504">
        <v>14</v>
      </c>
      <c r="D224" s="505">
        <v>14.233333333333334</v>
      </c>
      <c r="E224" s="505">
        <v>13.666666666666668</v>
      </c>
      <c r="F224" s="505">
        <v>13.333333333333334</v>
      </c>
      <c r="G224" s="505">
        <v>12.766666666666667</v>
      </c>
      <c r="H224" s="505">
        <v>14.566666666666668</v>
      </c>
      <c r="I224" s="505">
        <v>15.133333333333335</v>
      </c>
      <c r="J224" s="505">
        <v>15.466666666666669</v>
      </c>
      <c r="K224" s="504">
        <v>14.8</v>
      </c>
      <c r="L224" s="504">
        <v>13.9</v>
      </c>
      <c r="M224" s="504">
        <v>3964.0409399999999</v>
      </c>
      <c r="N224" s="1"/>
      <c r="O224" s="1"/>
    </row>
    <row r="225" spans="1:15" ht="12.75" customHeight="1">
      <c r="A225" s="31">
        <v>215</v>
      </c>
      <c r="B225" s="503" t="s">
        <v>396</v>
      </c>
      <c r="C225" s="504">
        <v>55.7</v>
      </c>
      <c r="D225" s="505">
        <v>55.949999999999996</v>
      </c>
      <c r="E225" s="505">
        <v>54.899999999999991</v>
      </c>
      <c r="F225" s="505">
        <v>54.099999999999994</v>
      </c>
      <c r="G225" s="505">
        <v>53.04999999999999</v>
      </c>
      <c r="H225" s="505">
        <v>56.749999999999993</v>
      </c>
      <c r="I225" s="505">
        <v>57.79999999999999</v>
      </c>
      <c r="J225" s="505">
        <v>58.599999999999994</v>
      </c>
      <c r="K225" s="504">
        <v>57</v>
      </c>
      <c r="L225" s="504">
        <v>55.15</v>
      </c>
      <c r="M225" s="504">
        <v>97.356039999999993</v>
      </c>
      <c r="N225" s="1"/>
      <c r="O225" s="1"/>
    </row>
    <row r="226" spans="1:15" ht="12.75" customHeight="1">
      <c r="A226" s="31">
        <v>216</v>
      </c>
      <c r="B226" s="503" t="s">
        <v>129</v>
      </c>
      <c r="C226" s="504">
        <v>47.5</v>
      </c>
      <c r="D226" s="505">
        <v>47.183333333333337</v>
      </c>
      <c r="E226" s="505">
        <v>46.416666666666671</v>
      </c>
      <c r="F226" s="505">
        <v>45.333333333333336</v>
      </c>
      <c r="G226" s="505">
        <v>44.56666666666667</v>
      </c>
      <c r="H226" s="505">
        <v>48.266666666666673</v>
      </c>
      <c r="I226" s="505">
        <v>49.033333333333339</v>
      </c>
      <c r="J226" s="505">
        <v>50.116666666666674</v>
      </c>
      <c r="K226" s="504">
        <v>47.95</v>
      </c>
      <c r="L226" s="504">
        <v>46.1</v>
      </c>
      <c r="M226" s="504">
        <v>515.56636000000003</v>
      </c>
      <c r="N226" s="1"/>
      <c r="O226" s="1"/>
    </row>
    <row r="227" spans="1:15" ht="12.75" customHeight="1">
      <c r="A227" s="31">
        <v>217</v>
      </c>
      <c r="B227" s="503" t="s">
        <v>407</v>
      </c>
      <c r="C227" s="504">
        <v>247.7</v>
      </c>
      <c r="D227" s="505">
        <v>248.98333333333335</v>
      </c>
      <c r="E227" s="505">
        <v>245.7166666666667</v>
      </c>
      <c r="F227" s="505">
        <v>243.73333333333335</v>
      </c>
      <c r="G227" s="505">
        <v>240.4666666666667</v>
      </c>
      <c r="H227" s="505">
        <v>250.9666666666667</v>
      </c>
      <c r="I227" s="505">
        <v>254.23333333333335</v>
      </c>
      <c r="J227" s="505">
        <v>256.2166666666667</v>
      </c>
      <c r="K227" s="504">
        <v>252.25</v>
      </c>
      <c r="L227" s="504">
        <v>247</v>
      </c>
      <c r="M227" s="504">
        <v>88.189589999999995</v>
      </c>
      <c r="N227" s="1"/>
      <c r="O227" s="1"/>
    </row>
    <row r="228" spans="1:15" ht="12.75" customHeight="1">
      <c r="A228" s="31">
        <v>218</v>
      </c>
      <c r="B228" s="503" t="s">
        <v>397</v>
      </c>
      <c r="C228" s="504">
        <v>1124.3</v>
      </c>
      <c r="D228" s="505">
        <v>1130.2</v>
      </c>
      <c r="E228" s="505">
        <v>1115.6500000000001</v>
      </c>
      <c r="F228" s="505">
        <v>1107</v>
      </c>
      <c r="G228" s="505">
        <v>1092.45</v>
      </c>
      <c r="H228" s="505">
        <v>1138.8500000000001</v>
      </c>
      <c r="I228" s="505">
        <v>1153.3999999999999</v>
      </c>
      <c r="J228" s="505">
        <v>1162.0500000000002</v>
      </c>
      <c r="K228" s="504">
        <v>1144.75</v>
      </c>
      <c r="L228" s="504">
        <v>1121.55</v>
      </c>
      <c r="M228" s="504">
        <v>3.3419999999999998E-2</v>
      </c>
      <c r="N228" s="1"/>
      <c r="O228" s="1"/>
    </row>
    <row r="229" spans="1:15" ht="12.75" customHeight="1">
      <c r="A229" s="31">
        <v>219</v>
      </c>
      <c r="B229" s="503" t="s">
        <v>130</v>
      </c>
      <c r="C229" s="504">
        <v>466.25</v>
      </c>
      <c r="D229" s="505">
        <v>469.98333333333335</v>
      </c>
      <c r="E229" s="505">
        <v>461.11666666666667</v>
      </c>
      <c r="F229" s="505">
        <v>455.98333333333335</v>
      </c>
      <c r="G229" s="505">
        <v>447.11666666666667</v>
      </c>
      <c r="H229" s="505">
        <v>475.11666666666667</v>
      </c>
      <c r="I229" s="505">
        <v>483.98333333333335</v>
      </c>
      <c r="J229" s="505">
        <v>489.11666666666667</v>
      </c>
      <c r="K229" s="504">
        <v>478.85</v>
      </c>
      <c r="L229" s="504">
        <v>464.85</v>
      </c>
      <c r="M229" s="504">
        <v>24.66619</v>
      </c>
      <c r="N229" s="1"/>
      <c r="O229" s="1"/>
    </row>
    <row r="230" spans="1:15" ht="12.75" customHeight="1">
      <c r="A230" s="31">
        <v>220</v>
      </c>
      <c r="B230" s="503" t="s">
        <v>398</v>
      </c>
      <c r="C230" s="504">
        <v>279.85000000000002</v>
      </c>
      <c r="D230" s="505">
        <v>281.56666666666666</v>
      </c>
      <c r="E230" s="505">
        <v>273.83333333333331</v>
      </c>
      <c r="F230" s="505">
        <v>267.81666666666666</v>
      </c>
      <c r="G230" s="505">
        <v>260.08333333333331</v>
      </c>
      <c r="H230" s="505">
        <v>287.58333333333331</v>
      </c>
      <c r="I230" s="505">
        <v>295.31666666666666</v>
      </c>
      <c r="J230" s="505">
        <v>301.33333333333331</v>
      </c>
      <c r="K230" s="504">
        <v>289.3</v>
      </c>
      <c r="L230" s="504">
        <v>275.55</v>
      </c>
      <c r="M230" s="504">
        <v>3.1843400000000002</v>
      </c>
      <c r="N230" s="1"/>
      <c r="O230" s="1"/>
    </row>
    <row r="231" spans="1:15" ht="12.75" customHeight="1">
      <c r="A231" s="31">
        <v>221</v>
      </c>
      <c r="B231" s="503" t="s">
        <v>399</v>
      </c>
      <c r="C231" s="504">
        <v>1417.15</v>
      </c>
      <c r="D231" s="505">
        <v>1417.3166666666666</v>
      </c>
      <c r="E231" s="505">
        <v>1403.7833333333333</v>
      </c>
      <c r="F231" s="505">
        <v>1390.4166666666667</v>
      </c>
      <c r="G231" s="505">
        <v>1376.8833333333334</v>
      </c>
      <c r="H231" s="505">
        <v>1430.6833333333332</v>
      </c>
      <c r="I231" s="505">
        <v>1444.2166666666665</v>
      </c>
      <c r="J231" s="505">
        <v>1457.583333333333</v>
      </c>
      <c r="K231" s="504">
        <v>1430.85</v>
      </c>
      <c r="L231" s="504">
        <v>1403.95</v>
      </c>
      <c r="M231" s="504">
        <v>0.29786000000000001</v>
      </c>
      <c r="N231" s="1"/>
      <c r="O231" s="1"/>
    </row>
    <row r="232" spans="1:15" ht="12.75" customHeight="1">
      <c r="A232" s="31">
        <v>222</v>
      </c>
      <c r="B232" s="503" t="s">
        <v>131</v>
      </c>
      <c r="C232" s="504">
        <v>176.85</v>
      </c>
      <c r="D232" s="505">
        <v>178.08333333333334</v>
      </c>
      <c r="E232" s="505">
        <v>174.31666666666669</v>
      </c>
      <c r="F232" s="505">
        <v>171.78333333333336</v>
      </c>
      <c r="G232" s="505">
        <v>168.01666666666671</v>
      </c>
      <c r="H232" s="505">
        <v>180.61666666666667</v>
      </c>
      <c r="I232" s="505">
        <v>184.38333333333333</v>
      </c>
      <c r="J232" s="505">
        <v>186.91666666666666</v>
      </c>
      <c r="K232" s="504">
        <v>181.85</v>
      </c>
      <c r="L232" s="504">
        <v>175.55</v>
      </c>
      <c r="M232" s="504">
        <v>49.415759999999999</v>
      </c>
      <c r="N232" s="1"/>
      <c r="O232" s="1"/>
    </row>
    <row r="233" spans="1:15" ht="12.75" customHeight="1">
      <c r="A233" s="31">
        <v>223</v>
      </c>
      <c r="B233" s="503" t="s">
        <v>404</v>
      </c>
      <c r="C233" s="504">
        <v>187.85</v>
      </c>
      <c r="D233" s="505">
        <v>188.33333333333334</v>
      </c>
      <c r="E233" s="505">
        <v>186.16666666666669</v>
      </c>
      <c r="F233" s="505">
        <v>184.48333333333335</v>
      </c>
      <c r="G233" s="505">
        <v>182.31666666666669</v>
      </c>
      <c r="H233" s="505">
        <v>190.01666666666668</v>
      </c>
      <c r="I233" s="505">
        <v>192.18333333333337</v>
      </c>
      <c r="J233" s="505">
        <v>193.86666666666667</v>
      </c>
      <c r="K233" s="504">
        <v>190.5</v>
      </c>
      <c r="L233" s="504">
        <v>186.65</v>
      </c>
      <c r="M233" s="504">
        <v>13.686059999999999</v>
      </c>
      <c r="N233" s="1"/>
      <c r="O233" s="1"/>
    </row>
    <row r="234" spans="1:15" ht="12.75" customHeight="1">
      <c r="A234" s="31">
        <v>224</v>
      </c>
      <c r="B234" s="503" t="s">
        <v>265</v>
      </c>
      <c r="C234" s="504">
        <v>6307</v>
      </c>
      <c r="D234" s="505">
        <v>6332.3</v>
      </c>
      <c r="E234" s="505">
        <v>6265.7000000000007</v>
      </c>
      <c r="F234" s="505">
        <v>6224.4000000000005</v>
      </c>
      <c r="G234" s="505">
        <v>6157.8000000000011</v>
      </c>
      <c r="H234" s="505">
        <v>6373.6</v>
      </c>
      <c r="I234" s="505">
        <v>6440.2000000000007</v>
      </c>
      <c r="J234" s="505">
        <v>6481.5</v>
      </c>
      <c r="K234" s="504">
        <v>6398.9</v>
      </c>
      <c r="L234" s="504">
        <v>6291</v>
      </c>
      <c r="M234" s="504">
        <v>1.03155</v>
      </c>
      <c r="N234" s="1"/>
      <c r="O234" s="1"/>
    </row>
    <row r="235" spans="1:15" ht="12.75" customHeight="1">
      <c r="A235" s="31">
        <v>225</v>
      </c>
      <c r="B235" s="503" t="s">
        <v>406</v>
      </c>
      <c r="C235" s="504">
        <v>137.9</v>
      </c>
      <c r="D235" s="505">
        <v>138.36666666666667</v>
      </c>
      <c r="E235" s="505">
        <v>136.83333333333334</v>
      </c>
      <c r="F235" s="505">
        <v>135.76666666666668</v>
      </c>
      <c r="G235" s="505">
        <v>134.23333333333335</v>
      </c>
      <c r="H235" s="505">
        <v>139.43333333333334</v>
      </c>
      <c r="I235" s="505">
        <v>140.96666666666664</v>
      </c>
      <c r="J235" s="505">
        <v>142.03333333333333</v>
      </c>
      <c r="K235" s="504">
        <v>139.9</v>
      </c>
      <c r="L235" s="504">
        <v>137.30000000000001</v>
      </c>
      <c r="M235" s="504">
        <v>13.049020000000001</v>
      </c>
      <c r="N235" s="1"/>
      <c r="O235" s="1"/>
    </row>
    <row r="236" spans="1:15" ht="12.75" customHeight="1">
      <c r="A236" s="31">
        <v>226</v>
      </c>
      <c r="B236" s="503" t="s">
        <v>132</v>
      </c>
      <c r="C236" s="504">
        <v>1979.55</v>
      </c>
      <c r="D236" s="505">
        <v>1986.8500000000001</v>
      </c>
      <c r="E236" s="505">
        <v>1966.7000000000003</v>
      </c>
      <c r="F236" s="505">
        <v>1953.8500000000001</v>
      </c>
      <c r="G236" s="505">
        <v>1933.7000000000003</v>
      </c>
      <c r="H236" s="505">
        <v>1999.7000000000003</v>
      </c>
      <c r="I236" s="505">
        <v>2019.8500000000004</v>
      </c>
      <c r="J236" s="505">
        <v>2032.7000000000003</v>
      </c>
      <c r="K236" s="504">
        <v>2007</v>
      </c>
      <c r="L236" s="504">
        <v>1974</v>
      </c>
      <c r="M236" s="504">
        <v>4.4900799999999998</v>
      </c>
      <c r="N236" s="1"/>
      <c r="O236" s="1"/>
    </row>
    <row r="237" spans="1:15" ht="12.75" customHeight="1">
      <c r="A237" s="31">
        <v>227</v>
      </c>
      <c r="B237" s="503" t="s">
        <v>849</v>
      </c>
      <c r="C237" s="504">
        <v>1943.35</v>
      </c>
      <c r="D237" s="505">
        <v>1954.5166666666667</v>
      </c>
      <c r="E237" s="505">
        <v>1924.0333333333333</v>
      </c>
      <c r="F237" s="505">
        <v>1904.7166666666667</v>
      </c>
      <c r="G237" s="505">
        <v>1874.2333333333333</v>
      </c>
      <c r="H237" s="505">
        <v>1973.8333333333333</v>
      </c>
      <c r="I237" s="505">
        <v>2004.3166666666664</v>
      </c>
      <c r="J237" s="505">
        <v>2023.6333333333332</v>
      </c>
      <c r="K237" s="504">
        <v>1985</v>
      </c>
      <c r="L237" s="504">
        <v>1935.2</v>
      </c>
      <c r="M237" s="504">
        <v>0.81720999999999999</v>
      </c>
      <c r="N237" s="1"/>
      <c r="O237" s="1"/>
    </row>
    <row r="238" spans="1:15" ht="12.75" customHeight="1">
      <c r="A238" s="31">
        <v>228</v>
      </c>
      <c r="B238" s="503" t="s">
        <v>410</v>
      </c>
      <c r="C238" s="504">
        <v>444.45</v>
      </c>
      <c r="D238" s="505">
        <v>445.38333333333338</v>
      </c>
      <c r="E238" s="505">
        <v>431.51666666666677</v>
      </c>
      <c r="F238" s="505">
        <v>418.58333333333337</v>
      </c>
      <c r="G238" s="505">
        <v>404.71666666666675</v>
      </c>
      <c r="H238" s="505">
        <v>458.31666666666678</v>
      </c>
      <c r="I238" s="505">
        <v>472.18333333333345</v>
      </c>
      <c r="J238" s="505">
        <v>485.11666666666679</v>
      </c>
      <c r="K238" s="504">
        <v>459.25</v>
      </c>
      <c r="L238" s="504">
        <v>432.45</v>
      </c>
      <c r="M238" s="504">
        <v>2.1976200000000001</v>
      </c>
      <c r="N238" s="1"/>
      <c r="O238" s="1"/>
    </row>
    <row r="239" spans="1:15" ht="12.75" customHeight="1">
      <c r="A239" s="31">
        <v>229</v>
      </c>
      <c r="B239" s="503" t="s">
        <v>133</v>
      </c>
      <c r="C239" s="504">
        <v>885.4</v>
      </c>
      <c r="D239" s="505">
        <v>879.61666666666667</v>
      </c>
      <c r="E239" s="505">
        <v>865.7833333333333</v>
      </c>
      <c r="F239" s="505">
        <v>846.16666666666663</v>
      </c>
      <c r="G239" s="505">
        <v>832.33333333333326</v>
      </c>
      <c r="H239" s="505">
        <v>899.23333333333335</v>
      </c>
      <c r="I239" s="505">
        <v>913.06666666666661</v>
      </c>
      <c r="J239" s="505">
        <v>932.68333333333339</v>
      </c>
      <c r="K239" s="504">
        <v>893.45</v>
      </c>
      <c r="L239" s="504">
        <v>860</v>
      </c>
      <c r="M239" s="504">
        <v>123.54342</v>
      </c>
      <c r="N239" s="1"/>
      <c r="O239" s="1"/>
    </row>
    <row r="240" spans="1:15" ht="12.75" customHeight="1">
      <c r="A240" s="31">
        <v>230</v>
      </c>
      <c r="B240" s="503" t="s">
        <v>134</v>
      </c>
      <c r="C240" s="504">
        <v>240.45</v>
      </c>
      <c r="D240" s="505">
        <v>241.63333333333333</v>
      </c>
      <c r="E240" s="505">
        <v>238.06666666666666</v>
      </c>
      <c r="F240" s="505">
        <v>235.68333333333334</v>
      </c>
      <c r="G240" s="505">
        <v>232.11666666666667</v>
      </c>
      <c r="H240" s="505">
        <v>244.01666666666665</v>
      </c>
      <c r="I240" s="505">
        <v>247.58333333333331</v>
      </c>
      <c r="J240" s="505">
        <v>249.96666666666664</v>
      </c>
      <c r="K240" s="504">
        <v>245.2</v>
      </c>
      <c r="L240" s="504">
        <v>239.25</v>
      </c>
      <c r="M240" s="504">
        <v>21.75695</v>
      </c>
      <c r="N240" s="1"/>
      <c r="O240" s="1"/>
    </row>
    <row r="241" spans="1:15" ht="12.75" customHeight="1">
      <c r="A241" s="31">
        <v>231</v>
      </c>
      <c r="B241" s="503" t="s">
        <v>411</v>
      </c>
      <c r="C241" s="504">
        <v>40.1</v>
      </c>
      <c r="D241" s="505">
        <v>40.199999999999996</v>
      </c>
      <c r="E241" s="505">
        <v>39.79999999999999</v>
      </c>
      <c r="F241" s="505">
        <v>39.499999999999993</v>
      </c>
      <c r="G241" s="505">
        <v>39.099999999999987</v>
      </c>
      <c r="H241" s="505">
        <v>40.499999999999993</v>
      </c>
      <c r="I241" s="505">
        <v>40.9</v>
      </c>
      <c r="J241" s="505">
        <v>41.199999999999996</v>
      </c>
      <c r="K241" s="504">
        <v>40.6</v>
      </c>
      <c r="L241" s="504">
        <v>39.9</v>
      </c>
      <c r="M241" s="504">
        <v>12.30246</v>
      </c>
      <c r="N241" s="1"/>
      <c r="O241" s="1"/>
    </row>
    <row r="242" spans="1:15" ht="12.75" customHeight="1">
      <c r="A242" s="31">
        <v>232</v>
      </c>
      <c r="B242" s="503" t="s">
        <v>135</v>
      </c>
      <c r="C242" s="504">
        <v>1892.85</v>
      </c>
      <c r="D242" s="505">
        <v>1892.3333333333333</v>
      </c>
      <c r="E242" s="505">
        <v>1874.8666666666666</v>
      </c>
      <c r="F242" s="505">
        <v>1856.8833333333332</v>
      </c>
      <c r="G242" s="505">
        <v>1839.4166666666665</v>
      </c>
      <c r="H242" s="505">
        <v>1910.3166666666666</v>
      </c>
      <c r="I242" s="505">
        <v>1927.7833333333333</v>
      </c>
      <c r="J242" s="505">
        <v>1945.7666666666667</v>
      </c>
      <c r="K242" s="504">
        <v>1909.8</v>
      </c>
      <c r="L242" s="504">
        <v>1874.35</v>
      </c>
      <c r="M242" s="504">
        <v>45.847380000000001</v>
      </c>
      <c r="N242" s="1"/>
      <c r="O242" s="1"/>
    </row>
    <row r="243" spans="1:15" ht="12.75" customHeight="1">
      <c r="A243" s="31">
        <v>233</v>
      </c>
      <c r="B243" s="503" t="s">
        <v>412</v>
      </c>
      <c r="C243" s="504">
        <v>1135.75</v>
      </c>
      <c r="D243" s="505">
        <v>1137.7333333333333</v>
      </c>
      <c r="E243" s="505">
        <v>1127.0166666666667</v>
      </c>
      <c r="F243" s="505">
        <v>1118.2833333333333</v>
      </c>
      <c r="G243" s="505">
        <v>1107.5666666666666</v>
      </c>
      <c r="H243" s="505">
        <v>1146.4666666666667</v>
      </c>
      <c r="I243" s="505">
        <v>1157.1833333333334</v>
      </c>
      <c r="J243" s="505">
        <v>1165.9166666666667</v>
      </c>
      <c r="K243" s="504">
        <v>1148.45</v>
      </c>
      <c r="L243" s="504">
        <v>1129</v>
      </c>
      <c r="M243" s="504">
        <v>7.4999999999999997E-2</v>
      </c>
      <c r="N243" s="1"/>
      <c r="O243" s="1"/>
    </row>
    <row r="244" spans="1:15" ht="12.75" customHeight="1">
      <c r="A244" s="31">
        <v>234</v>
      </c>
      <c r="B244" s="503" t="s">
        <v>413</v>
      </c>
      <c r="C244" s="504">
        <v>352.95</v>
      </c>
      <c r="D244" s="505">
        <v>352.39999999999992</v>
      </c>
      <c r="E244" s="505">
        <v>347.89999999999986</v>
      </c>
      <c r="F244" s="505">
        <v>342.84999999999997</v>
      </c>
      <c r="G244" s="505">
        <v>338.34999999999991</v>
      </c>
      <c r="H244" s="505">
        <v>357.44999999999982</v>
      </c>
      <c r="I244" s="505">
        <v>361.94999999999993</v>
      </c>
      <c r="J244" s="505">
        <v>366.99999999999977</v>
      </c>
      <c r="K244" s="504">
        <v>356.9</v>
      </c>
      <c r="L244" s="504">
        <v>347.35</v>
      </c>
      <c r="M244" s="504">
        <v>5.1314099999999998</v>
      </c>
      <c r="N244" s="1"/>
      <c r="O244" s="1"/>
    </row>
    <row r="245" spans="1:15" ht="12.75" customHeight="1">
      <c r="A245" s="31">
        <v>235</v>
      </c>
      <c r="B245" s="503" t="s">
        <v>414</v>
      </c>
      <c r="C245" s="504">
        <v>772.95</v>
      </c>
      <c r="D245" s="505">
        <v>758.2166666666667</v>
      </c>
      <c r="E245" s="505">
        <v>731.43333333333339</v>
      </c>
      <c r="F245" s="505">
        <v>689.91666666666674</v>
      </c>
      <c r="G245" s="505">
        <v>663.13333333333344</v>
      </c>
      <c r="H245" s="505">
        <v>799.73333333333335</v>
      </c>
      <c r="I245" s="505">
        <v>826.51666666666665</v>
      </c>
      <c r="J245" s="505">
        <v>868.0333333333333</v>
      </c>
      <c r="K245" s="504">
        <v>785</v>
      </c>
      <c r="L245" s="504">
        <v>716.7</v>
      </c>
      <c r="M245" s="504">
        <v>24.07227</v>
      </c>
      <c r="N245" s="1"/>
      <c r="O245" s="1"/>
    </row>
    <row r="246" spans="1:15" ht="12.75" customHeight="1">
      <c r="A246" s="31">
        <v>236</v>
      </c>
      <c r="B246" s="503" t="s">
        <v>408</v>
      </c>
      <c r="C246" s="504">
        <v>20.350000000000001</v>
      </c>
      <c r="D246" s="505">
        <v>20.416666666666668</v>
      </c>
      <c r="E246" s="505">
        <v>20.183333333333337</v>
      </c>
      <c r="F246" s="505">
        <v>20.016666666666669</v>
      </c>
      <c r="G246" s="505">
        <v>19.783333333333339</v>
      </c>
      <c r="H246" s="505">
        <v>20.583333333333336</v>
      </c>
      <c r="I246" s="505">
        <v>20.816666666666663</v>
      </c>
      <c r="J246" s="505">
        <v>20.983333333333334</v>
      </c>
      <c r="K246" s="504">
        <v>20.65</v>
      </c>
      <c r="L246" s="504">
        <v>20.25</v>
      </c>
      <c r="M246" s="504">
        <v>33.490819999999999</v>
      </c>
      <c r="N246" s="1"/>
      <c r="O246" s="1"/>
    </row>
    <row r="247" spans="1:15" ht="12.75" customHeight="1">
      <c r="A247" s="31">
        <v>237</v>
      </c>
      <c r="B247" s="503" t="s">
        <v>136</v>
      </c>
      <c r="C247" s="504">
        <v>110.55</v>
      </c>
      <c r="D247" s="505">
        <v>110.73333333333335</v>
      </c>
      <c r="E247" s="505">
        <v>109.7166666666667</v>
      </c>
      <c r="F247" s="505">
        <v>108.88333333333335</v>
      </c>
      <c r="G247" s="505">
        <v>107.8666666666667</v>
      </c>
      <c r="H247" s="505">
        <v>111.56666666666669</v>
      </c>
      <c r="I247" s="505">
        <v>112.58333333333334</v>
      </c>
      <c r="J247" s="505">
        <v>113.41666666666669</v>
      </c>
      <c r="K247" s="504">
        <v>111.75</v>
      </c>
      <c r="L247" s="504">
        <v>109.9</v>
      </c>
      <c r="M247" s="504">
        <v>55.129550000000002</v>
      </c>
      <c r="N247" s="1"/>
      <c r="O247" s="1"/>
    </row>
    <row r="248" spans="1:15" ht="12.75" customHeight="1">
      <c r="A248" s="31">
        <v>238</v>
      </c>
      <c r="B248" s="503" t="s">
        <v>400</v>
      </c>
      <c r="C248" s="504">
        <v>461.4</v>
      </c>
      <c r="D248" s="505">
        <v>462.41666666666669</v>
      </c>
      <c r="E248" s="505">
        <v>457.98333333333335</v>
      </c>
      <c r="F248" s="505">
        <v>454.56666666666666</v>
      </c>
      <c r="G248" s="505">
        <v>450.13333333333333</v>
      </c>
      <c r="H248" s="505">
        <v>465.83333333333337</v>
      </c>
      <c r="I248" s="505">
        <v>470.26666666666665</v>
      </c>
      <c r="J248" s="505">
        <v>473.68333333333339</v>
      </c>
      <c r="K248" s="504">
        <v>466.85</v>
      </c>
      <c r="L248" s="504">
        <v>459</v>
      </c>
      <c r="M248" s="504">
        <v>1.04878</v>
      </c>
      <c r="N248" s="1"/>
      <c r="O248" s="1"/>
    </row>
    <row r="249" spans="1:15" ht="12.75" customHeight="1">
      <c r="A249" s="31">
        <v>239</v>
      </c>
      <c r="B249" s="503" t="s">
        <v>266</v>
      </c>
      <c r="C249" s="504">
        <v>2176.4499999999998</v>
      </c>
      <c r="D249" s="505">
        <v>2159.2833333333333</v>
      </c>
      <c r="E249" s="505">
        <v>2119.1166666666668</v>
      </c>
      <c r="F249" s="505">
        <v>2061.7833333333333</v>
      </c>
      <c r="G249" s="505">
        <v>2021.6166666666668</v>
      </c>
      <c r="H249" s="505">
        <v>2216.6166666666668</v>
      </c>
      <c r="I249" s="505">
        <v>2256.7833333333338</v>
      </c>
      <c r="J249" s="505">
        <v>2314.1166666666668</v>
      </c>
      <c r="K249" s="504">
        <v>2199.4499999999998</v>
      </c>
      <c r="L249" s="504">
        <v>2101.9499999999998</v>
      </c>
      <c r="M249" s="504">
        <v>4.2858400000000003</v>
      </c>
      <c r="N249" s="1"/>
      <c r="O249" s="1"/>
    </row>
    <row r="250" spans="1:15" ht="12.75" customHeight="1">
      <c r="A250" s="31">
        <v>240</v>
      </c>
      <c r="B250" s="503" t="s">
        <v>401</v>
      </c>
      <c r="C250" s="504">
        <v>226.4</v>
      </c>
      <c r="D250" s="505">
        <v>226.18333333333337</v>
      </c>
      <c r="E250" s="505">
        <v>218.31666666666672</v>
      </c>
      <c r="F250" s="505">
        <v>210.23333333333335</v>
      </c>
      <c r="G250" s="505">
        <v>202.3666666666667</v>
      </c>
      <c r="H250" s="505">
        <v>234.26666666666674</v>
      </c>
      <c r="I250" s="505">
        <v>242.13333333333335</v>
      </c>
      <c r="J250" s="505">
        <v>250.21666666666675</v>
      </c>
      <c r="K250" s="504">
        <v>234.05</v>
      </c>
      <c r="L250" s="504">
        <v>218.1</v>
      </c>
      <c r="M250" s="504">
        <v>36.938369999999999</v>
      </c>
      <c r="N250" s="1"/>
      <c r="O250" s="1"/>
    </row>
    <row r="251" spans="1:15" ht="12.75" customHeight="1">
      <c r="A251" s="31">
        <v>241</v>
      </c>
      <c r="B251" s="503" t="s">
        <v>402</v>
      </c>
      <c r="C251" s="504">
        <v>44.9</v>
      </c>
      <c r="D251" s="505">
        <v>45.083333333333336</v>
      </c>
      <c r="E251" s="505">
        <v>44.616666666666674</v>
      </c>
      <c r="F251" s="505">
        <v>44.333333333333336</v>
      </c>
      <c r="G251" s="505">
        <v>43.866666666666674</v>
      </c>
      <c r="H251" s="505">
        <v>45.366666666666674</v>
      </c>
      <c r="I251" s="505">
        <v>45.833333333333329</v>
      </c>
      <c r="J251" s="505">
        <v>46.116666666666674</v>
      </c>
      <c r="K251" s="504">
        <v>45.55</v>
      </c>
      <c r="L251" s="504">
        <v>44.8</v>
      </c>
      <c r="M251" s="504">
        <v>8.6677800000000005</v>
      </c>
      <c r="N251" s="1"/>
      <c r="O251" s="1"/>
    </row>
    <row r="252" spans="1:15" ht="12.75" customHeight="1">
      <c r="A252" s="31">
        <v>242</v>
      </c>
      <c r="B252" s="503" t="s">
        <v>137</v>
      </c>
      <c r="C252" s="504">
        <v>833</v>
      </c>
      <c r="D252" s="505">
        <v>837.30000000000007</v>
      </c>
      <c r="E252" s="505">
        <v>826.80000000000018</v>
      </c>
      <c r="F252" s="505">
        <v>820.60000000000014</v>
      </c>
      <c r="G252" s="505">
        <v>810.10000000000025</v>
      </c>
      <c r="H252" s="505">
        <v>843.50000000000011</v>
      </c>
      <c r="I252" s="505">
        <v>853.99999999999989</v>
      </c>
      <c r="J252" s="505">
        <v>860.2</v>
      </c>
      <c r="K252" s="504">
        <v>847.8</v>
      </c>
      <c r="L252" s="504">
        <v>831.1</v>
      </c>
      <c r="M252" s="504">
        <v>34.881610000000002</v>
      </c>
      <c r="N252" s="1"/>
      <c r="O252" s="1"/>
    </row>
    <row r="253" spans="1:15" ht="12.75" customHeight="1">
      <c r="A253" s="31">
        <v>243</v>
      </c>
      <c r="B253" s="503" t="s">
        <v>842</v>
      </c>
      <c r="C253" s="504">
        <v>22.8</v>
      </c>
      <c r="D253" s="505">
        <v>22.833333333333332</v>
      </c>
      <c r="E253" s="505">
        <v>22.716666666666665</v>
      </c>
      <c r="F253" s="505">
        <v>22.633333333333333</v>
      </c>
      <c r="G253" s="505">
        <v>22.516666666666666</v>
      </c>
      <c r="H253" s="505">
        <v>22.916666666666664</v>
      </c>
      <c r="I253" s="505">
        <v>23.033333333333331</v>
      </c>
      <c r="J253" s="505">
        <v>23.116666666666664</v>
      </c>
      <c r="K253" s="504">
        <v>22.95</v>
      </c>
      <c r="L253" s="504">
        <v>22.75</v>
      </c>
      <c r="M253" s="504">
        <v>27.013200000000001</v>
      </c>
      <c r="N253" s="1"/>
      <c r="O253" s="1"/>
    </row>
    <row r="254" spans="1:15" ht="12.75" customHeight="1">
      <c r="A254" s="31">
        <v>244</v>
      </c>
      <c r="B254" s="503" t="s">
        <v>264</v>
      </c>
      <c r="C254" s="504">
        <v>788.05</v>
      </c>
      <c r="D254" s="505">
        <v>785.68333333333339</v>
      </c>
      <c r="E254" s="505">
        <v>778.66666666666674</v>
      </c>
      <c r="F254" s="505">
        <v>769.2833333333333</v>
      </c>
      <c r="G254" s="505">
        <v>762.26666666666665</v>
      </c>
      <c r="H254" s="505">
        <v>795.06666666666683</v>
      </c>
      <c r="I254" s="505">
        <v>802.08333333333348</v>
      </c>
      <c r="J254" s="505">
        <v>811.46666666666692</v>
      </c>
      <c r="K254" s="504">
        <v>792.7</v>
      </c>
      <c r="L254" s="504">
        <v>776.3</v>
      </c>
      <c r="M254" s="504">
        <v>1.7350699999999999</v>
      </c>
      <c r="N254" s="1"/>
      <c r="O254" s="1"/>
    </row>
    <row r="255" spans="1:15" ht="12.75" customHeight="1">
      <c r="A255" s="31">
        <v>245</v>
      </c>
      <c r="B255" s="503" t="s">
        <v>138</v>
      </c>
      <c r="C255" s="504">
        <v>216</v>
      </c>
      <c r="D255" s="505">
        <v>216.46666666666667</v>
      </c>
      <c r="E255" s="505">
        <v>215.03333333333333</v>
      </c>
      <c r="F255" s="505">
        <v>214.06666666666666</v>
      </c>
      <c r="G255" s="505">
        <v>212.63333333333333</v>
      </c>
      <c r="H255" s="505">
        <v>217.43333333333334</v>
      </c>
      <c r="I255" s="505">
        <v>218.86666666666667</v>
      </c>
      <c r="J255" s="505">
        <v>219.83333333333334</v>
      </c>
      <c r="K255" s="504">
        <v>217.9</v>
      </c>
      <c r="L255" s="504">
        <v>215.5</v>
      </c>
      <c r="M255" s="504">
        <v>97.41198</v>
      </c>
      <c r="N255" s="1"/>
      <c r="O255" s="1"/>
    </row>
    <row r="256" spans="1:15" ht="12.75" customHeight="1">
      <c r="A256" s="31">
        <v>246</v>
      </c>
      <c r="B256" s="503" t="s">
        <v>403</v>
      </c>
      <c r="C256" s="504">
        <v>117.15</v>
      </c>
      <c r="D256" s="505">
        <v>118.21666666666665</v>
      </c>
      <c r="E256" s="505">
        <v>115.13333333333331</v>
      </c>
      <c r="F256" s="505">
        <v>113.11666666666666</v>
      </c>
      <c r="G256" s="505">
        <v>110.03333333333332</v>
      </c>
      <c r="H256" s="505">
        <v>120.23333333333331</v>
      </c>
      <c r="I256" s="505">
        <v>123.31666666666665</v>
      </c>
      <c r="J256" s="505">
        <v>125.3333333333333</v>
      </c>
      <c r="K256" s="504">
        <v>121.3</v>
      </c>
      <c r="L256" s="504">
        <v>116.2</v>
      </c>
      <c r="M256" s="504">
        <v>4.7380399999999998</v>
      </c>
      <c r="N256" s="1"/>
      <c r="O256" s="1"/>
    </row>
    <row r="257" spans="1:15" ht="12.75" customHeight="1">
      <c r="A257" s="31">
        <v>247</v>
      </c>
      <c r="B257" s="503" t="s">
        <v>421</v>
      </c>
      <c r="C257" s="504">
        <v>102.6</v>
      </c>
      <c r="D257" s="505">
        <v>102.8</v>
      </c>
      <c r="E257" s="505">
        <v>101.8</v>
      </c>
      <c r="F257" s="505">
        <v>101</v>
      </c>
      <c r="G257" s="505">
        <v>100</v>
      </c>
      <c r="H257" s="505">
        <v>103.6</v>
      </c>
      <c r="I257" s="505">
        <v>104.6</v>
      </c>
      <c r="J257" s="505">
        <v>105.39999999999999</v>
      </c>
      <c r="K257" s="504">
        <v>103.8</v>
      </c>
      <c r="L257" s="504">
        <v>102</v>
      </c>
      <c r="M257" s="504">
        <v>4.1499699999999997</v>
      </c>
      <c r="N257" s="1"/>
      <c r="O257" s="1"/>
    </row>
    <row r="258" spans="1:15" ht="12.75" customHeight="1">
      <c r="A258" s="31">
        <v>248</v>
      </c>
      <c r="B258" s="503" t="s">
        <v>415</v>
      </c>
      <c r="C258" s="504">
        <v>1742</v>
      </c>
      <c r="D258" s="505">
        <v>1716.8333333333333</v>
      </c>
      <c r="E258" s="505">
        <v>1683.6666666666665</v>
      </c>
      <c r="F258" s="505">
        <v>1625.3333333333333</v>
      </c>
      <c r="G258" s="505">
        <v>1592.1666666666665</v>
      </c>
      <c r="H258" s="505">
        <v>1775.1666666666665</v>
      </c>
      <c r="I258" s="505">
        <v>1808.333333333333</v>
      </c>
      <c r="J258" s="505">
        <v>1866.6666666666665</v>
      </c>
      <c r="K258" s="504">
        <v>1750</v>
      </c>
      <c r="L258" s="504">
        <v>1658.5</v>
      </c>
      <c r="M258" s="504">
        <v>1.53972</v>
      </c>
      <c r="N258" s="1"/>
      <c r="O258" s="1"/>
    </row>
    <row r="259" spans="1:15" ht="12.75" customHeight="1">
      <c r="A259" s="31">
        <v>249</v>
      </c>
      <c r="B259" s="503" t="s">
        <v>425</v>
      </c>
      <c r="C259" s="504">
        <v>1980.35</v>
      </c>
      <c r="D259" s="505">
        <v>1982.7666666666667</v>
      </c>
      <c r="E259" s="505">
        <v>1969.5833333333333</v>
      </c>
      <c r="F259" s="505">
        <v>1958.8166666666666</v>
      </c>
      <c r="G259" s="505">
        <v>1945.6333333333332</v>
      </c>
      <c r="H259" s="505">
        <v>1993.5333333333333</v>
      </c>
      <c r="I259" s="505">
        <v>2006.7166666666667</v>
      </c>
      <c r="J259" s="505">
        <v>2017.4833333333333</v>
      </c>
      <c r="K259" s="504">
        <v>1995.95</v>
      </c>
      <c r="L259" s="504">
        <v>1972</v>
      </c>
      <c r="M259" s="504">
        <v>4.4790000000000003E-2</v>
      </c>
      <c r="N259" s="1"/>
      <c r="O259" s="1"/>
    </row>
    <row r="260" spans="1:15" ht="12.75" customHeight="1">
      <c r="A260" s="31">
        <v>250</v>
      </c>
      <c r="B260" s="503" t="s">
        <v>422</v>
      </c>
      <c r="C260" s="504">
        <v>98.15</v>
      </c>
      <c r="D260" s="505">
        <v>98.75</v>
      </c>
      <c r="E260" s="505">
        <v>97</v>
      </c>
      <c r="F260" s="505">
        <v>95.85</v>
      </c>
      <c r="G260" s="505">
        <v>94.1</v>
      </c>
      <c r="H260" s="505">
        <v>99.9</v>
      </c>
      <c r="I260" s="505">
        <v>101.65</v>
      </c>
      <c r="J260" s="505">
        <v>102.80000000000001</v>
      </c>
      <c r="K260" s="504">
        <v>100.5</v>
      </c>
      <c r="L260" s="504">
        <v>97.6</v>
      </c>
      <c r="M260" s="504">
        <v>7.0993300000000001</v>
      </c>
      <c r="N260" s="1"/>
      <c r="O260" s="1"/>
    </row>
    <row r="261" spans="1:15" ht="12.75" customHeight="1">
      <c r="A261" s="31">
        <v>251</v>
      </c>
      <c r="B261" s="503" t="s">
        <v>139</v>
      </c>
      <c r="C261" s="504">
        <v>370.1</v>
      </c>
      <c r="D261" s="505">
        <v>372.75</v>
      </c>
      <c r="E261" s="505">
        <v>366.1</v>
      </c>
      <c r="F261" s="505">
        <v>362.1</v>
      </c>
      <c r="G261" s="505">
        <v>355.45000000000005</v>
      </c>
      <c r="H261" s="505">
        <v>376.75</v>
      </c>
      <c r="I261" s="505">
        <v>383.4</v>
      </c>
      <c r="J261" s="505">
        <v>387.4</v>
      </c>
      <c r="K261" s="504">
        <v>379.4</v>
      </c>
      <c r="L261" s="504">
        <v>368.75</v>
      </c>
      <c r="M261" s="504">
        <v>28.008479999999999</v>
      </c>
      <c r="N261" s="1"/>
      <c r="O261" s="1"/>
    </row>
    <row r="262" spans="1:15" ht="12.75" customHeight="1">
      <c r="A262" s="31">
        <v>252</v>
      </c>
      <c r="B262" s="503" t="s">
        <v>416</v>
      </c>
      <c r="C262" s="504">
        <v>3307.05</v>
      </c>
      <c r="D262" s="505">
        <v>3272.0499999999997</v>
      </c>
      <c r="E262" s="505">
        <v>3214.0999999999995</v>
      </c>
      <c r="F262" s="505">
        <v>3121.1499999999996</v>
      </c>
      <c r="G262" s="505">
        <v>3063.1999999999994</v>
      </c>
      <c r="H262" s="505">
        <v>3364.9999999999995</v>
      </c>
      <c r="I262" s="505">
        <v>3422.9499999999994</v>
      </c>
      <c r="J262" s="505">
        <v>3515.8999999999996</v>
      </c>
      <c r="K262" s="504">
        <v>3330</v>
      </c>
      <c r="L262" s="504">
        <v>3179.1</v>
      </c>
      <c r="M262" s="504">
        <v>3.43912</v>
      </c>
      <c r="N262" s="1"/>
      <c r="O262" s="1"/>
    </row>
    <row r="263" spans="1:15" ht="12.75" customHeight="1">
      <c r="A263" s="31">
        <v>253</v>
      </c>
      <c r="B263" s="503" t="s">
        <v>417</v>
      </c>
      <c r="C263" s="504">
        <v>572.45000000000005</v>
      </c>
      <c r="D263" s="505">
        <v>575.2833333333333</v>
      </c>
      <c r="E263" s="505">
        <v>565.56666666666661</v>
      </c>
      <c r="F263" s="505">
        <v>558.68333333333328</v>
      </c>
      <c r="G263" s="505">
        <v>548.96666666666658</v>
      </c>
      <c r="H263" s="505">
        <v>582.16666666666663</v>
      </c>
      <c r="I263" s="505">
        <v>591.88333333333333</v>
      </c>
      <c r="J263" s="505">
        <v>598.76666666666665</v>
      </c>
      <c r="K263" s="504">
        <v>585</v>
      </c>
      <c r="L263" s="504">
        <v>568.4</v>
      </c>
      <c r="M263" s="504">
        <v>9.2453099999999999</v>
      </c>
      <c r="N263" s="1"/>
      <c r="O263" s="1"/>
    </row>
    <row r="264" spans="1:15" ht="12.75" customHeight="1">
      <c r="A264" s="31">
        <v>254</v>
      </c>
      <c r="B264" s="503" t="s">
        <v>418</v>
      </c>
      <c r="C264" s="504">
        <v>203.1</v>
      </c>
      <c r="D264" s="505">
        <v>203.80000000000004</v>
      </c>
      <c r="E264" s="505">
        <v>201.60000000000008</v>
      </c>
      <c r="F264" s="505">
        <v>200.10000000000005</v>
      </c>
      <c r="G264" s="505">
        <v>197.90000000000009</v>
      </c>
      <c r="H264" s="505">
        <v>205.30000000000007</v>
      </c>
      <c r="I264" s="505">
        <v>207.50000000000006</v>
      </c>
      <c r="J264" s="505">
        <v>209.00000000000006</v>
      </c>
      <c r="K264" s="504">
        <v>206</v>
      </c>
      <c r="L264" s="504">
        <v>202.3</v>
      </c>
      <c r="M264" s="504">
        <v>2.8767999999999998</v>
      </c>
      <c r="N264" s="1"/>
      <c r="O264" s="1"/>
    </row>
    <row r="265" spans="1:15" ht="12.75" customHeight="1">
      <c r="A265" s="31">
        <v>255</v>
      </c>
      <c r="B265" s="503" t="s">
        <v>419</v>
      </c>
      <c r="C265" s="504">
        <v>139.35</v>
      </c>
      <c r="D265" s="505">
        <v>140.04999999999998</v>
      </c>
      <c r="E265" s="505">
        <v>134.69999999999996</v>
      </c>
      <c r="F265" s="505">
        <v>130.04999999999998</v>
      </c>
      <c r="G265" s="505">
        <v>124.69999999999996</v>
      </c>
      <c r="H265" s="505">
        <v>144.69999999999996</v>
      </c>
      <c r="I265" s="505">
        <v>150.04999999999998</v>
      </c>
      <c r="J265" s="505">
        <v>154.69999999999996</v>
      </c>
      <c r="K265" s="504">
        <v>145.4</v>
      </c>
      <c r="L265" s="504">
        <v>135.4</v>
      </c>
      <c r="M265" s="504">
        <v>26.400690000000001</v>
      </c>
      <c r="N265" s="1"/>
      <c r="O265" s="1"/>
    </row>
    <row r="266" spans="1:15" ht="12.75" customHeight="1">
      <c r="A266" s="31">
        <v>256</v>
      </c>
      <c r="B266" s="503" t="s">
        <v>420</v>
      </c>
      <c r="C266" s="504">
        <v>73.5</v>
      </c>
      <c r="D266" s="505">
        <v>73.600000000000009</v>
      </c>
      <c r="E266" s="505">
        <v>73.100000000000023</v>
      </c>
      <c r="F266" s="505">
        <v>72.700000000000017</v>
      </c>
      <c r="G266" s="505">
        <v>72.200000000000031</v>
      </c>
      <c r="H266" s="505">
        <v>74.000000000000014</v>
      </c>
      <c r="I266" s="505">
        <v>74.499999999999986</v>
      </c>
      <c r="J266" s="505">
        <v>74.900000000000006</v>
      </c>
      <c r="K266" s="504">
        <v>74.099999999999994</v>
      </c>
      <c r="L266" s="504">
        <v>73.2</v>
      </c>
      <c r="M266" s="504">
        <v>5.88443</v>
      </c>
      <c r="N266" s="1"/>
      <c r="O266" s="1"/>
    </row>
    <row r="267" spans="1:15" ht="12.75" customHeight="1">
      <c r="A267" s="31">
        <v>257</v>
      </c>
      <c r="B267" s="503" t="s">
        <v>424</v>
      </c>
      <c r="C267" s="504">
        <v>196.55</v>
      </c>
      <c r="D267" s="505">
        <v>195.86666666666667</v>
      </c>
      <c r="E267" s="505">
        <v>193.78333333333336</v>
      </c>
      <c r="F267" s="505">
        <v>191.01666666666668</v>
      </c>
      <c r="G267" s="505">
        <v>188.93333333333337</v>
      </c>
      <c r="H267" s="505">
        <v>198.63333333333335</v>
      </c>
      <c r="I267" s="505">
        <v>200.71666666666667</v>
      </c>
      <c r="J267" s="505">
        <v>203.48333333333335</v>
      </c>
      <c r="K267" s="504">
        <v>197.95</v>
      </c>
      <c r="L267" s="504">
        <v>193.1</v>
      </c>
      <c r="M267" s="504">
        <v>9.1463599999999996</v>
      </c>
      <c r="N267" s="1"/>
      <c r="O267" s="1"/>
    </row>
    <row r="268" spans="1:15" ht="12.75" customHeight="1">
      <c r="A268" s="31">
        <v>258</v>
      </c>
      <c r="B268" s="503" t="s">
        <v>423</v>
      </c>
      <c r="C268" s="504">
        <v>342.9</v>
      </c>
      <c r="D268" s="505">
        <v>345.98333333333329</v>
      </c>
      <c r="E268" s="505">
        <v>338.26666666666659</v>
      </c>
      <c r="F268" s="505">
        <v>333.63333333333333</v>
      </c>
      <c r="G268" s="505">
        <v>325.91666666666663</v>
      </c>
      <c r="H268" s="505">
        <v>350.61666666666656</v>
      </c>
      <c r="I268" s="505">
        <v>358.33333333333326</v>
      </c>
      <c r="J268" s="505">
        <v>362.96666666666653</v>
      </c>
      <c r="K268" s="504">
        <v>353.7</v>
      </c>
      <c r="L268" s="504">
        <v>341.35</v>
      </c>
      <c r="M268" s="504">
        <v>1.36405</v>
      </c>
      <c r="N268" s="1"/>
      <c r="O268" s="1"/>
    </row>
    <row r="269" spans="1:15" ht="12.75" customHeight="1">
      <c r="A269" s="31">
        <v>259</v>
      </c>
      <c r="B269" s="503" t="s">
        <v>267</v>
      </c>
      <c r="C269" s="504">
        <v>299.35000000000002</v>
      </c>
      <c r="D269" s="505">
        <v>302.11666666666667</v>
      </c>
      <c r="E269" s="505">
        <v>295.23333333333335</v>
      </c>
      <c r="F269" s="505">
        <v>291.11666666666667</v>
      </c>
      <c r="G269" s="505">
        <v>284.23333333333335</v>
      </c>
      <c r="H269" s="505">
        <v>306.23333333333335</v>
      </c>
      <c r="I269" s="505">
        <v>313.11666666666667</v>
      </c>
      <c r="J269" s="505">
        <v>317.23333333333335</v>
      </c>
      <c r="K269" s="504">
        <v>309</v>
      </c>
      <c r="L269" s="504">
        <v>298</v>
      </c>
      <c r="M269" s="504">
        <v>3.9272</v>
      </c>
      <c r="N269" s="1"/>
      <c r="O269" s="1"/>
    </row>
    <row r="270" spans="1:15" ht="12.75" customHeight="1">
      <c r="A270" s="31">
        <v>260</v>
      </c>
      <c r="B270" s="503" t="s">
        <v>140</v>
      </c>
      <c r="C270" s="504">
        <v>645.79999999999995</v>
      </c>
      <c r="D270" s="505">
        <v>649.58333333333326</v>
      </c>
      <c r="E270" s="505">
        <v>639.76666666666654</v>
      </c>
      <c r="F270" s="505">
        <v>633.73333333333323</v>
      </c>
      <c r="G270" s="505">
        <v>623.91666666666652</v>
      </c>
      <c r="H270" s="505">
        <v>655.61666666666656</v>
      </c>
      <c r="I270" s="505">
        <v>665.43333333333317</v>
      </c>
      <c r="J270" s="505">
        <v>671.46666666666658</v>
      </c>
      <c r="K270" s="504">
        <v>659.4</v>
      </c>
      <c r="L270" s="504">
        <v>643.54999999999995</v>
      </c>
      <c r="M270" s="504">
        <v>37.132550000000002</v>
      </c>
      <c r="N270" s="1"/>
      <c r="O270" s="1"/>
    </row>
    <row r="271" spans="1:15" ht="12.75" customHeight="1">
      <c r="A271" s="31">
        <v>261</v>
      </c>
      <c r="B271" s="503" t="s">
        <v>141</v>
      </c>
      <c r="C271" s="504">
        <v>3521.35</v>
      </c>
      <c r="D271" s="505">
        <v>3538.5333333333333</v>
      </c>
      <c r="E271" s="505">
        <v>3489.0666666666666</v>
      </c>
      <c r="F271" s="505">
        <v>3456.7833333333333</v>
      </c>
      <c r="G271" s="505">
        <v>3407.3166666666666</v>
      </c>
      <c r="H271" s="505">
        <v>3570.8166666666666</v>
      </c>
      <c r="I271" s="505">
        <v>3620.2833333333328</v>
      </c>
      <c r="J271" s="505">
        <v>3652.5666666666666</v>
      </c>
      <c r="K271" s="504">
        <v>3588</v>
      </c>
      <c r="L271" s="504">
        <v>3506.25</v>
      </c>
      <c r="M271" s="504">
        <v>3.4967199999999998</v>
      </c>
      <c r="N271" s="1"/>
      <c r="O271" s="1"/>
    </row>
    <row r="272" spans="1:15" ht="12.75" customHeight="1">
      <c r="A272" s="31">
        <v>262</v>
      </c>
      <c r="B272" s="503" t="s">
        <v>850</v>
      </c>
      <c r="C272" s="504">
        <v>538.5</v>
      </c>
      <c r="D272" s="505">
        <v>543.30000000000007</v>
      </c>
      <c r="E272" s="505">
        <v>532.60000000000014</v>
      </c>
      <c r="F272" s="505">
        <v>526.70000000000005</v>
      </c>
      <c r="G272" s="505">
        <v>516.00000000000011</v>
      </c>
      <c r="H272" s="505">
        <v>549.20000000000016</v>
      </c>
      <c r="I272" s="505">
        <v>559.9000000000002</v>
      </c>
      <c r="J272" s="505">
        <v>565.80000000000018</v>
      </c>
      <c r="K272" s="504">
        <v>554</v>
      </c>
      <c r="L272" s="504">
        <v>537.4</v>
      </c>
      <c r="M272" s="504">
        <v>2.2606999999999999</v>
      </c>
      <c r="N272" s="1"/>
      <c r="O272" s="1"/>
    </row>
    <row r="273" spans="1:15" ht="12.75" customHeight="1">
      <c r="A273" s="31">
        <v>263</v>
      </c>
      <c r="B273" s="503" t="s">
        <v>851</v>
      </c>
      <c r="C273" s="504">
        <v>586</v>
      </c>
      <c r="D273" s="505">
        <v>584.9666666666667</v>
      </c>
      <c r="E273" s="505">
        <v>577.98333333333335</v>
      </c>
      <c r="F273" s="505">
        <v>569.9666666666667</v>
      </c>
      <c r="G273" s="505">
        <v>562.98333333333335</v>
      </c>
      <c r="H273" s="505">
        <v>592.98333333333335</v>
      </c>
      <c r="I273" s="505">
        <v>599.9666666666667</v>
      </c>
      <c r="J273" s="505">
        <v>607.98333333333335</v>
      </c>
      <c r="K273" s="504">
        <v>591.95000000000005</v>
      </c>
      <c r="L273" s="504">
        <v>576.95000000000005</v>
      </c>
      <c r="M273" s="504">
        <v>0.63595000000000002</v>
      </c>
      <c r="N273" s="1"/>
      <c r="O273" s="1"/>
    </row>
    <row r="274" spans="1:15" ht="12.75" customHeight="1">
      <c r="A274" s="31">
        <v>264</v>
      </c>
      <c r="B274" s="503" t="s">
        <v>426</v>
      </c>
      <c r="C274" s="504">
        <v>792.7</v>
      </c>
      <c r="D274" s="505">
        <v>795.7833333333333</v>
      </c>
      <c r="E274" s="505">
        <v>784.56666666666661</v>
      </c>
      <c r="F274" s="505">
        <v>776.43333333333328</v>
      </c>
      <c r="G274" s="505">
        <v>765.21666666666658</v>
      </c>
      <c r="H274" s="505">
        <v>803.91666666666663</v>
      </c>
      <c r="I274" s="505">
        <v>815.13333333333333</v>
      </c>
      <c r="J274" s="505">
        <v>823.26666666666665</v>
      </c>
      <c r="K274" s="504">
        <v>807</v>
      </c>
      <c r="L274" s="504">
        <v>787.65</v>
      </c>
      <c r="M274" s="504">
        <v>3.6331500000000001</v>
      </c>
      <c r="N274" s="1"/>
      <c r="O274" s="1"/>
    </row>
    <row r="275" spans="1:15" ht="12.75" customHeight="1">
      <c r="A275" s="31">
        <v>265</v>
      </c>
      <c r="B275" s="503" t="s">
        <v>427</v>
      </c>
      <c r="C275" s="504">
        <v>137.30000000000001</v>
      </c>
      <c r="D275" s="505">
        <v>138.35</v>
      </c>
      <c r="E275" s="505">
        <v>135.94999999999999</v>
      </c>
      <c r="F275" s="505">
        <v>134.6</v>
      </c>
      <c r="G275" s="505">
        <v>132.19999999999999</v>
      </c>
      <c r="H275" s="505">
        <v>139.69999999999999</v>
      </c>
      <c r="I275" s="505">
        <v>142.10000000000002</v>
      </c>
      <c r="J275" s="505">
        <v>143.44999999999999</v>
      </c>
      <c r="K275" s="504">
        <v>140.75</v>
      </c>
      <c r="L275" s="504">
        <v>137</v>
      </c>
      <c r="M275" s="504">
        <v>3.3088500000000001</v>
      </c>
      <c r="N275" s="1"/>
      <c r="O275" s="1"/>
    </row>
    <row r="276" spans="1:15" ht="12.75" customHeight="1">
      <c r="A276" s="31">
        <v>266</v>
      </c>
      <c r="B276" s="503" t="s">
        <v>434</v>
      </c>
      <c r="C276" s="504">
        <v>1284.9000000000001</v>
      </c>
      <c r="D276" s="505">
        <v>1264.95</v>
      </c>
      <c r="E276" s="505">
        <v>1240</v>
      </c>
      <c r="F276" s="505">
        <v>1195.0999999999999</v>
      </c>
      <c r="G276" s="505">
        <v>1170.1499999999999</v>
      </c>
      <c r="H276" s="505">
        <v>1309.8500000000001</v>
      </c>
      <c r="I276" s="505">
        <v>1334.8000000000004</v>
      </c>
      <c r="J276" s="505">
        <v>1379.7000000000003</v>
      </c>
      <c r="K276" s="504">
        <v>1289.9000000000001</v>
      </c>
      <c r="L276" s="504">
        <v>1220.05</v>
      </c>
      <c r="M276" s="504">
        <v>4.6251100000000003</v>
      </c>
      <c r="N276" s="1"/>
      <c r="O276" s="1"/>
    </row>
    <row r="277" spans="1:15" ht="12.75" customHeight="1">
      <c r="A277" s="31">
        <v>267</v>
      </c>
      <c r="B277" s="503" t="s">
        <v>435</v>
      </c>
      <c r="C277" s="504">
        <v>375.4</v>
      </c>
      <c r="D277" s="505">
        <v>373.85000000000008</v>
      </c>
      <c r="E277" s="505">
        <v>365.40000000000015</v>
      </c>
      <c r="F277" s="505">
        <v>355.40000000000009</v>
      </c>
      <c r="G277" s="505">
        <v>346.95000000000016</v>
      </c>
      <c r="H277" s="505">
        <v>383.85000000000014</v>
      </c>
      <c r="I277" s="505">
        <v>392.30000000000007</v>
      </c>
      <c r="J277" s="505">
        <v>402.30000000000013</v>
      </c>
      <c r="K277" s="504">
        <v>382.3</v>
      </c>
      <c r="L277" s="504">
        <v>363.85</v>
      </c>
      <c r="M277" s="504">
        <v>15.927149999999999</v>
      </c>
      <c r="N277" s="1"/>
      <c r="O277" s="1"/>
    </row>
    <row r="278" spans="1:15" ht="12.75" customHeight="1">
      <c r="A278" s="31">
        <v>268</v>
      </c>
      <c r="B278" s="503" t="s">
        <v>852</v>
      </c>
      <c r="C278" s="504">
        <v>66.8</v>
      </c>
      <c r="D278" s="505">
        <v>66.95</v>
      </c>
      <c r="E278" s="505">
        <v>66.45</v>
      </c>
      <c r="F278" s="505">
        <v>66.099999999999994</v>
      </c>
      <c r="G278" s="505">
        <v>65.599999999999994</v>
      </c>
      <c r="H278" s="505">
        <v>67.300000000000011</v>
      </c>
      <c r="I278" s="505">
        <v>67.800000000000011</v>
      </c>
      <c r="J278" s="505">
        <v>68.15000000000002</v>
      </c>
      <c r="K278" s="504">
        <v>67.45</v>
      </c>
      <c r="L278" s="504">
        <v>66.599999999999994</v>
      </c>
      <c r="M278" s="504">
        <v>3.6415299999999999</v>
      </c>
      <c r="N278" s="1"/>
      <c r="O278" s="1"/>
    </row>
    <row r="279" spans="1:15" ht="12.75" customHeight="1">
      <c r="A279" s="31">
        <v>269</v>
      </c>
      <c r="B279" s="503" t="s">
        <v>436</v>
      </c>
      <c r="C279" s="504">
        <v>581.5</v>
      </c>
      <c r="D279" s="505">
        <v>578.73333333333335</v>
      </c>
      <c r="E279" s="505">
        <v>572.76666666666665</v>
      </c>
      <c r="F279" s="505">
        <v>564.0333333333333</v>
      </c>
      <c r="G279" s="505">
        <v>558.06666666666661</v>
      </c>
      <c r="H279" s="505">
        <v>587.4666666666667</v>
      </c>
      <c r="I279" s="505">
        <v>593.43333333333339</v>
      </c>
      <c r="J279" s="505">
        <v>602.16666666666674</v>
      </c>
      <c r="K279" s="504">
        <v>584.70000000000005</v>
      </c>
      <c r="L279" s="504">
        <v>570</v>
      </c>
      <c r="M279" s="504">
        <v>1.04339</v>
      </c>
      <c r="N279" s="1"/>
      <c r="O279" s="1"/>
    </row>
    <row r="280" spans="1:15" ht="12.75" customHeight="1">
      <c r="A280" s="31">
        <v>270</v>
      </c>
      <c r="B280" s="503" t="s">
        <v>437</v>
      </c>
      <c r="C280" s="504">
        <v>44.9</v>
      </c>
      <c r="D280" s="505">
        <v>44.966666666666661</v>
      </c>
      <c r="E280" s="505">
        <v>44.633333333333326</v>
      </c>
      <c r="F280" s="505">
        <v>44.366666666666667</v>
      </c>
      <c r="G280" s="505">
        <v>44.033333333333331</v>
      </c>
      <c r="H280" s="505">
        <v>45.23333333333332</v>
      </c>
      <c r="I280" s="505">
        <v>45.566666666666649</v>
      </c>
      <c r="J280" s="505">
        <v>45.833333333333314</v>
      </c>
      <c r="K280" s="504">
        <v>45.3</v>
      </c>
      <c r="L280" s="504">
        <v>44.7</v>
      </c>
      <c r="M280" s="504">
        <v>11.00938</v>
      </c>
      <c r="N280" s="1"/>
      <c r="O280" s="1"/>
    </row>
    <row r="281" spans="1:15" ht="12.75" customHeight="1">
      <c r="A281" s="31">
        <v>271</v>
      </c>
      <c r="B281" s="503" t="s">
        <v>439</v>
      </c>
      <c r="C281" s="504">
        <v>479.85</v>
      </c>
      <c r="D281" s="505">
        <v>478.7166666666667</v>
      </c>
      <c r="E281" s="505">
        <v>470.88333333333338</v>
      </c>
      <c r="F281" s="505">
        <v>461.91666666666669</v>
      </c>
      <c r="G281" s="505">
        <v>454.08333333333337</v>
      </c>
      <c r="H281" s="505">
        <v>487.68333333333339</v>
      </c>
      <c r="I281" s="505">
        <v>495.51666666666665</v>
      </c>
      <c r="J281" s="505">
        <v>504.48333333333341</v>
      </c>
      <c r="K281" s="504">
        <v>486.55</v>
      </c>
      <c r="L281" s="504">
        <v>469.75</v>
      </c>
      <c r="M281" s="504">
        <v>1.6758900000000001</v>
      </c>
      <c r="N281" s="1"/>
      <c r="O281" s="1"/>
    </row>
    <row r="282" spans="1:15" ht="12.75" customHeight="1">
      <c r="A282" s="31">
        <v>272</v>
      </c>
      <c r="B282" s="503" t="s">
        <v>429</v>
      </c>
      <c r="C282" s="504">
        <v>1156.9000000000001</v>
      </c>
      <c r="D282" s="505">
        <v>1155.8833333333334</v>
      </c>
      <c r="E282" s="505">
        <v>1147.3666666666668</v>
      </c>
      <c r="F282" s="505">
        <v>1137.8333333333333</v>
      </c>
      <c r="G282" s="505">
        <v>1129.3166666666666</v>
      </c>
      <c r="H282" s="505">
        <v>1165.416666666667</v>
      </c>
      <c r="I282" s="505">
        <v>1173.9333333333338</v>
      </c>
      <c r="J282" s="505">
        <v>1183.4666666666672</v>
      </c>
      <c r="K282" s="504">
        <v>1164.4000000000001</v>
      </c>
      <c r="L282" s="504">
        <v>1146.3499999999999</v>
      </c>
      <c r="M282" s="504">
        <v>0.72696000000000005</v>
      </c>
      <c r="N282" s="1"/>
      <c r="O282" s="1"/>
    </row>
    <row r="283" spans="1:15" ht="12.75" customHeight="1">
      <c r="A283" s="31">
        <v>273</v>
      </c>
      <c r="B283" s="503" t="s">
        <v>430</v>
      </c>
      <c r="C283" s="504">
        <v>295</v>
      </c>
      <c r="D283" s="505">
        <v>296.71666666666664</v>
      </c>
      <c r="E283" s="505">
        <v>290.7833333333333</v>
      </c>
      <c r="F283" s="505">
        <v>286.56666666666666</v>
      </c>
      <c r="G283" s="505">
        <v>280.63333333333333</v>
      </c>
      <c r="H283" s="505">
        <v>300.93333333333328</v>
      </c>
      <c r="I283" s="505">
        <v>306.86666666666656</v>
      </c>
      <c r="J283" s="505">
        <v>311.08333333333326</v>
      </c>
      <c r="K283" s="504">
        <v>302.64999999999998</v>
      </c>
      <c r="L283" s="504">
        <v>292.5</v>
      </c>
      <c r="M283" s="504">
        <v>2.6944400000000002</v>
      </c>
      <c r="N283" s="1"/>
      <c r="O283" s="1"/>
    </row>
    <row r="284" spans="1:15" ht="12.75" customHeight="1">
      <c r="A284" s="31">
        <v>274</v>
      </c>
      <c r="B284" s="503" t="s">
        <v>142</v>
      </c>
      <c r="C284" s="504">
        <v>1755.25</v>
      </c>
      <c r="D284" s="505">
        <v>1756.2833333333335</v>
      </c>
      <c r="E284" s="505">
        <v>1742.616666666667</v>
      </c>
      <c r="F284" s="505">
        <v>1729.9833333333336</v>
      </c>
      <c r="G284" s="505">
        <v>1716.3166666666671</v>
      </c>
      <c r="H284" s="505">
        <v>1768.916666666667</v>
      </c>
      <c r="I284" s="505">
        <v>1782.5833333333335</v>
      </c>
      <c r="J284" s="505">
        <v>1795.2166666666669</v>
      </c>
      <c r="K284" s="504">
        <v>1769.95</v>
      </c>
      <c r="L284" s="504">
        <v>1743.65</v>
      </c>
      <c r="M284" s="504">
        <v>24.98395</v>
      </c>
      <c r="N284" s="1"/>
      <c r="O284" s="1"/>
    </row>
    <row r="285" spans="1:15" ht="12.75" customHeight="1">
      <c r="A285" s="31">
        <v>275</v>
      </c>
      <c r="B285" s="503" t="s">
        <v>431</v>
      </c>
      <c r="C285" s="504">
        <v>597.65</v>
      </c>
      <c r="D285" s="505">
        <v>587.58333333333337</v>
      </c>
      <c r="E285" s="505">
        <v>570.16666666666674</v>
      </c>
      <c r="F285" s="505">
        <v>542.68333333333339</v>
      </c>
      <c r="G285" s="505">
        <v>525.26666666666677</v>
      </c>
      <c r="H285" s="505">
        <v>615.06666666666672</v>
      </c>
      <c r="I285" s="505">
        <v>632.48333333333346</v>
      </c>
      <c r="J285" s="505">
        <v>659.9666666666667</v>
      </c>
      <c r="K285" s="504">
        <v>605</v>
      </c>
      <c r="L285" s="504">
        <v>560.1</v>
      </c>
      <c r="M285" s="504">
        <v>20.11683</v>
      </c>
      <c r="N285" s="1"/>
      <c r="O285" s="1"/>
    </row>
    <row r="286" spans="1:15" ht="12.75" customHeight="1">
      <c r="A286" s="31">
        <v>276</v>
      </c>
      <c r="B286" s="503" t="s">
        <v>428</v>
      </c>
      <c r="C286" s="504">
        <v>677</v>
      </c>
      <c r="D286" s="505">
        <v>678</v>
      </c>
      <c r="E286" s="505">
        <v>669</v>
      </c>
      <c r="F286" s="505">
        <v>661</v>
      </c>
      <c r="G286" s="505">
        <v>652</v>
      </c>
      <c r="H286" s="505">
        <v>686</v>
      </c>
      <c r="I286" s="505">
        <v>695</v>
      </c>
      <c r="J286" s="505">
        <v>703</v>
      </c>
      <c r="K286" s="504">
        <v>687</v>
      </c>
      <c r="L286" s="504">
        <v>670</v>
      </c>
      <c r="M286" s="504">
        <v>2.3572199999999999</v>
      </c>
      <c r="N286" s="1"/>
      <c r="O286" s="1"/>
    </row>
    <row r="287" spans="1:15" ht="12.75" customHeight="1">
      <c r="A287" s="31">
        <v>277</v>
      </c>
      <c r="B287" s="503" t="s">
        <v>432</v>
      </c>
      <c r="C287" s="504">
        <v>240</v>
      </c>
      <c r="D287" s="505">
        <v>240.48333333333335</v>
      </c>
      <c r="E287" s="505">
        <v>238.31666666666669</v>
      </c>
      <c r="F287" s="505">
        <v>236.63333333333335</v>
      </c>
      <c r="G287" s="505">
        <v>234.4666666666667</v>
      </c>
      <c r="H287" s="505">
        <v>242.16666666666669</v>
      </c>
      <c r="I287" s="505">
        <v>244.33333333333331</v>
      </c>
      <c r="J287" s="505">
        <v>246.01666666666668</v>
      </c>
      <c r="K287" s="504">
        <v>242.65</v>
      </c>
      <c r="L287" s="504">
        <v>238.8</v>
      </c>
      <c r="M287" s="504">
        <v>1.3374900000000001</v>
      </c>
      <c r="N287" s="1"/>
      <c r="O287" s="1"/>
    </row>
    <row r="288" spans="1:15" ht="12.75" customHeight="1">
      <c r="A288" s="31">
        <v>278</v>
      </c>
      <c r="B288" s="503" t="s">
        <v>433</v>
      </c>
      <c r="C288" s="504">
        <v>1208.45</v>
      </c>
      <c r="D288" s="505">
        <v>1212.7833333333333</v>
      </c>
      <c r="E288" s="505">
        <v>1185.5666666666666</v>
      </c>
      <c r="F288" s="505">
        <v>1162.6833333333334</v>
      </c>
      <c r="G288" s="505">
        <v>1135.4666666666667</v>
      </c>
      <c r="H288" s="505">
        <v>1235.6666666666665</v>
      </c>
      <c r="I288" s="505">
        <v>1262.8833333333332</v>
      </c>
      <c r="J288" s="505">
        <v>1285.7666666666664</v>
      </c>
      <c r="K288" s="504">
        <v>1240</v>
      </c>
      <c r="L288" s="504">
        <v>1189.9000000000001</v>
      </c>
      <c r="M288" s="504">
        <v>0.28719</v>
      </c>
      <c r="N288" s="1"/>
      <c r="O288" s="1"/>
    </row>
    <row r="289" spans="1:15" ht="12.75" customHeight="1">
      <c r="A289" s="31">
        <v>279</v>
      </c>
      <c r="B289" s="503" t="s">
        <v>438</v>
      </c>
      <c r="C289" s="504">
        <v>549.35</v>
      </c>
      <c r="D289" s="505">
        <v>547.75</v>
      </c>
      <c r="E289" s="505">
        <v>542.1</v>
      </c>
      <c r="F289" s="505">
        <v>534.85</v>
      </c>
      <c r="G289" s="505">
        <v>529.20000000000005</v>
      </c>
      <c r="H289" s="505">
        <v>555</v>
      </c>
      <c r="I289" s="505">
        <v>560.65000000000009</v>
      </c>
      <c r="J289" s="505">
        <v>567.9</v>
      </c>
      <c r="K289" s="504">
        <v>553.4</v>
      </c>
      <c r="L289" s="504">
        <v>540.5</v>
      </c>
      <c r="M289" s="504">
        <v>1.0287599999999999</v>
      </c>
      <c r="N289" s="1"/>
      <c r="O289" s="1"/>
    </row>
    <row r="290" spans="1:15" ht="12.75" customHeight="1">
      <c r="A290" s="31">
        <v>280</v>
      </c>
      <c r="B290" s="503" t="s">
        <v>143</v>
      </c>
      <c r="C290" s="504">
        <v>76.25</v>
      </c>
      <c r="D290" s="505">
        <v>76.783333333333331</v>
      </c>
      <c r="E290" s="505">
        <v>75.466666666666669</v>
      </c>
      <c r="F290" s="505">
        <v>74.683333333333337</v>
      </c>
      <c r="G290" s="505">
        <v>73.366666666666674</v>
      </c>
      <c r="H290" s="505">
        <v>77.566666666666663</v>
      </c>
      <c r="I290" s="505">
        <v>78.883333333333326</v>
      </c>
      <c r="J290" s="505">
        <v>79.666666666666657</v>
      </c>
      <c r="K290" s="504">
        <v>78.099999999999994</v>
      </c>
      <c r="L290" s="504">
        <v>76</v>
      </c>
      <c r="M290" s="504">
        <v>56.82141</v>
      </c>
      <c r="N290" s="1"/>
      <c r="O290" s="1"/>
    </row>
    <row r="291" spans="1:15" ht="12.75" customHeight="1">
      <c r="A291" s="31">
        <v>281</v>
      </c>
      <c r="B291" s="503" t="s">
        <v>144</v>
      </c>
      <c r="C291" s="504">
        <v>3730.65</v>
      </c>
      <c r="D291" s="505">
        <v>3723.8833333333332</v>
      </c>
      <c r="E291" s="505">
        <v>3687.7666666666664</v>
      </c>
      <c r="F291" s="505">
        <v>3644.8833333333332</v>
      </c>
      <c r="G291" s="505">
        <v>3608.7666666666664</v>
      </c>
      <c r="H291" s="505">
        <v>3766.7666666666664</v>
      </c>
      <c r="I291" s="505">
        <v>3802.8833333333332</v>
      </c>
      <c r="J291" s="505">
        <v>3845.7666666666664</v>
      </c>
      <c r="K291" s="504">
        <v>3760</v>
      </c>
      <c r="L291" s="504">
        <v>3681</v>
      </c>
      <c r="M291" s="504">
        <v>4.5290400000000002</v>
      </c>
      <c r="N291" s="1"/>
      <c r="O291" s="1"/>
    </row>
    <row r="292" spans="1:15" ht="12.75" customHeight="1">
      <c r="A292" s="31">
        <v>282</v>
      </c>
      <c r="B292" s="503" t="s">
        <v>440</v>
      </c>
      <c r="C292" s="504">
        <v>426.5</v>
      </c>
      <c r="D292" s="505">
        <v>426.83333333333331</v>
      </c>
      <c r="E292" s="505">
        <v>422.66666666666663</v>
      </c>
      <c r="F292" s="505">
        <v>418.83333333333331</v>
      </c>
      <c r="G292" s="505">
        <v>414.66666666666663</v>
      </c>
      <c r="H292" s="505">
        <v>430.66666666666663</v>
      </c>
      <c r="I292" s="505">
        <v>434.83333333333326</v>
      </c>
      <c r="J292" s="505">
        <v>438.66666666666663</v>
      </c>
      <c r="K292" s="504">
        <v>431</v>
      </c>
      <c r="L292" s="504">
        <v>423</v>
      </c>
      <c r="M292" s="504">
        <v>2.4408500000000002</v>
      </c>
      <c r="N292" s="1"/>
      <c r="O292" s="1"/>
    </row>
    <row r="293" spans="1:15" ht="12.75" customHeight="1">
      <c r="A293" s="31">
        <v>283</v>
      </c>
      <c r="B293" s="503" t="s">
        <v>268</v>
      </c>
      <c r="C293" s="504">
        <v>537.95000000000005</v>
      </c>
      <c r="D293" s="505">
        <v>542.91666666666663</v>
      </c>
      <c r="E293" s="505">
        <v>531.43333333333328</v>
      </c>
      <c r="F293" s="505">
        <v>524.91666666666663</v>
      </c>
      <c r="G293" s="505">
        <v>513.43333333333328</v>
      </c>
      <c r="H293" s="505">
        <v>549.43333333333328</v>
      </c>
      <c r="I293" s="505">
        <v>560.91666666666663</v>
      </c>
      <c r="J293" s="505">
        <v>567.43333333333328</v>
      </c>
      <c r="K293" s="504">
        <v>554.4</v>
      </c>
      <c r="L293" s="504">
        <v>536.4</v>
      </c>
      <c r="M293" s="504">
        <v>27.83295</v>
      </c>
      <c r="N293" s="1"/>
      <c r="O293" s="1"/>
    </row>
    <row r="294" spans="1:15" ht="12.75" customHeight="1">
      <c r="A294" s="31">
        <v>284</v>
      </c>
      <c r="B294" s="503" t="s">
        <v>441</v>
      </c>
      <c r="C294" s="504">
        <v>8594.4500000000007</v>
      </c>
      <c r="D294" s="505">
        <v>8623.5500000000011</v>
      </c>
      <c r="E294" s="505">
        <v>8541.9000000000015</v>
      </c>
      <c r="F294" s="505">
        <v>8489.35</v>
      </c>
      <c r="G294" s="505">
        <v>8407.7000000000007</v>
      </c>
      <c r="H294" s="505">
        <v>8676.1000000000022</v>
      </c>
      <c r="I294" s="505">
        <v>8757.75</v>
      </c>
      <c r="J294" s="505">
        <v>8810.3000000000029</v>
      </c>
      <c r="K294" s="504">
        <v>8705.2000000000007</v>
      </c>
      <c r="L294" s="504">
        <v>8571</v>
      </c>
      <c r="M294" s="504">
        <v>5.1470000000000002E-2</v>
      </c>
      <c r="N294" s="1"/>
      <c r="O294" s="1"/>
    </row>
    <row r="295" spans="1:15" ht="12.75" customHeight="1">
      <c r="A295" s="31">
        <v>285</v>
      </c>
      <c r="B295" s="503" t="s">
        <v>442</v>
      </c>
      <c r="C295" s="504">
        <v>45.45</v>
      </c>
      <c r="D295" s="505">
        <v>45.35</v>
      </c>
      <c r="E295" s="505">
        <v>44.7</v>
      </c>
      <c r="F295" s="505">
        <v>43.95</v>
      </c>
      <c r="G295" s="505">
        <v>43.300000000000004</v>
      </c>
      <c r="H295" s="505">
        <v>46.1</v>
      </c>
      <c r="I295" s="505">
        <v>46.749999999999993</v>
      </c>
      <c r="J295" s="505">
        <v>47.5</v>
      </c>
      <c r="K295" s="504">
        <v>46</v>
      </c>
      <c r="L295" s="504">
        <v>44.6</v>
      </c>
      <c r="M295" s="504">
        <v>15.345409999999999</v>
      </c>
      <c r="N295" s="1"/>
      <c r="O295" s="1"/>
    </row>
    <row r="296" spans="1:15" ht="12.75" customHeight="1">
      <c r="A296" s="31">
        <v>286</v>
      </c>
      <c r="B296" s="503" t="s">
        <v>145</v>
      </c>
      <c r="C296" s="504">
        <v>361.85</v>
      </c>
      <c r="D296" s="505">
        <v>363.06666666666666</v>
      </c>
      <c r="E296" s="505">
        <v>358.7833333333333</v>
      </c>
      <c r="F296" s="505">
        <v>355.71666666666664</v>
      </c>
      <c r="G296" s="505">
        <v>351.43333333333328</v>
      </c>
      <c r="H296" s="505">
        <v>366.13333333333333</v>
      </c>
      <c r="I296" s="505">
        <v>370.41666666666674</v>
      </c>
      <c r="J296" s="505">
        <v>373.48333333333335</v>
      </c>
      <c r="K296" s="504">
        <v>367.35</v>
      </c>
      <c r="L296" s="504">
        <v>360</v>
      </c>
      <c r="M296" s="504">
        <v>12.72509</v>
      </c>
      <c r="N296" s="1"/>
      <c r="O296" s="1"/>
    </row>
    <row r="297" spans="1:15" ht="12.75" customHeight="1">
      <c r="A297" s="31">
        <v>287</v>
      </c>
      <c r="B297" s="503" t="s">
        <v>443</v>
      </c>
      <c r="C297" s="504">
        <v>2503.15</v>
      </c>
      <c r="D297" s="505">
        <v>2507.6999999999998</v>
      </c>
      <c r="E297" s="505">
        <v>2477.3999999999996</v>
      </c>
      <c r="F297" s="505">
        <v>2451.6499999999996</v>
      </c>
      <c r="G297" s="505">
        <v>2421.3499999999995</v>
      </c>
      <c r="H297" s="505">
        <v>2533.4499999999998</v>
      </c>
      <c r="I297" s="505">
        <v>2563.75</v>
      </c>
      <c r="J297" s="505">
        <v>2589.5</v>
      </c>
      <c r="K297" s="504">
        <v>2538</v>
      </c>
      <c r="L297" s="504">
        <v>2481.9499999999998</v>
      </c>
      <c r="M297" s="504">
        <v>0.51066</v>
      </c>
      <c r="N297" s="1"/>
      <c r="O297" s="1"/>
    </row>
    <row r="298" spans="1:15" ht="12.75" customHeight="1">
      <c r="A298" s="31">
        <v>288</v>
      </c>
      <c r="B298" s="503" t="s">
        <v>853</v>
      </c>
      <c r="C298" s="504">
        <v>1240.7</v>
      </c>
      <c r="D298" s="505">
        <v>1240.6166666666666</v>
      </c>
      <c r="E298" s="505">
        <v>1226.2333333333331</v>
      </c>
      <c r="F298" s="505">
        <v>1211.7666666666667</v>
      </c>
      <c r="G298" s="505">
        <v>1197.3833333333332</v>
      </c>
      <c r="H298" s="505">
        <v>1255.083333333333</v>
      </c>
      <c r="I298" s="505">
        <v>1269.4666666666667</v>
      </c>
      <c r="J298" s="505">
        <v>1283.9333333333329</v>
      </c>
      <c r="K298" s="504">
        <v>1255</v>
      </c>
      <c r="L298" s="504">
        <v>1226.1500000000001</v>
      </c>
      <c r="M298" s="504">
        <v>1.3514200000000001</v>
      </c>
      <c r="N298" s="1"/>
      <c r="O298" s="1"/>
    </row>
    <row r="299" spans="1:15" ht="12.75" customHeight="1">
      <c r="A299" s="31">
        <v>289</v>
      </c>
      <c r="B299" s="503" t="s">
        <v>146</v>
      </c>
      <c r="C299" s="504">
        <v>1885.7</v>
      </c>
      <c r="D299" s="505">
        <v>1889.4333333333334</v>
      </c>
      <c r="E299" s="505">
        <v>1877.1666666666667</v>
      </c>
      <c r="F299" s="505">
        <v>1868.6333333333334</v>
      </c>
      <c r="G299" s="505">
        <v>1856.3666666666668</v>
      </c>
      <c r="H299" s="505">
        <v>1897.9666666666667</v>
      </c>
      <c r="I299" s="505">
        <v>1910.2333333333331</v>
      </c>
      <c r="J299" s="505">
        <v>1918.7666666666667</v>
      </c>
      <c r="K299" s="504">
        <v>1901.7</v>
      </c>
      <c r="L299" s="504">
        <v>1880.9</v>
      </c>
      <c r="M299" s="504">
        <v>18.05349</v>
      </c>
      <c r="N299" s="1"/>
      <c r="O299" s="1"/>
    </row>
    <row r="300" spans="1:15" ht="12.75" customHeight="1">
      <c r="A300" s="31">
        <v>290</v>
      </c>
      <c r="B300" s="503" t="s">
        <v>147</v>
      </c>
      <c r="C300" s="504">
        <v>7292.5</v>
      </c>
      <c r="D300" s="505">
        <v>7289.4000000000005</v>
      </c>
      <c r="E300" s="505">
        <v>7231.1500000000015</v>
      </c>
      <c r="F300" s="505">
        <v>7169.8000000000011</v>
      </c>
      <c r="G300" s="505">
        <v>7111.550000000002</v>
      </c>
      <c r="H300" s="505">
        <v>7350.7500000000009</v>
      </c>
      <c r="I300" s="505">
        <v>7408.9999999999991</v>
      </c>
      <c r="J300" s="505">
        <v>7470.35</v>
      </c>
      <c r="K300" s="504">
        <v>7347.65</v>
      </c>
      <c r="L300" s="504">
        <v>7228.05</v>
      </c>
      <c r="M300" s="504">
        <v>2.5840000000000001</v>
      </c>
      <c r="N300" s="1"/>
      <c r="O300" s="1"/>
    </row>
    <row r="301" spans="1:15" ht="12.75" customHeight="1">
      <c r="A301" s="31">
        <v>291</v>
      </c>
      <c r="B301" s="503" t="s">
        <v>148</v>
      </c>
      <c r="C301" s="504">
        <v>5573.5</v>
      </c>
      <c r="D301" s="505">
        <v>5583.4666666666672</v>
      </c>
      <c r="E301" s="505">
        <v>5507.0333333333347</v>
      </c>
      <c r="F301" s="505">
        <v>5440.5666666666675</v>
      </c>
      <c r="G301" s="505">
        <v>5364.133333333335</v>
      </c>
      <c r="H301" s="505">
        <v>5649.9333333333343</v>
      </c>
      <c r="I301" s="505">
        <v>5726.3666666666668</v>
      </c>
      <c r="J301" s="505">
        <v>5792.8333333333339</v>
      </c>
      <c r="K301" s="504">
        <v>5659.9</v>
      </c>
      <c r="L301" s="504">
        <v>5517</v>
      </c>
      <c r="M301" s="504">
        <v>3.4349500000000002</v>
      </c>
      <c r="N301" s="1"/>
      <c r="O301" s="1"/>
    </row>
    <row r="302" spans="1:15" ht="12.75" customHeight="1">
      <c r="A302" s="31">
        <v>292</v>
      </c>
      <c r="B302" s="503" t="s">
        <v>149</v>
      </c>
      <c r="C302" s="504">
        <v>937.85</v>
      </c>
      <c r="D302" s="505">
        <v>934.69999999999993</v>
      </c>
      <c r="E302" s="505">
        <v>928.14999999999986</v>
      </c>
      <c r="F302" s="505">
        <v>918.44999999999993</v>
      </c>
      <c r="G302" s="505">
        <v>911.89999999999986</v>
      </c>
      <c r="H302" s="505">
        <v>944.39999999999986</v>
      </c>
      <c r="I302" s="505">
        <v>950.94999999999982</v>
      </c>
      <c r="J302" s="505">
        <v>960.64999999999986</v>
      </c>
      <c r="K302" s="504">
        <v>941.25</v>
      </c>
      <c r="L302" s="504">
        <v>925</v>
      </c>
      <c r="M302" s="504">
        <v>10.55476</v>
      </c>
      <c r="N302" s="1"/>
      <c r="O302" s="1"/>
    </row>
    <row r="303" spans="1:15" ht="12.75" customHeight="1">
      <c r="A303" s="31">
        <v>293</v>
      </c>
      <c r="B303" s="503" t="s">
        <v>444</v>
      </c>
      <c r="C303" s="504">
        <v>3663.95</v>
      </c>
      <c r="D303" s="505">
        <v>3686.6166666666668</v>
      </c>
      <c r="E303" s="505">
        <v>3633.2333333333336</v>
      </c>
      <c r="F303" s="505">
        <v>3602.5166666666669</v>
      </c>
      <c r="G303" s="505">
        <v>3549.1333333333337</v>
      </c>
      <c r="H303" s="505">
        <v>3717.3333333333335</v>
      </c>
      <c r="I303" s="505">
        <v>3770.7166666666667</v>
      </c>
      <c r="J303" s="505">
        <v>3801.4333333333334</v>
      </c>
      <c r="K303" s="504">
        <v>3740</v>
      </c>
      <c r="L303" s="504">
        <v>3655.9</v>
      </c>
      <c r="M303" s="504">
        <v>0.34599000000000002</v>
      </c>
      <c r="N303" s="1"/>
      <c r="O303" s="1"/>
    </row>
    <row r="304" spans="1:15" ht="12.75" customHeight="1">
      <c r="A304" s="31">
        <v>294</v>
      </c>
      <c r="B304" s="503" t="s">
        <v>854</v>
      </c>
      <c r="C304" s="504">
        <v>429.15</v>
      </c>
      <c r="D304" s="505">
        <v>434.90000000000003</v>
      </c>
      <c r="E304" s="505">
        <v>419.80000000000007</v>
      </c>
      <c r="F304" s="505">
        <v>410.45000000000005</v>
      </c>
      <c r="G304" s="505">
        <v>395.35000000000008</v>
      </c>
      <c r="H304" s="505">
        <v>444.25000000000006</v>
      </c>
      <c r="I304" s="505">
        <v>459.35000000000008</v>
      </c>
      <c r="J304" s="505">
        <v>468.70000000000005</v>
      </c>
      <c r="K304" s="504">
        <v>450</v>
      </c>
      <c r="L304" s="504">
        <v>425.55</v>
      </c>
      <c r="M304" s="504">
        <v>11.110469999999999</v>
      </c>
      <c r="N304" s="1"/>
      <c r="O304" s="1"/>
    </row>
    <row r="305" spans="1:15" ht="12.75" customHeight="1">
      <c r="A305" s="31">
        <v>295</v>
      </c>
      <c r="B305" s="503" t="s">
        <v>150</v>
      </c>
      <c r="C305" s="504">
        <v>829.3</v>
      </c>
      <c r="D305" s="505">
        <v>833.15</v>
      </c>
      <c r="E305" s="505">
        <v>823.3</v>
      </c>
      <c r="F305" s="505">
        <v>817.3</v>
      </c>
      <c r="G305" s="505">
        <v>807.44999999999993</v>
      </c>
      <c r="H305" s="505">
        <v>839.15</v>
      </c>
      <c r="I305" s="505">
        <v>849.00000000000011</v>
      </c>
      <c r="J305" s="505">
        <v>855</v>
      </c>
      <c r="K305" s="504">
        <v>843</v>
      </c>
      <c r="L305" s="504">
        <v>827.15</v>
      </c>
      <c r="M305" s="504">
        <v>18.746590000000001</v>
      </c>
      <c r="N305" s="1"/>
      <c r="O305" s="1"/>
    </row>
    <row r="306" spans="1:15" ht="12.75" customHeight="1">
      <c r="A306" s="31">
        <v>296</v>
      </c>
      <c r="B306" s="503" t="s">
        <v>151</v>
      </c>
      <c r="C306" s="504">
        <v>147.25</v>
      </c>
      <c r="D306" s="505">
        <v>147.16666666666666</v>
      </c>
      <c r="E306" s="505">
        <v>145.5333333333333</v>
      </c>
      <c r="F306" s="505">
        <v>143.81666666666663</v>
      </c>
      <c r="G306" s="505">
        <v>142.18333333333328</v>
      </c>
      <c r="H306" s="505">
        <v>148.88333333333333</v>
      </c>
      <c r="I306" s="505">
        <v>150.51666666666671</v>
      </c>
      <c r="J306" s="505">
        <v>152.23333333333335</v>
      </c>
      <c r="K306" s="504">
        <v>148.80000000000001</v>
      </c>
      <c r="L306" s="504">
        <v>145.44999999999999</v>
      </c>
      <c r="M306" s="504">
        <v>44.272570000000002</v>
      </c>
      <c r="N306" s="1"/>
      <c r="O306" s="1"/>
    </row>
    <row r="307" spans="1:15" ht="12.75" customHeight="1">
      <c r="A307" s="31">
        <v>297</v>
      </c>
      <c r="B307" s="503" t="s">
        <v>317</v>
      </c>
      <c r="C307" s="504">
        <v>19.05</v>
      </c>
      <c r="D307" s="505">
        <v>18.933333333333334</v>
      </c>
      <c r="E307" s="505">
        <v>18.366666666666667</v>
      </c>
      <c r="F307" s="505">
        <v>17.683333333333334</v>
      </c>
      <c r="G307" s="505">
        <v>17.116666666666667</v>
      </c>
      <c r="H307" s="505">
        <v>19.616666666666667</v>
      </c>
      <c r="I307" s="505">
        <v>20.183333333333337</v>
      </c>
      <c r="J307" s="505">
        <v>20.866666666666667</v>
      </c>
      <c r="K307" s="504">
        <v>19.5</v>
      </c>
      <c r="L307" s="504">
        <v>18.25</v>
      </c>
      <c r="M307" s="504">
        <v>35.379629999999999</v>
      </c>
      <c r="N307" s="1"/>
      <c r="O307" s="1"/>
    </row>
    <row r="308" spans="1:15" ht="12.75" customHeight="1">
      <c r="A308" s="31">
        <v>298</v>
      </c>
      <c r="B308" s="503" t="s">
        <v>447</v>
      </c>
      <c r="C308" s="504">
        <v>230.45</v>
      </c>
      <c r="D308" s="505">
        <v>231.41666666666666</v>
      </c>
      <c r="E308" s="505">
        <v>225.0333333333333</v>
      </c>
      <c r="F308" s="505">
        <v>219.61666666666665</v>
      </c>
      <c r="G308" s="505">
        <v>213.23333333333329</v>
      </c>
      <c r="H308" s="505">
        <v>236.83333333333331</v>
      </c>
      <c r="I308" s="505">
        <v>243.2166666666667</v>
      </c>
      <c r="J308" s="505">
        <v>248.63333333333333</v>
      </c>
      <c r="K308" s="504">
        <v>237.8</v>
      </c>
      <c r="L308" s="504">
        <v>226</v>
      </c>
      <c r="M308" s="504">
        <v>3.1497299999999999</v>
      </c>
      <c r="N308" s="1"/>
      <c r="O308" s="1"/>
    </row>
    <row r="309" spans="1:15" ht="12.75" customHeight="1">
      <c r="A309" s="31">
        <v>299</v>
      </c>
      <c r="B309" s="503" t="s">
        <v>449</v>
      </c>
      <c r="C309" s="504">
        <v>665.95</v>
      </c>
      <c r="D309" s="505">
        <v>666.31666666666672</v>
      </c>
      <c r="E309" s="505">
        <v>653.63333333333344</v>
      </c>
      <c r="F309" s="505">
        <v>641.31666666666672</v>
      </c>
      <c r="G309" s="505">
        <v>628.63333333333344</v>
      </c>
      <c r="H309" s="505">
        <v>678.63333333333344</v>
      </c>
      <c r="I309" s="505">
        <v>691.31666666666661</v>
      </c>
      <c r="J309" s="505">
        <v>703.63333333333344</v>
      </c>
      <c r="K309" s="504">
        <v>679</v>
      </c>
      <c r="L309" s="504">
        <v>654</v>
      </c>
      <c r="M309" s="504">
        <v>0.60353000000000001</v>
      </c>
      <c r="N309" s="1"/>
      <c r="O309" s="1"/>
    </row>
    <row r="310" spans="1:15" ht="12.75" customHeight="1">
      <c r="A310" s="31">
        <v>300</v>
      </c>
      <c r="B310" s="503" t="s">
        <v>152</v>
      </c>
      <c r="C310" s="504">
        <v>162.55000000000001</v>
      </c>
      <c r="D310" s="505">
        <v>163.26666666666665</v>
      </c>
      <c r="E310" s="505">
        <v>161.18333333333331</v>
      </c>
      <c r="F310" s="505">
        <v>159.81666666666666</v>
      </c>
      <c r="G310" s="505">
        <v>157.73333333333332</v>
      </c>
      <c r="H310" s="505">
        <v>164.6333333333333</v>
      </c>
      <c r="I310" s="505">
        <v>166.71666666666667</v>
      </c>
      <c r="J310" s="505">
        <v>168.08333333333329</v>
      </c>
      <c r="K310" s="504">
        <v>165.35</v>
      </c>
      <c r="L310" s="504">
        <v>161.9</v>
      </c>
      <c r="M310" s="504">
        <v>18.12069</v>
      </c>
      <c r="N310" s="1"/>
      <c r="O310" s="1"/>
    </row>
    <row r="311" spans="1:15" ht="12.75" customHeight="1">
      <c r="A311" s="31">
        <v>301</v>
      </c>
      <c r="B311" s="503" t="s">
        <v>153</v>
      </c>
      <c r="C311" s="504">
        <v>507.05</v>
      </c>
      <c r="D311" s="505">
        <v>505.59999999999997</v>
      </c>
      <c r="E311" s="505">
        <v>501.49999999999994</v>
      </c>
      <c r="F311" s="505">
        <v>495.95</v>
      </c>
      <c r="G311" s="505">
        <v>491.84999999999997</v>
      </c>
      <c r="H311" s="505">
        <v>511.14999999999992</v>
      </c>
      <c r="I311" s="505">
        <v>515.25</v>
      </c>
      <c r="J311" s="505">
        <v>520.79999999999995</v>
      </c>
      <c r="K311" s="504">
        <v>509.7</v>
      </c>
      <c r="L311" s="504">
        <v>500.05</v>
      </c>
      <c r="M311" s="504">
        <v>8.3543400000000005</v>
      </c>
      <c r="N311" s="1"/>
      <c r="O311" s="1"/>
    </row>
    <row r="312" spans="1:15" ht="12.75" customHeight="1">
      <c r="A312" s="31">
        <v>302</v>
      </c>
      <c r="B312" s="503" t="s">
        <v>154</v>
      </c>
      <c r="C312" s="504">
        <v>7282.25</v>
      </c>
      <c r="D312" s="505">
        <v>7310.9333333333334</v>
      </c>
      <c r="E312" s="505">
        <v>7226.7166666666672</v>
      </c>
      <c r="F312" s="505">
        <v>7171.1833333333334</v>
      </c>
      <c r="G312" s="505">
        <v>7086.9666666666672</v>
      </c>
      <c r="H312" s="505">
        <v>7366.4666666666672</v>
      </c>
      <c r="I312" s="505">
        <v>7450.6833333333325</v>
      </c>
      <c r="J312" s="505">
        <v>7506.2166666666672</v>
      </c>
      <c r="K312" s="504">
        <v>7395.15</v>
      </c>
      <c r="L312" s="504">
        <v>7255.4</v>
      </c>
      <c r="M312" s="504">
        <v>2.96041</v>
      </c>
      <c r="N312" s="1"/>
      <c r="O312" s="1"/>
    </row>
    <row r="313" spans="1:15" ht="12.75" customHeight="1">
      <c r="A313" s="31">
        <v>303</v>
      </c>
      <c r="B313" s="503" t="s">
        <v>855</v>
      </c>
      <c r="C313" s="504">
        <v>3007.2</v>
      </c>
      <c r="D313" s="505">
        <v>3024.0666666666671</v>
      </c>
      <c r="E313" s="505">
        <v>2963.1333333333341</v>
      </c>
      <c r="F313" s="505">
        <v>2919.0666666666671</v>
      </c>
      <c r="G313" s="505">
        <v>2858.1333333333341</v>
      </c>
      <c r="H313" s="505">
        <v>3068.1333333333341</v>
      </c>
      <c r="I313" s="505">
        <v>3129.0666666666675</v>
      </c>
      <c r="J313" s="505">
        <v>3173.1333333333341</v>
      </c>
      <c r="K313" s="504">
        <v>3085</v>
      </c>
      <c r="L313" s="504">
        <v>2980</v>
      </c>
      <c r="M313" s="504">
        <v>0.76173000000000002</v>
      </c>
      <c r="N313" s="1"/>
      <c r="O313" s="1"/>
    </row>
    <row r="314" spans="1:15" ht="12.75" customHeight="1">
      <c r="A314" s="31">
        <v>304</v>
      </c>
      <c r="B314" s="503" t="s">
        <v>451</v>
      </c>
      <c r="C314" s="504">
        <v>430.05</v>
      </c>
      <c r="D314" s="505">
        <v>427.95</v>
      </c>
      <c r="E314" s="505">
        <v>422.45</v>
      </c>
      <c r="F314" s="505">
        <v>414.85</v>
      </c>
      <c r="G314" s="505">
        <v>409.35</v>
      </c>
      <c r="H314" s="505">
        <v>435.54999999999995</v>
      </c>
      <c r="I314" s="505">
        <v>441.04999999999995</v>
      </c>
      <c r="J314" s="505">
        <v>448.64999999999992</v>
      </c>
      <c r="K314" s="504">
        <v>433.45</v>
      </c>
      <c r="L314" s="504">
        <v>420.35</v>
      </c>
      <c r="M314" s="504">
        <v>10.408989999999999</v>
      </c>
      <c r="N314" s="1"/>
      <c r="O314" s="1"/>
    </row>
    <row r="315" spans="1:15" ht="12.75" customHeight="1">
      <c r="A315" s="31">
        <v>305</v>
      </c>
      <c r="B315" s="503" t="s">
        <v>452</v>
      </c>
      <c r="C315" s="504">
        <v>275.7</v>
      </c>
      <c r="D315" s="505">
        <v>275.75</v>
      </c>
      <c r="E315" s="505">
        <v>273.55</v>
      </c>
      <c r="F315" s="505">
        <v>271.40000000000003</v>
      </c>
      <c r="G315" s="505">
        <v>269.20000000000005</v>
      </c>
      <c r="H315" s="505">
        <v>277.89999999999998</v>
      </c>
      <c r="I315" s="505">
        <v>280.10000000000002</v>
      </c>
      <c r="J315" s="505">
        <v>282.24999999999994</v>
      </c>
      <c r="K315" s="504">
        <v>277.95</v>
      </c>
      <c r="L315" s="504">
        <v>273.60000000000002</v>
      </c>
      <c r="M315" s="504">
        <v>3.2144599999999999</v>
      </c>
      <c r="N315" s="1"/>
      <c r="O315" s="1"/>
    </row>
    <row r="316" spans="1:15" ht="12.75" customHeight="1">
      <c r="A316" s="31">
        <v>306</v>
      </c>
      <c r="B316" s="503" t="s">
        <v>155</v>
      </c>
      <c r="C316" s="504">
        <v>888.6</v>
      </c>
      <c r="D316" s="505">
        <v>887.4</v>
      </c>
      <c r="E316" s="505">
        <v>881.3</v>
      </c>
      <c r="F316" s="505">
        <v>874</v>
      </c>
      <c r="G316" s="505">
        <v>867.9</v>
      </c>
      <c r="H316" s="505">
        <v>894.69999999999993</v>
      </c>
      <c r="I316" s="505">
        <v>900.80000000000007</v>
      </c>
      <c r="J316" s="505">
        <v>908.09999999999991</v>
      </c>
      <c r="K316" s="504">
        <v>893.5</v>
      </c>
      <c r="L316" s="504">
        <v>880.1</v>
      </c>
      <c r="M316" s="504">
        <v>10.677630000000001</v>
      </c>
      <c r="N316" s="1"/>
      <c r="O316" s="1"/>
    </row>
    <row r="317" spans="1:15" ht="12.75" customHeight="1">
      <c r="A317" s="31">
        <v>307</v>
      </c>
      <c r="B317" s="503" t="s">
        <v>457</v>
      </c>
      <c r="C317" s="504">
        <v>1568.65</v>
      </c>
      <c r="D317" s="505">
        <v>1580.8</v>
      </c>
      <c r="E317" s="505">
        <v>1551.85</v>
      </c>
      <c r="F317" s="505">
        <v>1535.05</v>
      </c>
      <c r="G317" s="505">
        <v>1506.1</v>
      </c>
      <c r="H317" s="505">
        <v>1597.6</v>
      </c>
      <c r="I317" s="505">
        <v>1626.5500000000002</v>
      </c>
      <c r="J317" s="505">
        <v>1643.35</v>
      </c>
      <c r="K317" s="504">
        <v>1609.75</v>
      </c>
      <c r="L317" s="504">
        <v>1564</v>
      </c>
      <c r="M317" s="504">
        <v>3.4544299999999999</v>
      </c>
      <c r="N317" s="1"/>
      <c r="O317" s="1"/>
    </row>
    <row r="318" spans="1:15" ht="12.75" customHeight="1">
      <c r="A318" s="31">
        <v>308</v>
      </c>
      <c r="B318" s="503" t="s">
        <v>156</v>
      </c>
      <c r="C318" s="504">
        <v>3437.1</v>
      </c>
      <c r="D318" s="505">
        <v>3479.1833333333329</v>
      </c>
      <c r="E318" s="505">
        <v>3378.4666666666658</v>
      </c>
      <c r="F318" s="505">
        <v>3319.833333333333</v>
      </c>
      <c r="G318" s="505">
        <v>3219.1166666666659</v>
      </c>
      <c r="H318" s="505">
        <v>3537.8166666666657</v>
      </c>
      <c r="I318" s="505">
        <v>3638.5333333333328</v>
      </c>
      <c r="J318" s="505">
        <v>3697.1666666666656</v>
      </c>
      <c r="K318" s="504">
        <v>3579.9</v>
      </c>
      <c r="L318" s="504">
        <v>3420.55</v>
      </c>
      <c r="M318" s="504">
        <v>5.99573</v>
      </c>
      <c r="N318" s="1"/>
      <c r="O318" s="1"/>
    </row>
    <row r="319" spans="1:15" ht="12.75" customHeight="1">
      <c r="A319" s="31">
        <v>309</v>
      </c>
      <c r="B319" s="503" t="s">
        <v>157</v>
      </c>
      <c r="C319" s="504">
        <v>982.2</v>
      </c>
      <c r="D319" s="505">
        <v>975.15</v>
      </c>
      <c r="E319" s="505">
        <v>960.3</v>
      </c>
      <c r="F319" s="505">
        <v>938.4</v>
      </c>
      <c r="G319" s="505">
        <v>923.55</v>
      </c>
      <c r="H319" s="505">
        <v>997.05</v>
      </c>
      <c r="I319" s="505">
        <v>1011.9000000000001</v>
      </c>
      <c r="J319" s="505">
        <v>1033.8</v>
      </c>
      <c r="K319" s="504">
        <v>990</v>
      </c>
      <c r="L319" s="504">
        <v>953.25</v>
      </c>
      <c r="M319" s="504">
        <v>2.8643299999999998</v>
      </c>
      <c r="N319" s="1"/>
      <c r="O319" s="1"/>
    </row>
    <row r="320" spans="1:15" ht="12.75" customHeight="1">
      <c r="A320" s="31">
        <v>310</v>
      </c>
      <c r="B320" s="503" t="s">
        <v>158</v>
      </c>
      <c r="C320" s="504">
        <v>855.05</v>
      </c>
      <c r="D320" s="505">
        <v>855.2833333333333</v>
      </c>
      <c r="E320" s="505">
        <v>848.56666666666661</v>
      </c>
      <c r="F320" s="505">
        <v>842.08333333333326</v>
      </c>
      <c r="G320" s="505">
        <v>835.36666666666656</v>
      </c>
      <c r="H320" s="505">
        <v>861.76666666666665</v>
      </c>
      <c r="I320" s="505">
        <v>868.48333333333335</v>
      </c>
      <c r="J320" s="505">
        <v>874.9666666666667</v>
      </c>
      <c r="K320" s="504">
        <v>862</v>
      </c>
      <c r="L320" s="504">
        <v>848.8</v>
      </c>
      <c r="M320" s="504">
        <v>4.1622899999999996</v>
      </c>
      <c r="N320" s="1"/>
      <c r="O320" s="1"/>
    </row>
    <row r="321" spans="1:15" ht="12.75" customHeight="1">
      <c r="A321" s="31">
        <v>311</v>
      </c>
      <c r="B321" s="503" t="s">
        <v>448</v>
      </c>
      <c r="C321" s="504">
        <v>186.9</v>
      </c>
      <c r="D321" s="505">
        <v>187.75</v>
      </c>
      <c r="E321" s="505">
        <v>185.3</v>
      </c>
      <c r="F321" s="505">
        <v>183.70000000000002</v>
      </c>
      <c r="G321" s="505">
        <v>181.25000000000003</v>
      </c>
      <c r="H321" s="505">
        <v>189.35</v>
      </c>
      <c r="I321" s="505">
        <v>191.79999999999998</v>
      </c>
      <c r="J321" s="505">
        <v>193.39999999999998</v>
      </c>
      <c r="K321" s="504">
        <v>190.2</v>
      </c>
      <c r="L321" s="504">
        <v>186.15</v>
      </c>
      <c r="M321" s="504">
        <v>1.99841</v>
      </c>
      <c r="N321" s="1"/>
      <c r="O321" s="1"/>
    </row>
    <row r="322" spans="1:15" ht="12.75" customHeight="1">
      <c r="A322" s="31">
        <v>312</v>
      </c>
      <c r="B322" s="503" t="s">
        <v>455</v>
      </c>
      <c r="C322" s="504">
        <v>178.2</v>
      </c>
      <c r="D322" s="505">
        <v>178.76666666666665</v>
      </c>
      <c r="E322" s="505">
        <v>177.33333333333331</v>
      </c>
      <c r="F322" s="505">
        <v>176.46666666666667</v>
      </c>
      <c r="G322" s="505">
        <v>175.03333333333333</v>
      </c>
      <c r="H322" s="505">
        <v>179.6333333333333</v>
      </c>
      <c r="I322" s="505">
        <v>181.06666666666663</v>
      </c>
      <c r="J322" s="505">
        <v>181.93333333333328</v>
      </c>
      <c r="K322" s="504">
        <v>180.2</v>
      </c>
      <c r="L322" s="504">
        <v>177.9</v>
      </c>
      <c r="M322" s="504">
        <v>0.56277999999999995</v>
      </c>
      <c r="N322" s="1"/>
      <c r="O322" s="1"/>
    </row>
    <row r="323" spans="1:15" ht="12.75" customHeight="1">
      <c r="A323" s="31">
        <v>313</v>
      </c>
      <c r="B323" s="503" t="s">
        <v>453</v>
      </c>
      <c r="C323" s="504">
        <v>168.45</v>
      </c>
      <c r="D323" s="505">
        <v>168.91666666666666</v>
      </c>
      <c r="E323" s="505">
        <v>167.13333333333333</v>
      </c>
      <c r="F323" s="505">
        <v>165.81666666666666</v>
      </c>
      <c r="G323" s="505">
        <v>164.03333333333333</v>
      </c>
      <c r="H323" s="505">
        <v>170.23333333333332</v>
      </c>
      <c r="I323" s="505">
        <v>172.01666666666668</v>
      </c>
      <c r="J323" s="505">
        <v>173.33333333333331</v>
      </c>
      <c r="K323" s="504">
        <v>170.7</v>
      </c>
      <c r="L323" s="504">
        <v>167.6</v>
      </c>
      <c r="M323" s="504">
        <v>4.7549200000000003</v>
      </c>
      <c r="N323" s="1"/>
      <c r="O323" s="1"/>
    </row>
    <row r="324" spans="1:15" ht="12.75" customHeight="1">
      <c r="A324" s="31">
        <v>314</v>
      </c>
      <c r="B324" s="503" t="s">
        <v>454</v>
      </c>
      <c r="C324" s="504">
        <v>1215.4000000000001</v>
      </c>
      <c r="D324" s="505">
        <v>1218.1333333333334</v>
      </c>
      <c r="E324" s="505">
        <v>1197.2666666666669</v>
      </c>
      <c r="F324" s="505">
        <v>1179.1333333333334</v>
      </c>
      <c r="G324" s="505">
        <v>1158.2666666666669</v>
      </c>
      <c r="H324" s="505">
        <v>1236.2666666666669</v>
      </c>
      <c r="I324" s="505">
        <v>1257.1333333333332</v>
      </c>
      <c r="J324" s="505">
        <v>1275.2666666666669</v>
      </c>
      <c r="K324" s="504">
        <v>1239</v>
      </c>
      <c r="L324" s="504">
        <v>1200</v>
      </c>
      <c r="M324" s="504">
        <v>3.16791</v>
      </c>
      <c r="N324" s="1"/>
      <c r="O324" s="1"/>
    </row>
    <row r="325" spans="1:15" ht="12.75" customHeight="1">
      <c r="A325" s="31">
        <v>315</v>
      </c>
      <c r="B325" s="503" t="s">
        <v>159</v>
      </c>
      <c r="C325" s="504">
        <v>4733.6000000000004</v>
      </c>
      <c r="D325" s="505">
        <v>4697.8666666666668</v>
      </c>
      <c r="E325" s="505">
        <v>4646.7333333333336</v>
      </c>
      <c r="F325" s="505">
        <v>4559.8666666666668</v>
      </c>
      <c r="G325" s="505">
        <v>4508.7333333333336</v>
      </c>
      <c r="H325" s="505">
        <v>4784.7333333333336</v>
      </c>
      <c r="I325" s="505">
        <v>4835.8666666666668</v>
      </c>
      <c r="J325" s="505">
        <v>4922.7333333333336</v>
      </c>
      <c r="K325" s="504">
        <v>4749</v>
      </c>
      <c r="L325" s="504">
        <v>4611</v>
      </c>
      <c r="M325" s="504">
        <v>6.8635900000000003</v>
      </c>
      <c r="N325" s="1"/>
      <c r="O325" s="1"/>
    </row>
    <row r="326" spans="1:15" ht="12.75" customHeight="1">
      <c r="A326" s="31">
        <v>316</v>
      </c>
      <c r="B326" s="503" t="s">
        <v>445</v>
      </c>
      <c r="C326" s="504">
        <v>44.35</v>
      </c>
      <c r="D326" s="505">
        <v>44.616666666666667</v>
      </c>
      <c r="E326" s="505">
        <v>43.833333333333336</v>
      </c>
      <c r="F326" s="505">
        <v>43.31666666666667</v>
      </c>
      <c r="G326" s="505">
        <v>42.533333333333339</v>
      </c>
      <c r="H326" s="505">
        <v>45.133333333333333</v>
      </c>
      <c r="I326" s="505">
        <v>45.916666666666664</v>
      </c>
      <c r="J326" s="505">
        <v>46.43333333333333</v>
      </c>
      <c r="K326" s="504">
        <v>45.4</v>
      </c>
      <c r="L326" s="504">
        <v>44.1</v>
      </c>
      <c r="M326" s="504">
        <v>17.258199999999999</v>
      </c>
      <c r="N326" s="1"/>
      <c r="O326" s="1"/>
    </row>
    <row r="327" spans="1:15" ht="12.75" customHeight="1">
      <c r="A327" s="31">
        <v>317</v>
      </c>
      <c r="B327" s="503" t="s">
        <v>446</v>
      </c>
      <c r="C327" s="504">
        <v>170.4</v>
      </c>
      <c r="D327" s="505">
        <v>171.45000000000002</v>
      </c>
      <c r="E327" s="505">
        <v>168.95000000000005</v>
      </c>
      <c r="F327" s="505">
        <v>167.50000000000003</v>
      </c>
      <c r="G327" s="505">
        <v>165.00000000000006</v>
      </c>
      <c r="H327" s="505">
        <v>172.90000000000003</v>
      </c>
      <c r="I327" s="505">
        <v>175.39999999999998</v>
      </c>
      <c r="J327" s="505">
        <v>176.85000000000002</v>
      </c>
      <c r="K327" s="504">
        <v>173.95</v>
      </c>
      <c r="L327" s="504">
        <v>170</v>
      </c>
      <c r="M327" s="504">
        <v>8.5157900000000009</v>
      </c>
      <c r="N327" s="1"/>
      <c r="O327" s="1"/>
    </row>
    <row r="328" spans="1:15" ht="12.75" customHeight="1">
      <c r="A328" s="31">
        <v>318</v>
      </c>
      <c r="B328" s="503" t="s">
        <v>456</v>
      </c>
      <c r="C328" s="504">
        <v>915.65</v>
      </c>
      <c r="D328" s="505">
        <v>923.19999999999993</v>
      </c>
      <c r="E328" s="505">
        <v>906.44999999999982</v>
      </c>
      <c r="F328" s="505">
        <v>897.24999999999989</v>
      </c>
      <c r="G328" s="505">
        <v>880.49999999999977</v>
      </c>
      <c r="H328" s="505">
        <v>932.39999999999986</v>
      </c>
      <c r="I328" s="505">
        <v>949.15000000000009</v>
      </c>
      <c r="J328" s="505">
        <v>958.34999999999991</v>
      </c>
      <c r="K328" s="504">
        <v>939.95</v>
      </c>
      <c r="L328" s="504">
        <v>914</v>
      </c>
      <c r="M328" s="504">
        <v>0.60863999999999996</v>
      </c>
      <c r="N328" s="1"/>
      <c r="O328" s="1"/>
    </row>
    <row r="329" spans="1:15" ht="12.75" customHeight="1">
      <c r="A329" s="31">
        <v>319</v>
      </c>
      <c r="B329" s="503" t="s">
        <v>161</v>
      </c>
      <c r="C329" s="504">
        <v>3345.6</v>
      </c>
      <c r="D329" s="505">
        <v>3330.1333333333337</v>
      </c>
      <c r="E329" s="505">
        <v>3301.2666666666673</v>
      </c>
      <c r="F329" s="505">
        <v>3256.9333333333338</v>
      </c>
      <c r="G329" s="505">
        <v>3228.0666666666675</v>
      </c>
      <c r="H329" s="505">
        <v>3374.4666666666672</v>
      </c>
      <c r="I329" s="505">
        <v>3403.333333333333</v>
      </c>
      <c r="J329" s="505">
        <v>3447.666666666667</v>
      </c>
      <c r="K329" s="504">
        <v>3359</v>
      </c>
      <c r="L329" s="504">
        <v>3285.8</v>
      </c>
      <c r="M329" s="504">
        <v>5.5295899999999998</v>
      </c>
      <c r="N329" s="1"/>
      <c r="O329" s="1"/>
    </row>
    <row r="330" spans="1:15" ht="12.75" customHeight="1">
      <c r="A330" s="31">
        <v>320</v>
      </c>
      <c r="B330" s="503" t="s">
        <v>162</v>
      </c>
      <c r="C330" s="504">
        <v>72119.55</v>
      </c>
      <c r="D330" s="505">
        <v>72285.95</v>
      </c>
      <c r="E330" s="505">
        <v>71683.899999999994</v>
      </c>
      <c r="F330" s="505">
        <v>71248.25</v>
      </c>
      <c r="G330" s="505">
        <v>70646.2</v>
      </c>
      <c r="H330" s="505">
        <v>72721.599999999991</v>
      </c>
      <c r="I330" s="505">
        <v>73323.650000000009</v>
      </c>
      <c r="J330" s="505">
        <v>73759.299999999988</v>
      </c>
      <c r="K330" s="504">
        <v>72888</v>
      </c>
      <c r="L330" s="504">
        <v>71850.3</v>
      </c>
      <c r="M330" s="504">
        <v>6.7860000000000004E-2</v>
      </c>
      <c r="N330" s="1"/>
      <c r="O330" s="1"/>
    </row>
    <row r="331" spans="1:15" ht="12.75" customHeight="1">
      <c r="A331" s="31">
        <v>321</v>
      </c>
      <c r="B331" s="503" t="s">
        <v>450</v>
      </c>
      <c r="C331" s="504">
        <v>42.8</v>
      </c>
      <c r="D331" s="505">
        <v>43.066666666666663</v>
      </c>
      <c r="E331" s="505">
        <v>42.333333333333329</v>
      </c>
      <c r="F331" s="505">
        <v>41.866666666666667</v>
      </c>
      <c r="G331" s="505">
        <v>41.133333333333333</v>
      </c>
      <c r="H331" s="505">
        <v>43.533333333333324</v>
      </c>
      <c r="I331" s="505">
        <v>44.266666666666659</v>
      </c>
      <c r="J331" s="505">
        <v>44.73333333333332</v>
      </c>
      <c r="K331" s="504">
        <v>43.8</v>
      </c>
      <c r="L331" s="504">
        <v>42.6</v>
      </c>
      <c r="M331" s="504">
        <v>5.1790799999999999</v>
      </c>
      <c r="N331" s="1"/>
      <c r="O331" s="1"/>
    </row>
    <row r="332" spans="1:15" ht="12.75" customHeight="1">
      <c r="A332" s="31">
        <v>322</v>
      </c>
      <c r="B332" s="503" t="s">
        <v>163</v>
      </c>
      <c r="C332" s="504">
        <v>1479.5</v>
      </c>
      <c r="D332" s="505">
        <v>1485.3999999999999</v>
      </c>
      <c r="E332" s="505">
        <v>1467.8999999999996</v>
      </c>
      <c r="F332" s="505">
        <v>1456.2999999999997</v>
      </c>
      <c r="G332" s="505">
        <v>1438.7999999999995</v>
      </c>
      <c r="H332" s="505">
        <v>1496.9999999999998</v>
      </c>
      <c r="I332" s="505">
        <v>1514.5000000000002</v>
      </c>
      <c r="J332" s="505">
        <v>1526.1</v>
      </c>
      <c r="K332" s="504">
        <v>1502.9</v>
      </c>
      <c r="L332" s="504">
        <v>1473.8</v>
      </c>
      <c r="M332" s="504">
        <v>3.60968</v>
      </c>
      <c r="N332" s="1"/>
      <c r="O332" s="1"/>
    </row>
    <row r="333" spans="1:15" ht="12.75" customHeight="1">
      <c r="A333" s="31">
        <v>323</v>
      </c>
      <c r="B333" s="503" t="s">
        <v>164</v>
      </c>
      <c r="C333" s="504">
        <v>346.15</v>
      </c>
      <c r="D333" s="505">
        <v>345.76666666666665</v>
      </c>
      <c r="E333" s="505">
        <v>342.0333333333333</v>
      </c>
      <c r="F333" s="505">
        <v>337.91666666666663</v>
      </c>
      <c r="G333" s="505">
        <v>334.18333333333328</v>
      </c>
      <c r="H333" s="505">
        <v>349.88333333333333</v>
      </c>
      <c r="I333" s="505">
        <v>353.61666666666667</v>
      </c>
      <c r="J333" s="505">
        <v>357.73333333333335</v>
      </c>
      <c r="K333" s="504">
        <v>349.5</v>
      </c>
      <c r="L333" s="504">
        <v>341.65</v>
      </c>
      <c r="M333" s="504">
        <v>5.9828299999999999</v>
      </c>
      <c r="N333" s="1"/>
      <c r="O333" s="1"/>
    </row>
    <row r="334" spans="1:15" ht="12.75" customHeight="1">
      <c r="A334" s="31">
        <v>324</v>
      </c>
      <c r="B334" s="503" t="s">
        <v>269</v>
      </c>
      <c r="C334" s="504">
        <v>894.8</v>
      </c>
      <c r="D334" s="505">
        <v>898.26666666666677</v>
      </c>
      <c r="E334" s="505">
        <v>887.73333333333358</v>
      </c>
      <c r="F334" s="505">
        <v>880.66666666666686</v>
      </c>
      <c r="G334" s="505">
        <v>870.13333333333367</v>
      </c>
      <c r="H334" s="505">
        <v>905.33333333333348</v>
      </c>
      <c r="I334" s="505">
        <v>915.86666666666656</v>
      </c>
      <c r="J334" s="505">
        <v>922.93333333333339</v>
      </c>
      <c r="K334" s="504">
        <v>908.8</v>
      </c>
      <c r="L334" s="504">
        <v>891.2</v>
      </c>
      <c r="M334" s="504">
        <v>7.3363100000000001</v>
      </c>
      <c r="N334" s="1"/>
      <c r="O334" s="1"/>
    </row>
    <row r="335" spans="1:15" ht="12.75" customHeight="1">
      <c r="A335" s="31">
        <v>325</v>
      </c>
      <c r="B335" s="503" t="s">
        <v>165</v>
      </c>
      <c r="C335" s="504">
        <v>97.6</v>
      </c>
      <c r="D335" s="505">
        <v>98.09999999999998</v>
      </c>
      <c r="E335" s="505">
        <v>96.649999999999963</v>
      </c>
      <c r="F335" s="505">
        <v>95.699999999999989</v>
      </c>
      <c r="G335" s="505">
        <v>94.249999999999972</v>
      </c>
      <c r="H335" s="505">
        <v>99.049999999999955</v>
      </c>
      <c r="I335" s="505">
        <v>100.49999999999997</v>
      </c>
      <c r="J335" s="505">
        <v>101.44999999999995</v>
      </c>
      <c r="K335" s="504">
        <v>99.55</v>
      </c>
      <c r="L335" s="504">
        <v>97.15</v>
      </c>
      <c r="M335" s="504">
        <v>138.30285000000001</v>
      </c>
      <c r="N335" s="1"/>
      <c r="O335" s="1"/>
    </row>
    <row r="336" spans="1:15" ht="12.75" customHeight="1">
      <c r="A336" s="31">
        <v>326</v>
      </c>
      <c r="B336" s="503" t="s">
        <v>166</v>
      </c>
      <c r="C336" s="504">
        <v>5467.4</v>
      </c>
      <c r="D336" s="505">
        <v>5457.4666666666662</v>
      </c>
      <c r="E336" s="505">
        <v>5420.9333333333325</v>
      </c>
      <c r="F336" s="505">
        <v>5374.4666666666662</v>
      </c>
      <c r="G336" s="505">
        <v>5337.9333333333325</v>
      </c>
      <c r="H336" s="505">
        <v>5503.9333333333325</v>
      </c>
      <c r="I336" s="505">
        <v>5540.4666666666672</v>
      </c>
      <c r="J336" s="505">
        <v>5586.9333333333325</v>
      </c>
      <c r="K336" s="504">
        <v>5494</v>
      </c>
      <c r="L336" s="504">
        <v>5411</v>
      </c>
      <c r="M336" s="504">
        <v>1.6740600000000001</v>
      </c>
      <c r="N336" s="1"/>
      <c r="O336" s="1"/>
    </row>
    <row r="337" spans="1:15" ht="12.75" customHeight="1">
      <c r="A337" s="31">
        <v>327</v>
      </c>
      <c r="B337" s="503" t="s">
        <v>167</v>
      </c>
      <c r="C337" s="504">
        <v>4159.5</v>
      </c>
      <c r="D337" s="505">
        <v>4173.4666666666662</v>
      </c>
      <c r="E337" s="505">
        <v>4121.9333333333325</v>
      </c>
      <c r="F337" s="505">
        <v>4084.3666666666659</v>
      </c>
      <c r="G337" s="505">
        <v>4032.8333333333321</v>
      </c>
      <c r="H337" s="505">
        <v>4211.0333333333328</v>
      </c>
      <c r="I337" s="505">
        <v>4262.5666666666675</v>
      </c>
      <c r="J337" s="505">
        <v>4300.1333333333332</v>
      </c>
      <c r="K337" s="504">
        <v>4225</v>
      </c>
      <c r="L337" s="504">
        <v>4135.8999999999996</v>
      </c>
      <c r="M337" s="504">
        <v>1.0437099999999999</v>
      </c>
      <c r="N337" s="1"/>
      <c r="O337" s="1"/>
    </row>
    <row r="338" spans="1:15" ht="12.75" customHeight="1">
      <c r="A338" s="31">
        <v>328</v>
      </c>
      <c r="B338" s="503" t="s">
        <v>856</v>
      </c>
      <c r="C338" s="504">
        <v>2305.3000000000002</v>
      </c>
      <c r="D338" s="505">
        <v>2306.7666666666669</v>
      </c>
      <c r="E338" s="505">
        <v>2268.5333333333338</v>
      </c>
      <c r="F338" s="505">
        <v>2231.7666666666669</v>
      </c>
      <c r="G338" s="505">
        <v>2193.5333333333338</v>
      </c>
      <c r="H338" s="505">
        <v>2343.5333333333338</v>
      </c>
      <c r="I338" s="505">
        <v>2381.7666666666664</v>
      </c>
      <c r="J338" s="505">
        <v>2418.5333333333338</v>
      </c>
      <c r="K338" s="504">
        <v>2345</v>
      </c>
      <c r="L338" s="504">
        <v>2270</v>
      </c>
      <c r="M338" s="504">
        <v>0.20838000000000001</v>
      </c>
      <c r="N338" s="1"/>
      <c r="O338" s="1"/>
    </row>
    <row r="339" spans="1:15" ht="12.75" customHeight="1">
      <c r="A339" s="31">
        <v>329</v>
      </c>
      <c r="B339" s="503" t="s">
        <v>458</v>
      </c>
      <c r="C339" s="504">
        <v>46.05</v>
      </c>
      <c r="D339" s="505">
        <v>45.533333333333331</v>
      </c>
      <c r="E339" s="505">
        <v>44.36666666666666</v>
      </c>
      <c r="F339" s="505">
        <v>42.68333333333333</v>
      </c>
      <c r="G339" s="505">
        <v>41.516666666666659</v>
      </c>
      <c r="H339" s="505">
        <v>47.216666666666661</v>
      </c>
      <c r="I339" s="505">
        <v>48.383333333333333</v>
      </c>
      <c r="J339" s="505">
        <v>50.066666666666663</v>
      </c>
      <c r="K339" s="504">
        <v>46.7</v>
      </c>
      <c r="L339" s="504">
        <v>43.85</v>
      </c>
      <c r="M339" s="504">
        <v>111.27319</v>
      </c>
      <c r="N339" s="1"/>
      <c r="O339" s="1"/>
    </row>
    <row r="340" spans="1:15" ht="12.75" customHeight="1">
      <c r="A340" s="31">
        <v>330</v>
      </c>
      <c r="B340" s="503" t="s">
        <v>459</v>
      </c>
      <c r="C340" s="504">
        <v>69.900000000000006</v>
      </c>
      <c r="D340" s="505">
        <v>70.233333333333334</v>
      </c>
      <c r="E340" s="505">
        <v>68.966666666666669</v>
      </c>
      <c r="F340" s="505">
        <v>68.033333333333331</v>
      </c>
      <c r="G340" s="505">
        <v>66.766666666666666</v>
      </c>
      <c r="H340" s="505">
        <v>71.166666666666671</v>
      </c>
      <c r="I340" s="505">
        <v>72.433333333333351</v>
      </c>
      <c r="J340" s="505">
        <v>73.366666666666674</v>
      </c>
      <c r="K340" s="504">
        <v>71.5</v>
      </c>
      <c r="L340" s="504">
        <v>69.3</v>
      </c>
      <c r="M340" s="504">
        <v>24.47428</v>
      </c>
      <c r="N340" s="1"/>
      <c r="O340" s="1"/>
    </row>
    <row r="341" spans="1:15" ht="12.75" customHeight="1">
      <c r="A341" s="31">
        <v>331</v>
      </c>
      <c r="B341" s="503" t="s">
        <v>460</v>
      </c>
      <c r="C341" s="504">
        <v>579.20000000000005</v>
      </c>
      <c r="D341" s="505">
        <v>578.30000000000007</v>
      </c>
      <c r="E341" s="505">
        <v>570.90000000000009</v>
      </c>
      <c r="F341" s="505">
        <v>562.6</v>
      </c>
      <c r="G341" s="505">
        <v>555.20000000000005</v>
      </c>
      <c r="H341" s="505">
        <v>586.60000000000014</v>
      </c>
      <c r="I341" s="505">
        <v>594</v>
      </c>
      <c r="J341" s="505">
        <v>602.30000000000018</v>
      </c>
      <c r="K341" s="504">
        <v>585.70000000000005</v>
      </c>
      <c r="L341" s="504">
        <v>570</v>
      </c>
      <c r="M341" s="504">
        <v>0.22783999999999999</v>
      </c>
      <c r="N341" s="1"/>
      <c r="O341" s="1"/>
    </row>
    <row r="342" spans="1:15" ht="12.75" customHeight="1">
      <c r="A342" s="31">
        <v>332</v>
      </c>
      <c r="B342" s="503" t="s">
        <v>168</v>
      </c>
      <c r="C342" s="504">
        <v>19406.55</v>
      </c>
      <c r="D342" s="505">
        <v>19438.25</v>
      </c>
      <c r="E342" s="505">
        <v>19291.5</v>
      </c>
      <c r="F342" s="505">
        <v>19176.45</v>
      </c>
      <c r="G342" s="505">
        <v>19029.7</v>
      </c>
      <c r="H342" s="505">
        <v>19553.3</v>
      </c>
      <c r="I342" s="505">
        <v>19700.05</v>
      </c>
      <c r="J342" s="505">
        <v>19815.099999999999</v>
      </c>
      <c r="K342" s="504">
        <v>19585</v>
      </c>
      <c r="L342" s="504">
        <v>19323.2</v>
      </c>
      <c r="M342" s="504">
        <v>0.39867999999999998</v>
      </c>
      <c r="N342" s="1"/>
      <c r="O342" s="1"/>
    </row>
    <row r="343" spans="1:15" ht="12.75" customHeight="1">
      <c r="A343" s="31">
        <v>333</v>
      </c>
      <c r="B343" s="503" t="s">
        <v>466</v>
      </c>
      <c r="C343" s="504">
        <v>90.25</v>
      </c>
      <c r="D343" s="505">
        <v>90.600000000000009</v>
      </c>
      <c r="E343" s="505">
        <v>88.450000000000017</v>
      </c>
      <c r="F343" s="505">
        <v>86.65</v>
      </c>
      <c r="G343" s="505">
        <v>84.500000000000014</v>
      </c>
      <c r="H343" s="505">
        <v>92.40000000000002</v>
      </c>
      <c r="I343" s="505">
        <v>94.550000000000026</v>
      </c>
      <c r="J343" s="505">
        <v>96.350000000000023</v>
      </c>
      <c r="K343" s="504">
        <v>92.75</v>
      </c>
      <c r="L343" s="504">
        <v>88.8</v>
      </c>
      <c r="M343" s="504">
        <v>17.668299999999999</v>
      </c>
      <c r="N343" s="1"/>
      <c r="O343" s="1"/>
    </row>
    <row r="344" spans="1:15" ht="12.75" customHeight="1">
      <c r="A344" s="31">
        <v>334</v>
      </c>
      <c r="B344" s="503" t="s">
        <v>465</v>
      </c>
      <c r="C344" s="504">
        <v>52.2</v>
      </c>
      <c r="D344" s="505">
        <v>52.04999999999999</v>
      </c>
      <c r="E344" s="505">
        <v>50.699999999999982</v>
      </c>
      <c r="F344" s="505">
        <v>49.199999999999989</v>
      </c>
      <c r="G344" s="505">
        <v>47.84999999999998</v>
      </c>
      <c r="H344" s="505">
        <v>53.549999999999983</v>
      </c>
      <c r="I344" s="505">
        <v>54.899999999999991</v>
      </c>
      <c r="J344" s="505">
        <v>56.399999999999984</v>
      </c>
      <c r="K344" s="504">
        <v>53.4</v>
      </c>
      <c r="L344" s="504">
        <v>50.55</v>
      </c>
      <c r="M344" s="504">
        <v>21.11683</v>
      </c>
      <c r="N344" s="1"/>
      <c r="O344" s="1"/>
    </row>
    <row r="345" spans="1:15" ht="12.75" customHeight="1">
      <c r="A345" s="31">
        <v>335</v>
      </c>
      <c r="B345" s="503" t="s">
        <v>464</v>
      </c>
      <c r="C345" s="504">
        <v>609.6</v>
      </c>
      <c r="D345" s="505">
        <v>605.55000000000007</v>
      </c>
      <c r="E345" s="505">
        <v>594.70000000000016</v>
      </c>
      <c r="F345" s="505">
        <v>579.80000000000007</v>
      </c>
      <c r="G345" s="505">
        <v>568.95000000000016</v>
      </c>
      <c r="H345" s="505">
        <v>620.45000000000016</v>
      </c>
      <c r="I345" s="505">
        <v>631.30000000000007</v>
      </c>
      <c r="J345" s="505">
        <v>646.20000000000016</v>
      </c>
      <c r="K345" s="504">
        <v>616.4</v>
      </c>
      <c r="L345" s="504">
        <v>590.65</v>
      </c>
      <c r="M345" s="504">
        <v>9.3540500000000009</v>
      </c>
      <c r="N345" s="1"/>
      <c r="O345" s="1"/>
    </row>
    <row r="346" spans="1:15" ht="12.75" customHeight="1">
      <c r="A346" s="31">
        <v>336</v>
      </c>
      <c r="B346" s="503" t="s">
        <v>461</v>
      </c>
      <c r="C346" s="504">
        <v>31.25</v>
      </c>
      <c r="D346" s="505">
        <v>31.283333333333331</v>
      </c>
      <c r="E346" s="505">
        <v>30.566666666666663</v>
      </c>
      <c r="F346" s="505">
        <v>29.883333333333333</v>
      </c>
      <c r="G346" s="505">
        <v>29.166666666666664</v>
      </c>
      <c r="H346" s="505">
        <v>31.966666666666661</v>
      </c>
      <c r="I346" s="505">
        <v>32.68333333333333</v>
      </c>
      <c r="J346" s="505">
        <v>33.36666666666666</v>
      </c>
      <c r="K346" s="504">
        <v>32</v>
      </c>
      <c r="L346" s="504">
        <v>30.6</v>
      </c>
      <c r="M346" s="504">
        <v>539.60682999999995</v>
      </c>
      <c r="N346" s="1"/>
      <c r="O346" s="1"/>
    </row>
    <row r="347" spans="1:15" ht="12.75" customHeight="1">
      <c r="A347" s="31">
        <v>337</v>
      </c>
      <c r="B347" s="503" t="s">
        <v>537</v>
      </c>
      <c r="C347" s="504">
        <v>135</v>
      </c>
      <c r="D347" s="505">
        <v>135.53333333333333</v>
      </c>
      <c r="E347" s="505">
        <v>133.61666666666667</v>
      </c>
      <c r="F347" s="505">
        <v>132.23333333333335</v>
      </c>
      <c r="G347" s="505">
        <v>130.31666666666669</v>
      </c>
      <c r="H347" s="505">
        <v>136.91666666666666</v>
      </c>
      <c r="I347" s="505">
        <v>138.83333333333334</v>
      </c>
      <c r="J347" s="505">
        <v>140.21666666666664</v>
      </c>
      <c r="K347" s="504">
        <v>137.44999999999999</v>
      </c>
      <c r="L347" s="504">
        <v>134.15</v>
      </c>
      <c r="M347" s="504">
        <v>2.3056800000000002</v>
      </c>
      <c r="N347" s="1"/>
      <c r="O347" s="1"/>
    </row>
    <row r="348" spans="1:15" ht="12.75" customHeight="1">
      <c r="A348" s="31">
        <v>338</v>
      </c>
      <c r="B348" s="503" t="s">
        <v>467</v>
      </c>
      <c r="C348" s="504">
        <v>2436.0500000000002</v>
      </c>
      <c r="D348" s="505">
        <v>2429.9666666666667</v>
      </c>
      <c r="E348" s="505">
        <v>2410.9833333333336</v>
      </c>
      <c r="F348" s="505">
        <v>2385.916666666667</v>
      </c>
      <c r="G348" s="505">
        <v>2366.9333333333338</v>
      </c>
      <c r="H348" s="505">
        <v>2455.0333333333333</v>
      </c>
      <c r="I348" s="505">
        <v>2474.016666666666</v>
      </c>
      <c r="J348" s="505">
        <v>2499.083333333333</v>
      </c>
      <c r="K348" s="504">
        <v>2448.9499999999998</v>
      </c>
      <c r="L348" s="504">
        <v>2404.9</v>
      </c>
      <c r="M348" s="504">
        <v>1.736E-2</v>
      </c>
      <c r="N348" s="1"/>
      <c r="O348" s="1"/>
    </row>
    <row r="349" spans="1:15" ht="12.75" customHeight="1">
      <c r="A349" s="31">
        <v>339</v>
      </c>
      <c r="B349" s="503" t="s">
        <v>462</v>
      </c>
      <c r="C349" s="504">
        <v>63.05</v>
      </c>
      <c r="D349" s="505">
        <v>62.04999999999999</v>
      </c>
      <c r="E349" s="505">
        <v>59.999999999999986</v>
      </c>
      <c r="F349" s="505">
        <v>56.949999999999996</v>
      </c>
      <c r="G349" s="505">
        <v>54.899999999999991</v>
      </c>
      <c r="H349" s="505">
        <v>65.09999999999998</v>
      </c>
      <c r="I349" s="505">
        <v>67.149999999999977</v>
      </c>
      <c r="J349" s="505">
        <v>70.199999999999974</v>
      </c>
      <c r="K349" s="504">
        <v>64.099999999999994</v>
      </c>
      <c r="L349" s="504">
        <v>59</v>
      </c>
      <c r="M349" s="504">
        <v>37.162170000000003</v>
      </c>
      <c r="N349" s="1"/>
      <c r="O349" s="1"/>
    </row>
    <row r="350" spans="1:15" ht="12.75" customHeight="1">
      <c r="A350" s="31">
        <v>340</v>
      </c>
      <c r="B350" s="503" t="s">
        <v>169</v>
      </c>
      <c r="C350" s="504">
        <v>131.4</v>
      </c>
      <c r="D350" s="505">
        <v>131.1</v>
      </c>
      <c r="E350" s="505">
        <v>130.1</v>
      </c>
      <c r="F350" s="505">
        <v>128.80000000000001</v>
      </c>
      <c r="G350" s="505">
        <v>127.80000000000001</v>
      </c>
      <c r="H350" s="505">
        <v>132.39999999999998</v>
      </c>
      <c r="I350" s="505">
        <v>133.39999999999998</v>
      </c>
      <c r="J350" s="505">
        <v>134.69999999999996</v>
      </c>
      <c r="K350" s="504">
        <v>132.1</v>
      </c>
      <c r="L350" s="504">
        <v>129.80000000000001</v>
      </c>
      <c r="M350" s="504">
        <v>121.6863</v>
      </c>
      <c r="N350" s="1"/>
      <c r="O350" s="1"/>
    </row>
    <row r="351" spans="1:15" ht="12.75" customHeight="1">
      <c r="A351" s="31">
        <v>341</v>
      </c>
      <c r="B351" s="503" t="s">
        <v>463</v>
      </c>
      <c r="C351" s="504">
        <v>234.35</v>
      </c>
      <c r="D351" s="505">
        <v>233.20000000000002</v>
      </c>
      <c r="E351" s="505">
        <v>228.90000000000003</v>
      </c>
      <c r="F351" s="505">
        <v>223.45000000000002</v>
      </c>
      <c r="G351" s="505">
        <v>219.15000000000003</v>
      </c>
      <c r="H351" s="505">
        <v>238.65000000000003</v>
      </c>
      <c r="I351" s="505">
        <v>242.95000000000005</v>
      </c>
      <c r="J351" s="505">
        <v>248.40000000000003</v>
      </c>
      <c r="K351" s="504">
        <v>237.5</v>
      </c>
      <c r="L351" s="504">
        <v>227.75</v>
      </c>
      <c r="M351" s="504">
        <v>8.8918199999999992</v>
      </c>
      <c r="N351" s="1"/>
      <c r="O351" s="1"/>
    </row>
    <row r="352" spans="1:15" ht="12.75" customHeight="1">
      <c r="A352" s="31">
        <v>342</v>
      </c>
      <c r="B352" s="503" t="s">
        <v>171</v>
      </c>
      <c r="C352" s="504">
        <v>126.9</v>
      </c>
      <c r="D352" s="505">
        <v>125.66666666666667</v>
      </c>
      <c r="E352" s="505">
        <v>123.48333333333335</v>
      </c>
      <c r="F352" s="505">
        <v>120.06666666666668</v>
      </c>
      <c r="G352" s="505">
        <v>117.88333333333335</v>
      </c>
      <c r="H352" s="505">
        <v>129.08333333333334</v>
      </c>
      <c r="I352" s="505">
        <v>131.26666666666665</v>
      </c>
      <c r="J352" s="505">
        <v>134.68333333333334</v>
      </c>
      <c r="K352" s="504">
        <v>127.85</v>
      </c>
      <c r="L352" s="504">
        <v>122.25</v>
      </c>
      <c r="M352" s="504">
        <v>323.94252999999998</v>
      </c>
      <c r="N352" s="1"/>
      <c r="O352" s="1"/>
    </row>
    <row r="353" spans="1:15" ht="12.75" customHeight="1">
      <c r="A353" s="31">
        <v>343</v>
      </c>
      <c r="B353" s="503" t="s">
        <v>270</v>
      </c>
      <c r="C353" s="504">
        <v>846.65</v>
      </c>
      <c r="D353" s="505">
        <v>852.63333333333333</v>
      </c>
      <c r="E353" s="505">
        <v>835.01666666666665</v>
      </c>
      <c r="F353" s="505">
        <v>823.38333333333333</v>
      </c>
      <c r="G353" s="505">
        <v>805.76666666666665</v>
      </c>
      <c r="H353" s="505">
        <v>864.26666666666665</v>
      </c>
      <c r="I353" s="505">
        <v>881.88333333333321</v>
      </c>
      <c r="J353" s="505">
        <v>893.51666666666665</v>
      </c>
      <c r="K353" s="504">
        <v>870.25</v>
      </c>
      <c r="L353" s="504">
        <v>841</v>
      </c>
      <c r="M353" s="504">
        <v>4.8697999999999997</v>
      </c>
      <c r="N353" s="1"/>
      <c r="O353" s="1"/>
    </row>
    <row r="354" spans="1:15" ht="12.75" customHeight="1">
      <c r="A354" s="31">
        <v>344</v>
      </c>
      <c r="B354" s="503" t="s">
        <v>468</v>
      </c>
      <c r="C354" s="504">
        <v>3956.2</v>
      </c>
      <c r="D354" s="505">
        <v>3954.6166666666668</v>
      </c>
      <c r="E354" s="505">
        <v>3932.4333333333334</v>
      </c>
      <c r="F354" s="505">
        <v>3908.6666666666665</v>
      </c>
      <c r="G354" s="505">
        <v>3886.4833333333331</v>
      </c>
      <c r="H354" s="505">
        <v>3978.3833333333337</v>
      </c>
      <c r="I354" s="505">
        <v>4000.5666666666671</v>
      </c>
      <c r="J354" s="505">
        <v>4024.3333333333339</v>
      </c>
      <c r="K354" s="504">
        <v>3976.8</v>
      </c>
      <c r="L354" s="504">
        <v>3930.85</v>
      </c>
      <c r="M354" s="504">
        <v>0.60421000000000002</v>
      </c>
      <c r="N354" s="1"/>
      <c r="O354" s="1"/>
    </row>
    <row r="355" spans="1:15" ht="12.75" customHeight="1">
      <c r="A355" s="31">
        <v>345</v>
      </c>
      <c r="B355" s="503" t="s">
        <v>271</v>
      </c>
      <c r="C355" s="504">
        <v>201.6</v>
      </c>
      <c r="D355" s="505">
        <v>199.86666666666665</v>
      </c>
      <c r="E355" s="505">
        <v>188.43333333333328</v>
      </c>
      <c r="F355" s="505">
        <v>175.26666666666662</v>
      </c>
      <c r="G355" s="505">
        <v>163.83333333333326</v>
      </c>
      <c r="H355" s="505">
        <v>213.0333333333333</v>
      </c>
      <c r="I355" s="505">
        <v>224.46666666666664</v>
      </c>
      <c r="J355" s="505">
        <v>237.63333333333333</v>
      </c>
      <c r="K355" s="504">
        <v>211.3</v>
      </c>
      <c r="L355" s="504">
        <v>186.7</v>
      </c>
      <c r="M355" s="504">
        <v>68.159319999999994</v>
      </c>
      <c r="N355" s="1"/>
      <c r="O355" s="1"/>
    </row>
    <row r="356" spans="1:15" ht="12.75" customHeight="1">
      <c r="A356" s="31">
        <v>346</v>
      </c>
      <c r="B356" s="503" t="s">
        <v>172</v>
      </c>
      <c r="C356" s="504">
        <v>140.5</v>
      </c>
      <c r="D356" s="505">
        <v>140.06666666666666</v>
      </c>
      <c r="E356" s="505">
        <v>138.93333333333334</v>
      </c>
      <c r="F356" s="505">
        <v>137.36666666666667</v>
      </c>
      <c r="G356" s="505">
        <v>136.23333333333335</v>
      </c>
      <c r="H356" s="505">
        <v>141.63333333333333</v>
      </c>
      <c r="I356" s="505">
        <v>142.76666666666665</v>
      </c>
      <c r="J356" s="505">
        <v>144.33333333333331</v>
      </c>
      <c r="K356" s="504">
        <v>141.19999999999999</v>
      </c>
      <c r="L356" s="504">
        <v>138.5</v>
      </c>
      <c r="M356" s="504">
        <v>115.56524</v>
      </c>
      <c r="N356" s="1"/>
      <c r="O356" s="1"/>
    </row>
    <row r="357" spans="1:15" ht="12.75" customHeight="1">
      <c r="A357" s="31">
        <v>347</v>
      </c>
      <c r="B357" s="503" t="s">
        <v>469</v>
      </c>
      <c r="C357" s="504">
        <v>379.5</v>
      </c>
      <c r="D357" s="505">
        <v>382.56666666666666</v>
      </c>
      <c r="E357" s="505">
        <v>373.23333333333335</v>
      </c>
      <c r="F357" s="505">
        <v>366.9666666666667</v>
      </c>
      <c r="G357" s="505">
        <v>357.63333333333338</v>
      </c>
      <c r="H357" s="505">
        <v>388.83333333333331</v>
      </c>
      <c r="I357" s="505">
        <v>398.16666666666669</v>
      </c>
      <c r="J357" s="505">
        <v>404.43333333333328</v>
      </c>
      <c r="K357" s="504">
        <v>391.9</v>
      </c>
      <c r="L357" s="504">
        <v>376.3</v>
      </c>
      <c r="M357" s="504">
        <v>7.6671199999999997</v>
      </c>
      <c r="N357" s="1"/>
      <c r="O357" s="1"/>
    </row>
    <row r="358" spans="1:15" ht="12.75" customHeight="1">
      <c r="A358" s="31">
        <v>348</v>
      </c>
      <c r="B358" s="503" t="s">
        <v>173</v>
      </c>
      <c r="C358" s="504">
        <v>39428.1</v>
      </c>
      <c r="D358" s="505">
        <v>39521.15</v>
      </c>
      <c r="E358" s="505">
        <v>39108.300000000003</v>
      </c>
      <c r="F358" s="505">
        <v>38788.5</v>
      </c>
      <c r="G358" s="505">
        <v>38375.65</v>
      </c>
      <c r="H358" s="505">
        <v>39840.950000000004</v>
      </c>
      <c r="I358" s="505">
        <v>40253.799999999996</v>
      </c>
      <c r="J358" s="505">
        <v>40573.600000000006</v>
      </c>
      <c r="K358" s="504">
        <v>39934</v>
      </c>
      <c r="L358" s="504">
        <v>39201.35</v>
      </c>
      <c r="M358" s="504">
        <v>0.19434000000000001</v>
      </c>
      <c r="N358" s="1"/>
      <c r="O358" s="1"/>
    </row>
    <row r="359" spans="1:15" ht="12.75" customHeight="1">
      <c r="A359" s="31">
        <v>349</v>
      </c>
      <c r="B359" s="503" t="s">
        <v>174</v>
      </c>
      <c r="C359" s="504">
        <v>2616.6999999999998</v>
      </c>
      <c r="D359" s="505">
        <v>2614.8333333333335</v>
      </c>
      <c r="E359" s="505">
        <v>2589.8666666666668</v>
      </c>
      <c r="F359" s="505">
        <v>2563.0333333333333</v>
      </c>
      <c r="G359" s="505">
        <v>2538.0666666666666</v>
      </c>
      <c r="H359" s="505">
        <v>2641.666666666667</v>
      </c>
      <c r="I359" s="505">
        <v>2666.6333333333332</v>
      </c>
      <c r="J359" s="505">
        <v>2693.4666666666672</v>
      </c>
      <c r="K359" s="504">
        <v>2639.8</v>
      </c>
      <c r="L359" s="504">
        <v>2588</v>
      </c>
      <c r="M359" s="504">
        <v>3.3893499999999999</v>
      </c>
      <c r="N359" s="1"/>
      <c r="O359" s="1"/>
    </row>
    <row r="360" spans="1:15" ht="12.75" customHeight="1">
      <c r="A360" s="31">
        <v>350</v>
      </c>
      <c r="B360" s="503" t="s">
        <v>473</v>
      </c>
      <c r="C360" s="504">
        <v>4810.6000000000004</v>
      </c>
      <c r="D360" s="505">
        <v>4767.9000000000005</v>
      </c>
      <c r="E360" s="505">
        <v>4675.8000000000011</v>
      </c>
      <c r="F360" s="505">
        <v>4541.0000000000009</v>
      </c>
      <c r="G360" s="505">
        <v>4448.9000000000015</v>
      </c>
      <c r="H360" s="505">
        <v>4902.7000000000007</v>
      </c>
      <c r="I360" s="505">
        <v>4994.8000000000011</v>
      </c>
      <c r="J360" s="505">
        <v>5129.6000000000004</v>
      </c>
      <c r="K360" s="504">
        <v>4860</v>
      </c>
      <c r="L360" s="504">
        <v>4633.1000000000004</v>
      </c>
      <c r="M360" s="504">
        <v>4.8896699999999997</v>
      </c>
      <c r="N360" s="1"/>
      <c r="O360" s="1"/>
    </row>
    <row r="361" spans="1:15" ht="12.75" customHeight="1">
      <c r="A361" s="31">
        <v>351</v>
      </c>
      <c r="B361" s="503" t="s">
        <v>175</v>
      </c>
      <c r="C361" s="504">
        <v>214.35</v>
      </c>
      <c r="D361" s="505">
        <v>215.11666666666665</v>
      </c>
      <c r="E361" s="505">
        <v>212.7833333333333</v>
      </c>
      <c r="F361" s="505">
        <v>211.21666666666667</v>
      </c>
      <c r="G361" s="505">
        <v>208.88333333333333</v>
      </c>
      <c r="H361" s="505">
        <v>216.68333333333328</v>
      </c>
      <c r="I361" s="505">
        <v>219.01666666666659</v>
      </c>
      <c r="J361" s="505">
        <v>220.58333333333326</v>
      </c>
      <c r="K361" s="504">
        <v>217.45</v>
      </c>
      <c r="L361" s="504">
        <v>213.55</v>
      </c>
      <c r="M361" s="504">
        <v>10.53645</v>
      </c>
      <c r="N361" s="1"/>
      <c r="O361" s="1"/>
    </row>
    <row r="362" spans="1:15" ht="12.75" customHeight="1">
      <c r="A362" s="31">
        <v>352</v>
      </c>
      <c r="B362" s="503" t="s">
        <v>176</v>
      </c>
      <c r="C362" s="504">
        <v>118</v>
      </c>
      <c r="D362" s="505">
        <v>118.3</v>
      </c>
      <c r="E362" s="505">
        <v>117.25</v>
      </c>
      <c r="F362" s="505">
        <v>116.5</v>
      </c>
      <c r="G362" s="505">
        <v>115.45</v>
      </c>
      <c r="H362" s="505">
        <v>119.05</v>
      </c>
      <c r="I362" s="505">
        <v>120.09999999999998</v>
      </c>
      <c r="J362" s="505">
        <v>120.85</v>
      </c>
      <c r="K362" s="504">
        <v>119.35</v>
      </c>
      <c r="L362" s="504">
        <v>117.55</v>
      </c>
      <c r="M362" s="504">
        <v>13.113350000000001</v>
      </c>
      <c r="N362" s="1"/>
      <c r="O362" s="1"/>
    </row>
    <row r="363" spans="1:15" ht="12.75" customHeight="1">
      <c r="A363" s="31">
        <v>353</v>
      </c>
      <c r="B363" s="503" t="s">
        <v>177</v>
      </c>
      <c r="C363" s="504">
        <v>5029.1499999999996</v>
      </c>
      <c r="D363" s="505">
        <v>5032.7166666666662</v>
      </c>
      <c r="E363" s="505">
        <v>5006.4333333333325</v>
      </c>
      <c r="F363" s="505">
        <v>4983.7166666666662</v>
      </c>
      <c r="G363" s="505">
        <v>4957.4333333333325</v>
      </c>
      <c r="H363" s="505">
        <v>5055.4333333333325</v>
      </c>
      <c r="I363" s="505">
        <v>5081.7166666666672</v>
      </c>
      <c r="J363" s="505">
        <v>5104.4333333333325</v>
      </c>
      <c r="K363" s="504">
        <v>5059</v>
      </c>
      <c r="L363" s="504">
        <v>5010</v>
      </c>
      <c r="M363" s="504">
        <v>0.29499999999999998</v>
      </c>
      <c r="N363" s="1"/>
      <c r="O363" s="1"/>
    </row>
    <row r="364" spans="1:15" ht="12.75" customHeight="1">
      <c r="A364" s="31">
        <v>354</v>
      </c>
      <c r="B364" s="503" t="s">
        <v>274</v>
      </c>
      <c r="C364" s="504">
        <v>15456.6</v>
      </c>
      <c r="D364" s="505">
        <v>15436.950000000003</v>
      </c>
      <c r="E364" s="505">
        <v>15188.850000000006</v>
      </c>
      <c r="F364" s="505">
        <v>14921.100000000004</v>
      </c>
      <c r="G364" s="505">
        <v>14673.000000000007</v>
      </c>
      <c r="H364" s="505">
        <v>15704.700000000004</v>
      </c>
      <c r="I364" s="505">
        <v>15952.8</v>
      </c>
      <c r="J364" s="505">
        <v>16220.550000000003</v>
      </c>
      <c r="K364" s="504">
        <v>15685.05</v>
      </c>
      <c r="L364" s="504">
        <v>15169.2</v>
      </c>
      <c r="M364" s="504">
        <v>0.41489999999999999</v>
      </c>
      <c r="N364" s="1"/>
      <c r="O364" s="1"/>
    </row>
    <row r="365" spans="1:15" ht="12.75" customHeight="1">
      <c r="A365" s="31">
        <v>355</v>
      </c>
      <c r="B365" s="503" t="s">
        <v>480</v>
      </c>
      <c r="C365" s="504">
        <v>5115.3500000000004</v>
      </c>
      <c r="D365" s="505">
        <v>5084.75</v>
      </c>
      <c r="E365" s="505">
        <v>5040.6000000000004</v>
      </c>
      <c r="F365" s="505">
        <v>4965.8500000000004</v>
      </c>
      <c r="G365" s="505">
        <v>4921.7000000000007</v>
      </c>
      <c r="H365" s="505">
        <v>5159.5</v>
      </c>
      <c r="I365" s="505">
        <v>5203.6499999999996</v>
      </c>
      <c r="J365" s="505">
        <v>5278.4</v>
      </c>
      <c r="K365" s="504">
        <v>5128.8999999999996</v>
      </c>
      <c r="L365" s="504">
        <v>5010</v>
      </c>
      <c r="M365" s="504">
        <v>5.5039999999999999E-2</v>
      </c>
      <c r="N365" s="1"/>
      <c r="O365" s="1"/>
    </row>
    <row r="366" spans="1:15" ht="12.75" customHeight="1">
      <c r="A366" s="31">
        <v>356</v>
      </c>
      <c r="B366" s="503" t="s">
        <v>474</v>
      </c>
      <c r="C366" s="504">
        <v>245.7</v>
      </c>
      <c r="D366" s="505">
        <v>245.13333333333333</v>
      </c>
      <c r="E366" s="505">
        <v>238.56666666666666</v>
      </c>
      <c r="F366" s="505">
        <v>231.43333333333334</v>
      </c>
      <c r="G366" s="505">
        <v>224.86666666666667</v>
      </c>
      <c r="H366" s="505">
        <v>252.26666666666665</v>
      </c>
      <c r="I366" s="505">
        <v>258.83333333333331</v>
      </c>
      <c r="J366" s="505">
        <v>265.96666666666664</v>
      </c>
      <c r="K366" s="504">
        <v>251.7</v>
      </c>
      <c r="L366" s="504">
        <v>238</v>
      </c>
      <c r="M366" s="504">
        <v>86.419030000000006</v>
      </c>
      <c r="N366" s="1"/>
      <c r="O366" s="1"/>
    </row>
    <row r="367" spans="1:15" ht="12.75" customHeight="1">
      <c r="A367" s="31">
        <v>357</v>
      </c>
      <c r="B367" s="503" t="s">
        <v>475</v>
      </c>
      <c r="C367" s="504">
        <v>987.4</v>
      </c>
      <c r="D367" s="505">
        <v>992.20000000000016</v>
      </c>
      <c r="E367" s="505">
        <v>976.40000000000032</v>
      </c>
      <c r="F367" s="505">
        <v>965.4000000000002</v>
      </c>
      <c r="G367" s="505">
        <v>949.60000000000036</v>
      </c>
      <c r="H367" s="505">
        <v>1003.2000000000003</v>
      </c>
      <c r="I367" s="505">
        <v>1019.0000000000002</v>
      </c>
      <c r="J367" s="505">
        <v>1030.0000000000002</v>
      </c>
      <c r="K367" s="504">
        <v>1008</v>
      </c>
      <c r="L367" s="504">
        <v>981.2</v>
      </c>
      <c r="M367" s="504">
        <v>0.64165000000000005</v>
      </c>
      <c r="N367" s="1"/>
      <c r="O367" s="1"/>
    </row>
    <row r="368" spans="1:15" ht="12.75" customHeight="1">
      <c r="A368" s="31">
        <v>358</v>
      </c>
      <c r="B368" s="503" t="s">
        <v>178</v>
      </c>
      <c r="C368" s="504">
        <v>2433.9</v>
      </c>
      <c r="D368" s="505">
        <v>2440.7333333333336</v>
      </c>
      <c r="E368" s="505">
        <v>2420.2666666666673</v>
      </c>
      <c r="F368" s="505">
        <v>2406.6333333333337</v>
      </c>
      <c r="G368" s="505">
        <v>2386.1666666666674</v>
      </c>
      <c r="H368" s="505">
        <v>2454.3666666666672</v>
      </c>
      <c r="I368" s="505">
        <v>2474.8333333333335</v>
      </c>
      <c r="J368" s="505">
        <v>2488.4666666666672</v>
      </c>
      <c r="K368" s="504">
        <v>2461.1999999999998</v>
      </c>
      <c r="L368" s="504">
        <v>2427.1</v>
      </c>
      <c r="M368" s="504">
        <v>2.37399</v>
      </c>
      <c r="N368" s="1"/>
      <c r="O368" s="1"/>
    </row>
    <row r="369" spans="1:15" ht="12.75" customHeight="1">
      <c r="A369" s="31">
        <v>359</v>
      </c>
      <c r="B369" s="503" t="s">
        <v>179</v>
      </c>
      <c r="C369" s="504">
        <v>2990.2</v>
      </c>
      <c r="D369" s="505">
        <v>2998.9500000000003</v>
      </c>
      <c r="E369" s="505">
        <v>2962.3500000000004</v>
      </c>
      <c r="F369" s="505">
        <v>2934.5</v>
      </c>
      <c r="G369" s="505">
        <v>2897.9</v>
      </c>
      <c r="H369" s="505">
        <v>3026.8000000000006</v>
      </c>
      <c r="I369" s="505">
        <v>3063.4</v>
      </c>
      <c r="J369" s="505">
        <v>3091.2500000000009</v>
      </c>
      <c r="K369" s="504">
        <v>3035.55</v>
      </c>
      <c r="L369" s="504">
        <v>2971.1</v>
      </c>
      <c r="M369" s="504">
        <v>1.8553200000000001</v>
      </c>
      <c r="N369" s="1"/>
      <c r="O369" s="1"/>
    </row>
    <row r="370" spans="1:15" ht="12.75" customHeight="1">
      <c r="A370" s="31">
        <v>360</v>
      </c>
      <c r="B370" s="503" t="s">
        <v>180</v>
      </c>
      <c r="C370" s="504">
        <v>37.15</v>
      </c>
      <c r="D370" s="505">
        <v>37.033333333333331</v>
      </c>
      <c r="E370" s="505">
        <v>36.666666666666664</v>
      </c>
      <c r="F370" s="505">
        <v>36.18333333333333</v>
      </c>
      <c r="G370" s="505">
        <v>35.816666666666663</v>
      </c>
      <c r="H370" s="505">
        <v>37.516666666666666</v>
      </c>
      <c r="I370" s="505">
        <v>37.88333333333334</v>
      </c>
      <c r="J370" s="505">
        <v>38.366666666666667</v>
      </c>
      <c r="K370" s="504">
        <v>37.4</v>
      </c>
      <c r="L370" s="504">
        <v>36.549999999999997</v>
      </c>
      <c r="M370" s="504">
        <v>698.51126999999997</v>
      </c>
      <c r="N370" s="1"/>
      <c r="O370" s="1"/>
    </row>
    <row r="371" spans="1:15" ht="12.75" customHeight="1">
      <c r="A371" s="31">
        <v>361</v>
      </c>
      <c r="B371" s="503" t="s">
        <v>471</v>
      </c>
      <c r="C371" s="504">
        <v>485.4</v>
      </c>
      <c r="D371" s="505">
        <v>486.66666666666669</v>
      </c>
      <c r="E371" s="505">
        <v>480.33333333333337</v>
      </c>
      <c r="F371" s="505">
        <v>475.26666666666671</v>
      </c>
      <c r="G371" s="505">
        <v>468.93333333333339</v>
      </c>
      <c r="H371" s="505">
        <v>491.73333333333335</v>
      </c>
      <c r="I371" s="505">
        <v>498.06666666666672</v>
      </c>
      <c r="J371" s="505">
        <v>503.13333333333333</v>
      </c>
      <c r="K371" s="504">
        <v>493</v>
      </c>
      <c r="L371" s="504">
        <v>481.6</v>
      </c>
      <c r="M371" s="504">
        <v>0.90193999999999996</v>
      </c>
      <c r="N371" s="1"/>
      <c r="O371" s="1"/>
    </row>
    <row r="372" spans="1:15" ht="12.75" customHeight="1">
      <c r="A372" s="31">
        <v>362</v>
      </c>
      <c r="B372" s="503" t="s">
        <v>472</v>
      </c>
      <c r="C372" s="504">
        <v>260.55</v>
      </c>
      <c r="D372" s="505">
        <v>260.48333333333335</v>
      </c>
      <c r="E372" s="505">
        <v>258.16666666666669</v>
      </c>
      <c r="F372" s="505">
        <v>255.78333333333336</v>
      </c>
      <c r="G372" s="505">
        <v>253.4666666666667</v>
      </c>
      <c r="H372" s="505">
        <v>262.86666666666667</v>
      </c>
      <c r="I372" s="505">
        <v>265.18333333333328</v>
      </c>
      <c r="J372" s="505">
        <v>267.56666666666666</v>
      </c>
      <c r="K372" s="504">
        <v>262.8</v>
      </c>
      <c r="L372" s="504">
        <v>258.10000000000002</v>
      </c>
      <c r="M372" s="504">
        <v>3.9295599999999999</v>
      </c>
      <c r="N372" s="1"/>
      <c r="O372" s="1"/>
    </row>
    <row r="373" spans="1:15" ht="12.75" customHeight="1">
      <c r="A373" s="31">
        <v>363</v>
      </c>
      <c r="B373" s="503" t="s">
        <v>272</v>
      </c>
      <c r="C373" s="504">
        <v>2410.75</v>
      </c>
      <c r="D373" s="505">
        <v>2407.6</v>
      </c>
      <c r="E373" s="505">
        <v>2393.1999999999998</v>
      </c>
      <c r="F373" s="505">
        <v>2375.65</v>
      </c>
      <c r="G373" s="505">
        <v>2361.25</v>
      </c>
      <c r="H373" s="505">
        <v>2425.1499999999996</v>
      </c>
      <c r="I373" s="505">
        <v>2439.5500000000002</v>
      </c>
      <c r="J373" s="505">
        <v>2457.0999999999995</v>
      </c>
      <c r="K373" s="504">
        <v>2422</v>
      </c>
      <c r="L373" s="504">
        <v>2390.0500000000002</v>
      </c>
      <c r="M373" s="504">
        <v>1.92719</v>
      </c>
      <c r="N373" s="1"/>
      <c r="O373" s="1"/>
    </row>
    <row r="374" spans="1:15" ht="12.75" customHeight="1">
      <c r="A374" s="31">
        <v>364</v>
      </c>
      <c r="B374" s="503" t="s">
        <v>476</v>
      </c>
      <c r="C374" s="504">
        <v>951.65</v>
      </c>
      <c r="D374" s="505">
        <v>940.83333333333337</v>
      </c>
      <c r="E374" s="505">
        <v>919.66666666666674</v>
      </c>
      <c r="F374" s="505">
        <v>887.68333333333339</v>
      </c>
      <c r="G374" s="505">
        <v>866.51666666666677</v>
      </c>
      <c r="H374" s="505">
        <v>972.81666666666672</v>
      </c>
      <c r="I374" s="505">
        <v>993.98333333333346</v>
      </c>
      <c r="J374" s="505">
        <v>1025.9666666666667</v>
      </c>
      <c r="K374" s="504">
        <v>962</v>
      </c>
      <c r="L374" s="504">
        <v>908.85</v>
      </c>
      <c r="M374" s="504">
        <v>1.4629099999999999</v>
      </c>
      <c r="N374" s="1"/>
      <c r="O374" s="1"/>
    </row>
    <row r="375" spans="1:15" ht="12.75" customHeight="1">
      <c r="A375" s="31">
        <v>365</v>
      </c>
      <c r="B375" s="503" t="s">
        <v>477</v>
      </c>
      <c r="C375" s="504">
        <v>1876.1</v>
      </c>
      <c r="D375" s="505">
        <v>1880.25</v>
      </c>
      <c r="E375" s="505">
        <v>1857.9</v>
      </c>
      <c r="F375" s="505">
        <v>1839.7</v>
      </c>
      <c r="G375" s="505">
        <v>1817.3500000000001</v>
      </c>
      <c r="H375" s="505">
        <v>1898.45</v>
      </c>
      <c r="I375" s="505">
        <v>1920.8</v>
      </c>
      <c r="J375" s="505">
        <v>1939</v>
      </c>
      <c r="K375" s="504">
        <v>1902.6</v>
      </c>
      <c r="L375" s="504">
        <v>1862.05</v>
      </c>
      <c r="M375" s="504">
        <v>0.93379000000000001</v>
      </c>
      <c r="N375" s="1"/>
      <c r="O375" s="1"/>
    </row>
    <row r="376" spans="1:15" ht="12.75" customHeight="1">
      <c r="A376" s="31">
        <v>366</v>
      </c>
      <c r="B376" s="503" t="s">
        <v>857</v>
      </c>
      <c r="C376" s="504">
        <v>221.05</v>
      </c>
      <c r="D376" s="505">
        <v>223.45000000000002</v>
      </c>
      <c r="E376" s="505">
        <v>216.20000000000005</v>
      </c>
      <c r="F376" s="505">
        <v>211.35000000000002</v>
      </c>
      <c r="G376" s="505">
        <v>204.10000000000005</v>
      </c>
      <c r="H376" s="505">
        <v>228.30000000000004</v>
      </c>
      <c r="I376" s="505">
        <v>235.54999999999998</v>
      </c>
      <c r="J376" s="505">
        <v>240.40000000000003</v>
      </c>
      <c r="K376" s="504">
        <v>230.7</v>
      </c>
      <c r="L376" s="504">
        <v>218.6</v>
      </c>
      <c r="M376" s="504">
        <v>81.844909999999999</v>
      </c>
      <c r="N376" s="1"/>
      <c r="O376" s="1"/>
    </row>
    <row r="377" spans="1:15" ht="12.75" customHeight="1">
      <c r="A377" s="31">
        <v>367</v>
      </c>
      <c r="B377" s="503" t="s">
        <v>181</v>
      </c>
      <c r="C377" s="504">
        <v>205.35</v>
      </c>
      <c r="D377" s="505">
        <v>206.13333333333333</v>
      </c>
      <c r="E377" s="505">
        <v>200.86666666666665</v>
      </c>
      <c r="F377" s="505">
        <v>196.38333333333333</v>
      </c>
      <c r="G377" s="505">
        <v>191.11666666666665</v>
      </c>
      <c r="H377" s="505">
        <v>210.61666666666665</v>
      </c>
      <c r="I377" s="505">
        <v>215.8833333333333</v>
      </c>
      <c r="J377" s="505">
        <v>220.36666666666665</v>
      </c>
      <c r="K377" s="504">
        <v>211.4</v>
      </c>
      <c r="L377" s="504">
        <v>201.65</v>
      </c>
      <c r="M377" s="504">
        <v>656.10905000000002</v>
      </c>
      <c r="N377" s="1"/>
      <c r="O377" s="1"/>
    </row>
    <row r="378" spans="1:15" ht="12.75" customHeight="1">
      <c r="A378" s="31">
        <v>368</v>
      </c>
      <c r="B378" s="503" t="s">
        <v>291</v>
      </c>
      <c r="C378" s="504">
        <v>2556.5</v>
      </c>
      <c r="D378" s="505">
        <v>2558.7833333333333</v>
      </c>
      <c r="E378" s="505">
        <v>2527.7166666666667</v>
      </c>
      <c r="F378" s="505">
        <v>2498.9333333333334</v>
      </c>
      <c r="G378" s="505">
        <v>2467.8666666666668</v>
      </c>
      <c r="H378" s="505">
        <v>2587.5666666666666</v>
      </c>
      <c r="I378" s="505">
        <v>2618.6333333333332</v>
      </c>
      <c r="J378" s="505">
        <v>2647.4166666666665</v>
      </c>
      <c r="K378" s="504">
        <v>2589.85</v>
      </c>
      <c r="L378" s="504">
        <v>2530</v>
      </c>
      <c r="M378" s="504">
        <v>0.22098000000000001</v>
      </c>
      <c r="N378" s="1"/>
      <c r="O378" s="1"/>
    </row>
    <row r="379" spans="1:15" ht="12.75" customHeight="1">
      <c r="A379" s="31">
        <v>369</v>
      </c>
      <c r="B379" s="503" t="s">
        <v>858</v>
      </c>
      <c r="C379" s="504">
        <v>326.7</v>
      </c>
      <c r="D379" s="505">
        <v>329.3</v>
      </c>
      <c r="E379" s="505">
        <v>322.35000000000002</v>
      </c>
      <c r="F379" s="505">
        <v>318</v>
      </c>
      <c r="G379" s="505">
        <v>311.05</v>
      </c>
      <c r="H379" s="505">
        <v>333.65000000000003</v>
      </c>
      <c r="I379" s="505">
        <v>340.59999999999997</v>
      </c>
      <c r="J379" s="505">
        <v>344.95000000000005</v>
      </c>
      <c r="K379" s="504">
        <v>336.25</v>
      </c>
      <c r="L379" s="504">
        <v>324.95</v>
      </c>
      <c r="M379" s="504">
        <v>2.95052</v>
      </c>
      <c r="N379" s="1"/>
      <c r="O379" s="1"/>
    </row>
    <row r="380" spans="1:15" ht="12.75" customHeight="1">
      <c r="A380" s="31">
        <v>370</v>
      </c>
      <c r="B380" s="503" t="s">
        <v>273</v>
      </c>
      <c r="C380" s="504">
        <v>466.45</v>
      </c>
      <c r="D380" s="505">
        <v>469.36666666666662</v>
      </c>
      <c r="E380" s="505">
        <v>461.08333333333326</v>
      </c>
      <c r="F380" s="505">
        <v>455.71666666666664</v>
      </c>
      <c r="G380" s="505">
        <v>447.43333333333328</v>
      </c>
      <c r="H380" s="505">
        <v>474.73333333333323</v>
      </c>
      <c r="I380" s="505">
        <v>483.01666666666665</v>
      </c>
      <c r="J380" s="505">
        <v>488.38333333333321</v>
      </c>
      <c r="K380" s="504">
        <v>477.65</v>
      </c>
      <c r="L380" s="504">
        <v>464</v>
      </c>
      <c r="M380" s="504">
        <v>2.52332</v>
      </c>
      <c r="N380" s="1"/>
      <c r="O380" s="1"/>
    </row>
    <row r="381" spans="1:15" ht="12.75" customHeight="1">
      <c r="A381" s="31">
        <v>371</v>
      </c>
      <c r="B381" s="503" t="s">
        <v>478</v>
      </c>
      <c r="C381" s="504">
        <v>702.4</v>
      </c>
      <c r="D381" s="505">
        <v>707.46666666666658</v>
      </c>
      <c r="E381" s="505">
        <v>690.13333333333321</v>
      </c>
      <c r="F381" s="505">
        <v>677.86666666666667</v>
      </c>
      <c r="G381" s="505">
        <v>660.5333333333333</v>
      </c>
      <c r="H381" s="505">
        <v>719.73333333333312</v>
      </c>
      <c r="I381" s="505">
        <v>737.06666666666638</v>
      </c>
      <c r="J381" s="505">
        <v>749.33333333333303</v>
      </c>
      <c r="K381" s="504">
        <v>724.8</v>
      </c>
      <c r="L381" s="504">
        <v>695.2</v>
      </c>
      <c r="M381" s="504">
        <v>1.56447</v>
      </c>
      <c r="N381" s="1"/>
      <c r="O381" s="1"/>
    </row>
    <row r="382" spans="1:15" ht="12.75" customHeight="1">
      <c r="A382" s="31">
        <v>372</v>
      </c>
      <c r="B382" s="503" t="s">
        <v>479</v>
      </c>
      <c r="C382" s="504">
        <v>131.1</v>
      </c>
      <c r="D382" s="505">
        <v>131.33333333333334</v>
      </c>
      <c r="E382" s="505">
        <v>129.66666666666669</v>
      </c>
      <c r="F382" s="505">
        <v>128.23333333333335</v>
      </c>
      <c r="G382" s="505">
        <v>126.56666666666669</v>
      </c>
      <c r="H382" s="505">
        <v>132.76666666666668</v>
      </c>
      <c r="I382" s="505">
        <v>134.43333333333337</v>
      </c>
      <c r="J382" s="505">
        <v>135.86666666666667</v>
      </c>
      <c r="K382" s="504">
        <v>133</v>
      </c>
      <c r="L382" s="504">
        <v>129.9</v>
      </c>
      <c r="M382" s="504">
        <v>1.51196</v>
      </c>
      <c r="N382" s="1"/>
      <c r="O382" s="1"/>
    </row>
    <row r="383" spans="1:15" ht="12.75" customHeight="1">
      <c r="A383" s="31">
        <v>373</v>
      </c>
      <c r="B383" s="503" t="s">
        <v>183</v>
      </c>
      <c r="C383" s="504">
        <v>1273.4000000000001</v>
      </c>
      <c r="D383" s="505">
        <v>1268.9666666666667</v>
      </c>
      <c r="E383" s="505">
        <v>1255.4333333333334</v>
      </c>
      <c r="F383" s="505">
        <v>1237.4666666666667</v>
      </c>
      <c r="G383" s="505">
        <v>1223.9333333333334</v>
      </c>
      <c r="H383" s="505">
        <v>1286.9333333333334</v>
      </c>
      <c r="I383" s="505">
        <v>1300.4666666666667</v>
      </c>
      <c r="J383" s="505">
        <v>1318.4333333333334</v>
      </c>
      <c r="K383" s="504">
        <v>1282.5</v>
      </c>
      <c r="L383" s="504">
        <v>1251</v>
      </c>
      <c r="M383" s="504">
        <v>11.92801</v>
      </c>
      <c r="N383" s="1"/>
      <c r="O383" s="1"/>
    </row>
    <row r="384" spans="1:15" ht="12.75" customHeight="1">
      <c r="A384" s="31">
        <v>374</v>
      </c>
      <c r="B384" s="503" t="s">
        <v>481</v>
      </c>
      <c r="C384" s="504">
        <v>852.2</v>
      </c>
      <c r="D384" s="505">
        <v>841.75</v>
      </c>
      <c r="E384" s="505">
        <v>821.5</v>
      </c>
      <c r="F384" s="505">
        <v>790.8</v>
      </c>
      <c r="G384" s="505">
        <v>770.55</v>
      </c>
      <c r="H384" s="505">
        <v>872.45</v>
      </c>
      <c r="I384" s="505">
        <v>892.7</v>
      </c>
      <c r="J384" s="505">
        <v>923.40000000000009</v>
      </c>
      <c r="K384" s="504">
        <v>862</v>
      </c>
      <c r="L384" s="504">
        <v>811.05</v>
      </c>
      <c r="M384" s="504">
        <v>2.5904199999999999</v>
      </c>
      <c r="N384" s="1"/>
      <c r="O384" s="1"/>
    </row>
    <row r="385" spans="1:15" ht="12.75" customHeight="1">
      <c r="A385" s="31">
        <v>375</v>
      </c>
      <c r="B385" s="503" t="s">
        <v>483</v>
      </c>
      <c r="C385" s="504">
        <v>1231.55</v>
      </c>
      <c r="D385" s="505">
        <v>1246.1833333333334</v>
      </c>
      <c r="E385" s="505">
        <v>1207.3666666666668</v>
      </c>
      <c r="F385" s="505">
        <v>1183.1833333333334</v>
      </c>
      <c r="G385" s="505">
        <v>1144.3666666666668</v>
      </c>
      <c r="H385" s="505">
        <v>1270.3666666666668</v>
      </c>
      <c r="I385" s="505">
        <v>1309.1833333333334</v>
      </c>
      <c r="J385" s="505">
        <v>1333.3666666666668</v>
      </c>
      <c r="K385" s="504">
        <v>1285</v>
      </c>
      <c r="L385" s="504">
        <v>1222</v>
      </c>
      <c r="M385" s="504">
        <v>11.807040000000001</v>
      </c>
      <c r="N385" s="1"/>
      <c r="O385" s="1"/>
    </row>
    <row r="386" spans="1:15" ht="12.75" customHeight="1">
      <c r="A386" s="31">
        <v>376</v>
      </c>
      <c r="B386" s="503" t="s">
        <v>859</v>
      </c>
      <c r="C386" s="504">
        <v>116.2</v>
      </c>
      <c r="D386" s="505">
        <v>116.06666666666666</v>
      </c>
      <c r="E386" s="505">
        <v>115.68333333333332</v>
      </c>
      <c r="F386" s="505">
        <v>115.16666666666666</v>
      </c>
      <c r="G386" s="505">
        <v>114.78333333333332</v>
      </c>
      <c r="H386" s="505">
        <v>116.58333333333333</v>
      </c>
      <c r="I386" s="505">
        <v>116.96666666666665</v>
      </c>
      <c r="J386" s="505">
        <v>117.48333333333333</v>
      </c>
      <c r="K386" s="504">
        <v>116.45</v>
      </c>
      <c r="L386" s="504">
        <v>115.55</v>
      </c>
      <c r="M386" s="504">
        <v>2.3200500000000002</v>
      </c>
      <c r="N386" s="1"/>
      <c r="O386" s="1"/>
    </row>
    <row r="387" spans="1:15" ht="12.75" customHeight="1">
      <c r="A387" s="31">
        <v>377</v>
      </c>
      <c r="B387" s="503" t="s">
        <v>485</v>
      </c>
      <c r="C387" s="504">
        <v>232.95</v>
      </c>
      <c r="D387" s="505">
        <v>232.83333333333334</v>
      </c>
      <c r="E387" s="505">
        <v>227.66666666666669</v>
      </c>
      <c r="F387" s="505">
        <v>222.38333333333335</v>
      </c>
      <c r="G387" s="505">
        <v>217.2166666666667</v>
      </c>
      <c r="H387" s="505">
        <v>238.11666666666667</v>
      </c>
      <c r="I387" s="505">
        <v>243.28333333333336</v>
      </c>
      <c r="J387" s="505">
        <v>248.56666666666666</v>
      </c>
      <c r="K387" s="504">
        <v>238</v>
      </c>
      <c r="L387" s="504">
        <v>227.55</v>
      </c>
      <c r="M387" s="504">
        <v>69.395660000000007</v>
      </c>
      <c r="N387" s="1"/>
      <c r="O387" s="1"/>
    </row>
    <row r="388" spans="1:15" ht="12.75" customHeight="1">
      <c r="A388" s="31">
        <v>378</v>
      </c>
      <c r="B388" s="503" t="s">
        <v>486</v>
      </c>
      <c r="C388" s="504">
        <v>734.1</v>
      </c>
      <c r="D388" s="505">
        <v>739.13333333333321</v>
      </c>
      <c r="E388" s="505">
        <v>725.01666666666642</v>
      </c>
      <c r="F388" s="505">
        <v>715.93333333333317</v>
      </c>
      <c r="G388" s="505">
        <v>701.81666666666638</v>
      </c>
      <c r="H388" s="505">
        <v>748.21666666666647</v>
      </c>
      <c r="I388" s="505">
        <v>762.33333333333326</v>
      </c>
      <c r="J388" s="505">
        <v>771.41666666666652</v>
      </c>
      <c r="K388" s="504">
        <v>753.25</v>
      </c>
      <c r="L388" s="504">
        <v>730.05</v>
      </c>
      <c r="M388" s="504">
        <v>0.55296000000000001</v>
      </c>
      <c r="N388" s="1"/>
      <c r="O388" s="1"/>
    </row>
    <row r="389" spans="1:15" ht="12.75" customHeight="1">
      <c r="A389" s="31">
        <v>379</v>
      </c>
      <c r="B389" s="503" t="s">
        <v>487</v>
      </c>
      <c r="C389" s="504">
        <v>270.75</v>
      </c>
      <c r="D389" s="505">
        <v>271.36666666666667</v>
      </c>
      <c r="E389" s="505">
        <v>266.78333333333336</v>
      </c>
      <c r="F389" s="505">
        <v>262.81666666666666</v>
      </c>
      <c r="G389" s="505">
        <v>258.23333333333335</v>
      </c>
      <c r="H389" s="505">
        <v>275.33333333333337</v>
      </c>
      <c r="I389" s="505">
        <v>279.91666666666663</v>
      </c>
      <c r="J389" s="505">
        <v>283.88333333333338</v>
      </c>
      <c r="K389" s="504">
        <v>275.95</v>
      </c>
      <c r="L389" s="504">
        <v>267.39999999999998</v>
      </c>
      <c r="M389" s="504">
        <v>8.0540599999999998</v>
      </c>
      <c r="N389" s="1"/>
      <c r="O389" s="1"/>
    </row>
    <row r="390" spans="1:15" ht="12.75" customHeight="1">
      <c r="A390" s="31">
        <v>380</v>
      </c>
      <c r="B390" s="503" t="s">
        <v>184</v>
      </c>
      <c r="C390" s="504">
        <v>984.7</v>
      </c>
      <c r="D390" s="505">
        <v>986.48333333333323</v>
      </c>
      <c r="E390" s="505">
        <v>973.71666666666647</v>
      </c>
      <c r="F390" s="505">
        <v>962.73333333333323</v>
      </c>
      <c r="G390" s="505">
        <v>949.96666666666647</v>
      </c>
      <c r="H390" s="505">
        <v>997.46666666666647</v>
      </c>
      <c r="I390" s="505">
        <v>1010.2333333333331</v>
      </c>
      <c r="J390" s="505">
        <v>1021.2166666666665</v>
      </c>
      <c r="K390" s="504">
        <v>999.25</v>
      </c>
      <c r="L390" s="504">
        <v>975.5</v>
      </c>
      <c r="M390" s="504">
        <v>2.6206700000000001</v>
      </c>
      <c r="N390" s="1"/>
      <c r="O390" s="1"/>
    </row>
    <row r="391" spans="1:15" ht="12.75" customHeight="1">
      <c r="A391" s="31">
        <v>381</v>
      </c>
      <c r="B391" s="503" t="s">
        <v>489</v>
      </c>
      <c r="C391" s="504">
        <v>1944.9</v>
      </c>
      <c r="D391" s="505">
        <v>1935.0833333333333</v>
      </c>
      <c r="E391" s="505">
        <v>1915.7166666666665</v>
      </c>
      <c r="F391" s="505">
        <v>1886.5333333333333</v>
      </c>
      <c r="G391" s="505">
        <v>1867.1666666666665</v>
      </c>
      <c r="H391" s="505">
        <v>1964.2666666666664</v>
      </c>
      <c r="I391" s="505">
        <v>1983.6333333333332</v>
      </c>
      <c r="J391" s="505">
        <v>2012.8166666666664</v>
      </c>
      <c r="K391" s="504">
        <v>1954.45</v>
      </c>
      <c r="L391" s="504">
        <v>1905.9</v>
      </c>
      <c r="M391" s="504">
        <v>0.18543999999999999</v>
      </c>
      <c r="N391" s="1"/>
      <c r="O391" s="1"/>
    </row>
    <row r="392" spans="1:15" ht="12.75" customHeight="1">
      <c r="A392" s="31">
        <v>382</v>
      </c>
      <c r="B392" s="503" t="s">
        <v>185</v>
      </c>
      <c r="C392" s="504">
        <v>130.69999999999999</v>
      </c>
      <c r="D392" s="505">
        <v>134.11666666666667</v>
      </c>
      <c r="E392" s="505">
        <v>126.48333333333335</v>
      </c>
      <c r="F392" s="505">
        <v>122.26666666666668</v>
      </c>
      <c r="G392" s="505">
        <v>114.63333333333335</v>
      </c>
      <c r="H392" s="505">
        <v>138.33333333333334</v>
      </c>
      <c r="I392" s="505">
        <v>145.96666666666667</v>
      </c>
      <c r="J392" s="505">
        <v>150.18333333333334</v>
      </c>
      <c r="K392" s="504">
        <v>141.75</v>
      </c>
      <c r="L392" s="504">
        <v>129.9</v>
      </c>
      <c r="M392" s="504">
        <v>971.95998999999995</v>
      </c>
      <c r="N392" s="1"/>
      <c r="O392" s="1"/>
    </row>
    <row r="393" spans="1:15" ht="12.75" customHeight="1">
      <c r="A393" s="31">
        <v>383</v>
      </c>
      <c r="B393" s="503" t="s">
        <v>488</v>
      </c>
      <c r="C393" s="504">
        <v>75.75</v>
      </c>
      <c r="D393" s="505">
        <v>75.61666666666666</v>
      </c>
      <c r="E393" s="505">
        <v>73.98333333333332</v>
      </c>
      <c r="F393" s="505">
        <v>72.216666666666654</v>
      </c>
      <c r="G393" s="505">
        <v>70.583333333333314</v>
      </c>
      <c r="H393" s="505">
        <v>77.383333333333326</v>
      </c>
      <c r="I393" s="505">
        <v>79.01666666666668</v>
      </c>
      <c r="J393" s="505">
        <v>80.783333333333331</v>
      </c>
      <c r="K393" s="504">
        <v>77.25</v>
      </c>
      <c r="L393" s="504">
        <v>73.849999999999994</v>
      </c>
      <c r="M393" s="504">
        <v>44.823300000000003</v>
      </c>
      <c r="N393" s="1"/>
      <c r="O393" s="1"/>
    </row>
    <row r="394" spans="1:15" ht="12.75" customHeight="1">
      <c r="A394" s="31">
        <v>384</v>
      </c>
      <c r="B394" s="503" t="s">
        <v>186</v>
      </c>
      <c r="C394" s="504">
        <v>131.05000000000001</v>
      </c>
      <c r="D394" s="505">
        <v>131.28333333333333</v>
      </c>
      <c r="E394" s="505">
        <v>129.96666666666667</v>
      </c>
      <c r="F394" s="505">
        <v>128.88333333333333</v>
      </c>
      <c r="G394" s="505">
        <v>127.56666666666666</v>
      </c>
      <c r="H394" s="505">
        <v>132.36666666666667</v>
      </c>
      <c r="I394" s="505">
        <v>133.68333333333334</v>
      </c>
      <c r="J394" s="505">
        <v>134.76666666666668</v>
      </c>
      <c r="K394" s="504">
        <v>132.6</v>
      </c>
      <c r="L394" s="504">
        <v>130.19999999999999</v>
      </c>
      <c r="M394" s="504">
        <v>26.484020000000001</v>
      </c>
      <c r="N394" s="1"/>
      <c r="O394" s="1"/>
    </row>
    <row r="395" spans="1:15" ht="12.75" customHeight="1">
      <c r="A395" s="31">
        <v>385</v>
      </c>
      <c r="B395" s="503" t="s">
        <v>490</v>
      </c>
      <c r="C395" s="504">
        <v>144.15</v>
      </c>
      <c r="D395" s="505">
        <v>144.75</v>
      </c>
      <c r="E395" s="505">
        <v>143.15</v>
      </c>
      <c r="F395" s="505">
        <v>142.15</v>
      </c>
      <c r="G395" s="505">
        <v>140.55000000000001</v>
      </c>
      <c r="H395" s="505">
        <v>145.75</v>
      </c>
      <c r="I395" s="505">
        <v>147.35000000000002</v>
      </c>
      <c r="J395" s="505">
        <v>148.35</v>
      </c>
      <c r="K395" s="504">
        <v>146.35</v>
      </c>
      <c r="L395" s="504">
        <v>143.75</v>
      </c>
      <c r="M395" s="504">
        <v>8.5436300000000003</v>
      </c>
      <c r="N395" s="1"/>
      <c r="O395" s="1"/>
    </row>
    <row r="396" spans="1:15" ht="12.75" customHeight="1">
      <c r="A396" s="31">
        <v>386</v>
      </c>
      <c r="B396" s="503" t="s">
        <v>491</v>
      </c>
      <c r="C396" s="504">
        <v>1309.5</v>
      </c>
      <c r="D396" s="505">
        <v>1296.8333333333333</v>
      </c>
      <c r="E396" s="505">
        <v>1272.6666666666665</v>
      </c>
      <c r="F396" s="505">
        <v>1235.8333333333333</v>
      </c>
      <c r="G396" s="505">
        <v>1211.6666666666665</v>
      </c>
      <c r="H396" s="505">
        <v>1333.6666666666665</v>
      </c>
      <c r="I396" s="505">
        <v>1357.833333333333</v>
      </c>
      <c r="J396" s="505">
        <v>1394.6666666666665</v>
      </c>
      <c r="K396" s="504">
        <v>1321</v>
      </c>
      <c r="L396" s="504">
        <v>1260</v>
      </c>
      <c r="M396" s="504">
        <v>2.3110599999999999</v>
      </c>
      <c r="N396" s="1"/>
      <c r="O396" s="1"/>
    </row>
    <row r="397" spans="1:15" ht="12.75" customHeight="1">
      <c r="A397" s="31">
        <v>387</v>
      </c>
      <c r="B397" s="503" t="s">
        <v>187</v>
      </c>
      <c r="C397" s="504">
        <v>2359.1</v>
      </c>
      <c r="D397" s="505">
        <v>2369.8833333333332</v>
      </c>
      <c r="E397" s="505">
        <v>2334.8166666666666</v>
      </c>
      <c r="F397" s="505">
        <v>2310.5333333333333</v>
      </c>
      <c r="G397" s="505">
        <v>2275.4666666666667</v>
      </c>
      <c r="H397" s="505">
        <v>2394.1666666666665</v>
      </c>
      <c r="I397" s="505">
        <v>2429.2333333333331</v>
      </c>
      <c r="J397" s="505">
        <v>2453.5166666666664</v>
      </c>
      <c r="K397" s="504">
        <v>2404.9499999999998</v>
      </c>
      <c r="L397" s="504">
        <v>2345.6</v>
      </c>
      <c r="M397" s="504">
        <v>135.37253999999999</v>
      </c>
      <c r="N397" s="1"/>
      <c r="O397" s="1"/>
    </row>
    <row r="398" spans="1:15" ht="12.75" customHeight="1">
      <c r="A398" s="31">
        <v>388</v>
      </c>
      <c r="B398" s="503" t="s">
        <v>860</v>
      </c>
      <c r="C398" s="504">
        <v>369.05</v>
      </c>
      <c r="D398" s="505">
        <v>368.05</v>
      </c>
      <c r="E398" s="505">
        <v>365.1</v>
      </c>
      <c r="F398" s="505">
        <v>361.15000000000003</v>
      </c>
      <c r="G398" s="505">
        <v>358.20000000000005</v>
      </c>
      <c r="H398" s="505">
        <v>372</v>
      </c>
      <c r="I398" s="505">
        <v>374.94999999999993</v>
      </c>
      <c r="J398" s="505">
        <v>378.9</v>
      </c>
      <c r="K398" s="504">
        <v>371</v>
      </c>
      <c r="L398" s="504">
        <v>364.1</v>
      </c>
      <c r="M398" s="504">
        <v>0.43724000000000002</v>
      </c>
      <c r="N398" s="1"/>
      <c r="O398" s="1"/>
    </row>
    <row r="399" spans="1:15" ht="12.75" customHeight="1">
      <c r="A399" s="31">
        <v>389</v>
      </c>
      <c r="B399" s="503" t="s">
        <v>482</v>
      </c>
      <c r="C399" s="504">
        <v>255.35</v>
      </c>
      <c r="D399" s="505">
        <v>257.26666666666665</v>
      </c>
      <c r="E399" s="505">
        <v>252.58333333333331</v>
      </c>
      <c r="F399" s="505">
        <v>249.81666666666666</v>
      </c>
      <c r="G399" s="505">
        <v>245.13333333333333</v>
      </c>
      <c r="H399" s="505">
        <v>260.0333333333333</v>
      </c>
      <c r="I399" s="505">
        <v>264.7166666666667</v>
      </c>
      <c r="J399" s="505">
        <v>267.48333333333329</v>
      </c>
      <c r="K399" s="504">
        <v>261.95</v>
      </c>
      <c r="L399" s="504">
        <v>254.5</v>
      </c>
      <c r="M399" s="504">
        <v>1.8228599999999999</v>
      </c>
      <c r="N399" s="1"/>
      <c r="O399" s="1"/>
    </row>
    <row r="400" spans="1:15" ht="12.75" customHeight="1">
      <c r="A400" s="31">
        <v>390</v>
      </c>
      <c r="B400" s="503" t="s">
        <v>492</v>
      </c>
      <c r="C400" s="504">
        <v>1270.5</v>
      </c>
      <c r="D400" s="505">
        <v>1268.6666666666667</v>
      </c>
      <c r="E400" s="505">
        <v>1251.3333333333335</v>
      </c>
      <c r="F400" s="505">
        <v>1232.1666666666667</v>
      </c>
      <c r="G400" s="505">
        <v>1214.8333333333335</v>
      </c>
      <c r="H400" s="505">
        <v>1287.8333333333335</v>
      </c>
      <c r="I400" s="505">
        <v>1305.166666666667</v>
      </c>
      <c r="J400" s="505">
        <v>1324.3333333333335</v>
      </c>
      <c r="K400" s="504">
        <v>1286</v>
      </c>
      <c r="L400" s="504">
        <v>1249.5</v>
      </c>
      <c r="M400" s="504">
        <v>0.59675</v>
      </c>
      <c r="N400" s="1"/>
      <c r="O400" s="1"/>
    </row>
    <row r="401" spans="1:15" ht="12.75" customHeight="1">
      <c r="A401" s="31">
        <v>391</v>
      </c>
      <c r="B401" s="503" t="s">
        <v>493</v>
      </c>
      <c r="C401" s="504">
        <v>1771.4</v>
      </c>
      <c r="D401" s="505">
        <v>1770.8166666666666</v>
      </c>
      <c r="E401" s="505">
        <v>1736.6333333333332</v>
      </c>
      <c r="F401" s="505">
        <v>1701.8666666666666</v>
      </c>
      <c r="G401" s="505">
        <v>1667.6833333333332</v>
      </c>
      <c r="H401" s="505">
        <v>1805.5833333333333</v>
      </c>
      <c r="I401" s="505">
        <v>1839.7666666666667</v>
      </c>
      <c r="J401" s="505">
        <v>1874.5333333333333</v>
      </c>
      <c r="K401" s="504">
        <v>1805</v>
      </c>
      <c r="L401" s="504">
        <v>1736.05</v>
      </c>
      <c r="M401" s="504">
        <v>1.64788</v>
      </c>
      <c r="N401" s="1"/>
      <c r="O401" s="1"/>
    </row>
    <row r="402" spans="1:15" ht="12.75" customHeight="1">
      <c r="A402" s="31">
        <v>392</v>
      </c>
      <c r="B402" s="503" t="s">
        <v>484</v>
      </c>
      <c r="C402" s="504">
        <v>33.75</v>
      </c>
      <c r="D402" s="505">
        <v>33.950000000000003</v>
      </c>
      <c r="E402" s="505">
        <v>33.500000000000007</v>
      </c>
      <c r="F402" s="505">
        <v>33.250000000000007</v>
      </c>
      <c r="G402" s="505">
        <v>32.800000000000011</v>
      </c>
      <c r="H402" s="505">
        <v>34.200000000000003</v>
      </c>
      <c r="I402" s="505">
        <v>34.649999999999991</v>
      </c>
      <c r="J402" s="505">
        <v>34.9</v>
      </c>
      <c r="K402" s="504">
        <v>34.4</v>
      </c>
      <c r="L402" s="504">
        <v>33.700000000000003</v>
      </c>
      <c r="M402" s="504">
        <v>16.025220000000001</v>
      </c>
      <c r="N402" s="1"/>
      <c r="O402" s="1"/>
    </row>
    <row r="403" spans="1:15" ht="12.75" customHeight="1">
      <c r="A403" s="31">
        <v>393</v>
      </c>
      <c r="B403" s="503" t="s">
        <v>188</v>
      </c>
      <c r="C403" s="504">
        <v>105.15</v>
      </c>
      <c r="D403" s="505">
        <v>105.8</v>
      </c>
      <c r="E403" s="505">
        <v>104.25</v>
      </c>
      <c r="F403" s="505">
        <v>103.35000000000001</v>
      </c>
      <c r="G403" s="505">
        <v>101.80000000000001</v>
      </c>
      <c r="H403" s="505">
        <v>106.69999999999999</v>
      </c>
      <c r="I403" s="505">
        <v>108.24999999999997</v>
      </c>
      <c r="J403" s="505">
        <v>109.14999999999998</v>
      </c>
      <c r="K403" s="504">
        <v>107.35</v>
      </c>
      <c r="L403" s="504">
        <v>104.9</v>
      </c>
      <c r="M403" s="504">
        <v>210.13686000000001</v>
      </c>
      <c r="N403" s="1"/>
      <c r="O403" s="1"/>
    </row>
    <row r="404" spans="1:15" ht="12.75" customHeight="1">
      <c r="A404" s="31">
        <v>394</v>
      </c>
      <c r="B404" s="503" t="s">
        <v>276</v>
      </c>
      <c r="C404" s="504">
        <v>7750.3</v>
      </c>
      <c r="D404" s="505">
        <v>7745.45</v>
      </c>
      <c r="E404" s="505">
        <v>7689.8499999999995</v>
      </c>
      <c r="F404" s="505">
        <v>7629.4</v>
      </c>
      <c r="G404" s="505">
        <v>7573.7999999999993</v>
      </c>
      <c r="H404" s="505">
        <v>7805.9</v>
      </c>
      <c r="I404" s="505">
        <v>7861.5</v>
      </c>
      <c r="J404" s="505">
        <v>7921.95</v>
      </c>
      <c r="K404" s="504">
        <v>7801.05</v>
      </c>
      <c r="L404" s="504">
        <v>7685</v>
      </c>
      <c r="M404" s="504">
        <v>0.11518</v>
      </c>
      <c r="N404" s="1"/>
      <c r="O404" s="1"/>
    </row>
    <row r="405" spans="1:15" ht="12.75" customHeight="1">
      <c r="A405" s="31">
        <v>395</v>
      </c>
      <c r="B405" s="503" t="s">
        <v>275</v>
      </c>
      <c r="C405" s="504">
        <v>922.25</v>
      </c>
      <c r="D405" s="505">
        <v>918.44999999999993</v>
      </c>
      <c r="E405" s="505">
        <v>911.29999999999984</v>
      </c>
      <c r="F405" s="505">
        <v>900.34999999999991</v>
      </c>
      <c r="G405" s="505">
        <v>893.19999999999982</v>
      </c>
      <c r="H405" s="505">
        <v>929.39999999999986</v>
      </c>
      <c r="I405" s="505">
        <v>936.55</v>
      </c>
      <c r="J405" s="505">
        <v>947.49999999999989</v>
      </c>
      <c r="K405" s="504">
        <v>925.6</v>
      </c>
      <c r="L405" s="504">
        <v>907.5</v>
      </c>
      <c r="M405" s="504">
        <v>17.556159999999998</v>
      </c>
      <c r="N405" s="1"/>
      <c r="O405" s="1"/>
    </row>
    <row r="406" spans="1:15" ht="12.75" customHeight="1">
      <c r="A406" s="31">
        <v>396</v>
      </c>
      <c r="B406" s="503" t="s">
        <v>189</v>
      </c>
      <c r="C406" s="504">
        <v>1195.2</v>
      </c>
      <c r="D406" s="505">
        <v>1192.9333333333334</v>
      </c>
      <c r="E406" s="505">
        <v>1183.1666666666667</v>
      </c>
      <c r="F406" s="505">
        <v>1171.1333333333334</v>
      </c>
      <c r="G406" s="505">
        <v>1161.3666666666668</v>
      </c>
      <c r="H406" s="505">
        <v>1204.9666666666667</v>
      </c>
      <c r="I406" s="505">
        <v>1214.7333333333331</v>
      </c>
      <c r="J406" s="505">
        <v>1226.7666666666667</v>
      </c>
      <c r="K406" s="504">
        <v>1202.7</v>
      </c>
      <c r="L406" s="504">
        <v>1180.9000000000001</v>
      </c>
      <c r="M406" s="504">
        <v>13.35116</v>
      </c>
      <c r="N406" s="1"/>
      <c r="O406" s="1"/>
    </row>
    <row r="407" spans="1:15" ht="12.75" customHeight="1">
      <c r="A407" s="31">
        <v>397</v>
      </c>
      <c r="B407" s="503" t="s">
        <v>190</v>
      </c>
      <c r="C407" s="504">
        <v>451.7</v>
      </c>
      <c r="D407" s="505">
        <v>451.7</v>
      </c>
      <c r="E407" s="505">
        <v>448.5</v>
      </c>
      <c r="F407" s="505">
        <v>445.3</v>
      </c>
      <c r="G407" s="505">
        <v>442.1</v>
      </c>
      <c r="H407" s="505">
        <v>454.9</v>
      </c>
      <c r="I407" s="505">
        <v>458.09999999999991</v>
      </c>
      <c r="J407" s="505">
        <v>461.29999999999995</v>
      </c>
      <c r="K407" s="504">
        <v>454.9</v>
      </c>
      <c r="L407" s="504">
        <v>448.5</v>
      </c>
      <c r="M407" s="504">
        <v>288.7919</v>
      </c>
      <c r="N407" s="1"/>
      <c r="O407" s="1"/>
    </row>
    <row r="408" spans="1:15" ht="12.75" customHeight="1">
      <c r="A408" s="31">
        <v>398</v>
      </c>
      <c r="B408" s="503" t="s">
        <v>497</v>
      </c>
      <c r="C408" s="504">
        <v>8771.0499999999993</v>
      </c>
      <c r="D408" s="505">
        <v>8751.3333333333339</v>
      </c>
      <c r="E408" s="505">
        <v>8674.7166666666672</v>
      </c>
      <c r="F408" s="505">
        <v>8578.3833333333332</v>
      </c>
      <c r="G408" s="505">
        <v>8501.7666666666664</v>
      </c>
      <c r="H408" s="505">
        <v>8847.6666666666679</v>
      </c>
      <c r="I408" s="505">
        <v>8924.2833333333328</v>
      </c>
      <c r="J408" s="505">
        <v>9020.6166666666686</v>
      </c>
      <c r="K408" s="504">
        <v>8827.9500000000007</v>
      </c>
      <c r="L408" s="504">
        <v>8655</v>
      </c>
      <c r="M408" s="504">
        <v>0.17518</v>
      </c>
      <c r="N408" s="1"/>
      <c r="O408" s="1"/>
    </row>
    <row r="409" spans="1:15" ht="12.75" customHeight="1">
      <c r="A409" s="31">
        <v>399</v>
      </c>
      <c r="B409" s="503" t="s">
        <v>498</v>
      </c>
      <c r="C409" s="504">
        <v>103.7</v>
      </c>
      <c r="D409" s="505">
        <v>104.13333333333333</v>
      </c>
      <c r="E409" s="505">
        <v>102.71666666666665</v>
      </c>
      <c r="F409" s="505">
        <v>101.73333333333333</v>
      </c>
      <c r="G409" s="505">
        <v>100.31666666666666</v>
      </c>
      <c r="H409" s="505">
        <v>105.11666666666665</v>
      </c>
      <c r="I409" s="505">
        <v>106.53333333333333</v>
      </c>
      <c r="J409" s="505">
        <v>107.51666666666664</v>
      </c>
      <c r="K409" s="504">
        <v>105.55</v>
      </c>
      <c r="L409" s="504">
        <v>103.15</v>
      </c>
      <c r="M409" s="504">
        <v>1.6038300000000001</v>
      </c>
      <c r="N409" s="1"/>
      <c r="O409" s="1"/>
    </row>
    <row r="410" spans="1:15" ht="12.75" customHeight="1">
      <c r="A410" s="31">
        <v>400</v>
      </c>
      <c r="B410" s="503" t="s">
        <v>503</v>
      </c>
      <c r="C410" s="504">
        <v>135.35</v>
      </c>
      <c r="D410" s="505">
        <v>135.51666666666665</v>
      </c>
      <c r="E410" s="505">
        <v>134.33333333333331</v>
      </c>
      <c r="F410" s="505">
        <v>133.31666666666666</v>
      </c>
      <c r="G410" s="505">
        <v>132.13333333333333</v>
      </c>
      <c r="H410" s="505">
        <v>136.5333333333333</v>
      </c>
      <c r="I410" s="505">
        <v>137.71666666666664</v>
      </c>
      <c r="J410" s="505">
        <v>138.73333333333329</v>
      </c>
      <c r="K410" s="504">
        <v>136.69999999999999</v>
      </c>
      <c r="L410" s="504">
        <v>134.5</v>
      </c>
      <c r="M410" s="504">
        <v>7.9715100000000003</v>
      </c>
      <c r="N410" s="1"/>
      <c r="O410" s="1"/>
    </row>
    <row r="411" spans="1:15" ht="12.75" customHeight="1">
      <c r="A411" s="31">
        <v>401</v>
      </c>
      <c r="B411" s="503" t="s">
        <v>499</v>
      </c>
      <c r="C411" s="504">
        <v>160.9</v>
      </c>
      <c r="D411" s="505">
        <v>161.9</v>
      </c>
      <c r="E411" s="505">
        <v>159.5</v>
      </c>
      <c r="F411" s="505">
        <v>158.1</v>
      </c>
      <c r="G411" s="505">
        <v>155.69999999999999</v>
      </c>
      <c r="H411" s="505">
        <v>163.30000000000001</v>
      </c>
      <c r="I411" s="505">
        <v>165.70000000000005</v>
      </c>
      <c r="J411" s="505">
        <v>167.10000000000002</v>
      </c>
      <c r="K411" s="504">
        <v>164.3</v>
      </c>
      <c r="L411" s="504">
        <v>160.5</v>
      </c>
      <c r="M411" s="504">
        <v>5.7499500000000001</v>
      </c>
      <c r="N411" s="1"/>
      <c r="O411" s="1"/>
    </row>
    <row r="412" spans="1:15" ht="12.75" customHeight="1">
      <c r="A412" s="31">
        <v>402</v>
      </c>
      <c r="B412" s="503" t="s">
        <v>501</v>
      </c>
      <c r="C412" s="504">
        <v>3168.25</v>
      </c>
      <c r="D412" s="505">
        <v>3203.3833333333332</v>
      </c>
      <c r="E412" s="505">
        <v>3116.8666666666663</v>
      </c>
      <c r="F412" s="505">
        <v>3065.4833333333331</v>
      </c>
      <c r="G412" s="505">
        <v>2978.9666666666662</v>
      </c>
      <c r="H412" s="505">
        <v>3254.7666666666664</v>
      </c>
      <c r="I412" s="505">
        <v>3341.2833333333328</v>
      </c>
      <c r="J412" s="505">
        <v>3392.6666666666665</v>
      </c>
      <c r="K412" s="504">
        <v>3289.9</v>
      </c>
      <c r="L412" s="504">
        <v>3152</v>
      </c>
      <c r="M412" s="504">
        <v>0.11148</v>
      </c>
      <c r="N412" s="1"/>
      <c r="O412" s="1"/>
    </row>
    <row r="413" spans="1:15" ht="12.75" customHeight="1">
      <c r="A413" s="31">
        <v>403</v>
      </c>
      <c r="B413" s="503" t="s">
        <v>500</v>
      </c>
      <c r="C413" s="504">
        <v>350.1</v>
      </c>
      <c r="D413" s="505">
        <v>350.36666666666662</v>
      </c>
      <c r="E413" s="505">
        <v>340.83333333333326</v>
      </c>
      <c r="F413" s="505">
        <v>331.56666666666666</v>
      </c>
      <c r="G413" s="505">
        <v>322.0333333333333</v>
      </c>
      <c r="H413" s="505">
        <v>359.63333333333321</v>
      </c>
      <c r="I413" s="505">
        <v>369.16666666666663</v>
      </c>
      <c r="J413" s="505">
        <v>378.43333333333317</v>
      </c>
      <c r="K413" s="504">
        <v>359.9</v>
      </c>
      <c r="L413" s="504">
        <v>341.1</v>
      </c>
      <c r="M413" s="504">
        <v>5.0512300000000003</v>
      </c>
      <c r="N413" s="1"/>
      <c r="O413" s="1"/>
    </row>
    <row r="414" spans="1:15" ht="12.75" customHeight="1">
      <c r="A414" s="31">
        <v>404</v>
      </c>
      <c r="B414" s="503" t="s">
        <v>502</v>
      </c>
      <c r="C414" s="504">
        <v>539.9</v>
      </c>
      <c r="D414" s="505">
        <v>543.9666666666667</v>
      </c>
      <c r="E414" s="505">
        <v>532.93333333333339</v>
      </c>
      <c r="F414" s="505">
        <v>525.9666666666667</v>
      </c>
      <c r="G414" s="505">
        <v>514.93333333333339</v>
      </c>
      <c r="H414" s="505">
        <v>550.93333333333339</v>
      </c>
      <c r="I414" s="505">
        <v>561.9666666666667</v>
      </c>
      <c r="J414" s="505">
        <v>568.93333333333339</v>
      </c>
      <c r="K414" s="504">
        <v>555</v>
      </c>
      <c r="L414" s="504">
        <v>537</v>
      </c>
      <c r="M414" s="504">
        <v>0.73479000000000005</v>
      </c>
      <c r="N414" s="1"/>
      <c r="O414" s="1"/>
    </row>
    <row r="415" spans="1:15" ht="12.75" customHeight="1">
      <c r="A415" s="31">
        <v>405</v>
      </c>
      <c r="B415" s="503" t="s">
        <v>191</v>
      </c>
      <c r="C415" s="504">
        <v>26413.5</v>
      </c>
      <c r="D415" s="505">
        <v>26452.816666666666</v>
      </c>
      <c r="E415" s="505">
        <v>26060.683333333331</v>
      </c>
      <c r="F415" s="505">
        <v>25707.866666666665</v>
      </c>
      <c r="G415" s="505">
        <v>25315.73333333333</v>
      </c>
      <c r="H415" s="505">
        <v>26805.633333333331</v>
      </c>
      <c r="I415" s="505">
        <v>27197.766666666663</v>
      </c>
      <c r="J415" s="505">
        <v>27550.583333333332</v>
      </c>
      <c r="K415" s="504">
        <v>26844.95</v>
      </c>
      <c r="L415" s="504">
        <v>26100</v>
      </c>
      <c r="M415" s="504">
        <v>0.26096000000000003</v>
      </c>
      <c r="N415" s="1"/>
      <c r="O415" s="1"/>
    </row>
    <row r="416" spans="1:15" ht="12.75" customHeight="1">
      <c r="A416" s="31">
        <v>406</v>
      </c>
      <c r="B416" s="503" t="s">
        <v>504</v>
      </c>
      <c r="C416" s="504">
        <v>1730.55</v>
      </c>
      <c r="D416" s="505">
        <v>1735.7</v>
      </c>
      <c r="E416" s="505">
        <v>1711.7</v>
      </c>
      <c r="F416" s="505">
        <v>1692.85</v>
      </c>
      <c r="G416" s="505">
        <v>1668.85</v>
      </c>
      <c r="H416" s="505">
        <v>1754.5500000000002</v>
      </c>
      <c r="I416" s="505">
        <v>1778.5500000000002</v>
      </c>
      <c r="J416" s="505">
        <v>1797.4000000000003</v>
      </c>
      <c r="K416" s="504">
        <v>1759.7</v>
      </c>
      <c r="L416" s="504">
        <v>1716.85</v>
      </c>
      <c r="M416" s="504">
        <v>0.39445000000000002</v>
      </c>
      <c r="N416" s="1"/>
      <c r="O416" s="1"/>
    </row>
    <row r="417" spans="1:15" ht="12.75" customHeight="1">
      <c r="A417" s="31">
        <v>407</v>
      </c>
      <c r="B417" s="503" t="s">
        <v>192</v>
      </c>
      <c r="C417" s="504">
        <v>2354.65</v>
      </c>
      <c r="D417" s="505">
        <v>2362.2333333333336</v>
      </c>
      <c r="E417" s="505">
        <v>2336.7666666666673</v>
      </c>
      <c r="F417" s="505">
        <v>2318.8833333333337</v>
      </c>
      <c r="G417" s="505">
        <v>2293.4166666666674</v>
      </c>
      <c r="H417" s="505">
        <v>2380.1166666666672</v>
      </c>
      <c r="I417" s="505">
        <v>2405.5833333333335</v>
      </c>
      <c r="J417" s="505">
        <v>2423.4666666666672</v>
      </c>
      <c r="K417" s="504">
        <v>2387.6999999999998</v>
      </c>
      <c r="L417" s="504">
        <v>2344.35</v>
      </c>
      <c r="M417" s="504">
        <v>2.1904699999999999</v>
      </c>
      <c r="N417" s="1"/>
      <c r="O417" s="1"/>
    </row>
    <row r="418" spans="1:15" ht="12.75" customHeight="1">
      <c r="A418" s="31">
        <v>408</v>
      </c>
      <c r="B418" s="503" t="s">
        <v>494</v>
      </c>
      <c r="C418" s="504">
        <v>455.05</v>
      </c>
      <c r="D418" s="505">
        <v>455.51666666666665</v>
      </c>
      <c r="E418" s="505">
        <v>450.5333333333333</v>
      </c>
      <c r="F418" s="505">
        <v>446.01666666666665</v>
      </c>
      <c r="G418" s="505">
        <v>441.0333333333333</v>
      </c>
      <c r="H418" s="505">
        <v>460.0333333333333</v>
      </c>
      <c r="I418" s="505">
        <v>465.01666666666665</v>
      </c>
      <c r="J418" s="505">
        <v>469.5333333333333</v>
      </c>
      <c r="K418" s="504">
        <v>460.5</v>
      </c>
      <c r="L418" s="504">
        <v>451</v>
      </c>
      <c r="M418" s="504">
        <v>0.36369000000000001</v>
      </c>
      <c r="N418" s="1"/>
      <c r="O418" s="1"/>
    </row>
    <row r="419" spans="1:15" ht="12.75" customHeight="1">
      <c r="A419" s="31">
        <v>409</v>
      </c>
      <c r="B419" s="503" t="s">
        <v>495</v>
      </c>
      <c r="C419" s="504">
        <v>30.05</v>
      </c>
      <c r="D419" s="505">
        <v>30.033333333333331</v>
      </c>
      <c r="E419" s="505">
        <v>29.666666666666664</v>
      </c>
      <c r="F419" s="505">
        <v>29.283333333333331</v>
      </c>
      <c r="G419" s="505">
        <v>28.916666666666664</v>
      </c>
      <c r="H419" s="505">
        <v>30.416666666666664</v>
      </c>
      <c r="I419" s="505">
        <v>30.783333333333331</v>
      </c>
      <c r="J419" s="505">
        <v>31.166666666666664</v>
      </c>
      <c r="K419" s="504">
        <v>30.4</v>
      </c>
      <c r="L419" s="504">
        <v>29.65</v>
      </c>
      <c r="M419" s="504">
        <v>80.677199999999999</v>
      </c>
      <c r="N419" s="1"/>
      <c r="O419" s="1"/>
    </row>
    <row r="420" spans="1:15" ht="12.75" customHeight="1">
      <c r="A420" s="31">
        <v>410</v>
      </c>
      <c r="B420" s="503" t="s">
        <v>496</v>
      </c>
      <c r="C420" s="504">
        <v>3715.35</v>
      </c>
      <c r="D420" s="505">
        <v>3742.4333333333329</v>
      </c>
      <c r="E420" s="505">
        <v>3677.9166666666661</v>
      </c>
      <c r="F420" s="505">
        <v>3640.4833333333331</v>
      </c>
      <c r="G420" s="505">
        <v>3575.9666666666662</v>
      </c>
      <c r="H420" s="505">
        <v>3779.8666666666659</v>
      </c>
      <c r="I420" s="505">
        <v>3844.3833333333332</v>
      </c>
      <c r="J420" s="505">
        <v>3881.8166666666657</v>
      </c>
      <c r="K420" s="504">
        <v>3806.95</v>
      </c>
      <c r="L420" s="504">
        <v>3705</v>
      </c>
      <c r="M420" s="504">
        <v>0.17052999999999999</v>
      </c>
      <c r="N420" s="1"/>
      <c r="O420" s="1"/>
    </row>
    <row r="421" spans="1:15" ht="12.75" customHeight="1">
      <c r="A421" s="31">
        <v>411</v>
      </c>
      <c r="B421" s="503" t="s">
        <v>505</v>
      </c>
      <c r="C421" s="504">
        <v>886.9</v>
      </c>
      <c r="D421" s="505">
        <v>888.63333333333333</v>
      </c>
      <c r="E421" s="505">
        <v>878.26666666666665</v>
      </c>
      <c r="F421" s="505">
        <v>869.63333333333333</v>
      </c>
      <c r="G421" s="505">
        <v>859.26666666666665</v>
      </c>
      <c r="H421" s="505">
        <v>897.26666666666665</v>
      </c>
      <c r="I421" s="505">
        <v>907.63333333333321</v>
      </c>
      <c r="J421" s="505">
        <v>916.26666666666665</v>
      </c>
      <c r="K421" s="504">
        <v>899</v>
      </c>
      <c r="L421" s="504">
        <v>880</v>
      </c>
      <c r="M421" s="504">
        <v>2.1530900000000002</v>
      </c>
      <c r="N421" s="1"/>
      <c r="O421" s="1"/>
    </row>
    <row r="422" spans="1:15" ht="12.75" customHeight="1">
      <c r="A422" s="31">
        <v>412</v>
      </c>
      <c r="B422" s="503" t="s">
        <v>507</v>
      </c>
      <c r="C422" s="504">
        <v>1021</v>
      </c>
      <c r="D422" s="505">
        <v>1026.6333333333334</v>
      </c>
      <c r="E422" s="505">
        <v>1009.3666666666668</v>
      </c>
      <c r="F422" s="505">
        <v>997.73333333333335</v>
      </c>
      <c r="G422" s="505">
        <v>980.4666666666667</v>
      </c>
      <c r="H422" s="505">
        <v>1038.2666666666669</v>
      </c>
      <c r="I422" s="505">
        <v>1055.5333333333338</v>
      </c>
      <c r="J422" s="505">
        <v>1067.166666666667</v>
      </c>
      <c r="K422" s="504">
        <v>1043.9000000000001</v>
      </c>
      <c r="L422" s="504">
        <v>1015</v>
      </c>
      <c r="M422" s="504">
        <v>0.54698000000000002</v>
      </c>
      <c r="N422" s="1"/>
      <c r="O422" s="1"/>
    </row>
    <row r="423" spans="1:15" ht="12.75" customHeight="1">
      <c r="A423" s="31">
        <v>413</v>
      </c>
      <c r="B423" s="503" t="s">
        <v>506</v>
      </c>
      <c r="C423" s="504">
        <v>2367.9499999999998</v>
      </c>
      <c r="D423" s="505">
        <v>2368.6333333333332</v>
      </c>
      <c r="E423" s="505">
        <v>2351.2666666666664</v>
      </c>
      <c r="F423" s="505">
        <v>2334.583333333333</v>
      </c>
      <c r="G423" s="505">
        <v>2317.2166666666662</v>
      </c>
      <c r="H423" s="505">
        <v>2385.3166666666666</v>
      </c>
      <c r="I423" s="505">
        <v>2402.6833333333334</v>
      </c>
      <c r="J423" s="505">
        <v>2419.3666666666668</v>
      </c>
      <c r="K423" s="504">
        <v>2386</v>
      </c>
      <c r="L423" s="504">
        <v>2351.9499999999998</v>
      </c>
      <c r="M423" s="504">
        <v>0.25950000000000001</v>
      </c>
      <c r="N423" s="1"/>
      <c r="O423" s="1"/>
    </row>
    <row r="424" spans="1:15" ht="12.75" customHeight="1">
      <c r="A424" s="31">
        <v>414</v>
      </c>
      <c r="B424" s="503" t="s">
        <v>508</v>
      </c>
      <c r="C424" s="504">
        <v>870.9</v>
      </c>
      <c r="D424" s="505">
        <v>873.98333333333323</v>
      </c>
      <c r="E424" s="505">
        <v>860.46666666666647</v>
      </c>
      <c r="F424" s="505">
        <v>850.03333333333319</v>
      </c>
      <c r="G424" s="505">
        <v>836.51666666666642</v>
      </c>
      <c r="H424" s="505">
        <v>884.41666666666652</v>
      </c>
      <c r="I424" s="505">
        <v>897.93333333333317</v>
      </c>
      <c r="J424" s="505">
        <v>908.36666666666656</v>
      </c>
      <c r="K424" s="504">
        <v>887.5</v>
      </c>
      <c r="L424" s="504">
        <v>863.55</v>
      </c>
      <c r="M424" s="504">
        <v>1.4342600000000001</v>
      </c>
      <c r="N424" s="1"/>
      <c r="O424" s="1"/>
    </row>
    <row r="425" spans="1:15" ht="12.75" customHeight="1">
      <c r="A425" s="31">
        <v>415</v>
      </c>
      <c r="B425" s="503" t="s">
        <v>509</v>
      </c>
      <c r="C425" s="504">
        <v>461.6</v>
      </c>
      <c r="D425" s="505">
        <v>456.11666666666662</v>
      </c>
      <c r="E425" s="505">
        <v>445.28333333333325</v>
      </c>
      <c r="F425" s="505">
        <v>428.96666666666664</v>
      </c>
      <c r="G425" s="505">
        <v>418.13333333333327</v>
      </c>
      <c r="H425" s="505">
        <v>472.43333333333322</v>
      </c>
      <c r="I425" s="505">
        <v>483.26666666666659</v>
      </c>
      <c r="J425" s="505">
        <v>499.5833333333332</v>
      </c>
      <c r="K425" s="504">
        <v>466.95</v>
      </c>
      <c r="L425" s="504">
        <v>439.8</v>
      </c>
      <c r="M425" s="504">
        <v>2.61436</v>
      </c>
      <c r="N425" s="1"/>
      <c r="O425" s="1"/>
    </row>
    <row r="426" spans="1:15" ht="12.75" customHeight="1">
      <c r="A426" s="31">
        <v>416</v>
      </c>
      <c r="B426" s="503" t="s">
        <v>517</v>
      </c>
      <c r="C426" s="504">
        <v>279.3</v>
      </c>
      <c r="D426" s="505">
        <v>282.38333333333333</v>
      </c>
      <c r="E426" s="505">
        <v>274.01666666666665</v>
      </c>
      <c r="F426" s="505">
        <v>268.73333333333335</v>
      </c>
      <c r="G426" s="505">
        <v>260.36666666666667</v>
      </c>
      <c r="H426" s="505">
        <v>287.66666666666663</v>
      </c>
      <c r="I426" s="505">
        <v>296.0333333333333</v>
      </c>
      <c r="J426" s="505">
        <v>301.31666666666661</v>
      </c>
      <c r="K426" s="504">
        <v>290.75</v>
      </c>
      <c r="L426" s="504">
        <v>277.10000000000002</v>
      </c>
      <c r="M426" s="504">
        <v>16.04729</v>
      </c>
      <c r="N426" s="1"/>
      <c r="O426" s="1"/>
    </row>
    <row r="427" spans="1:15" ht="12.75" customHeight="1">
      <c r="A427" s="31">
        <v>417</v>
      </c>
      <c r="B427" s="503" t="s">
        <v>510</v>
      </c>
      <c r="C427" s="504">
        <v>65.8</v>
      </c>
      <c r="D427" s="505">
        <v>66.083333333333329</v>
      </c>
      <c r="E427" s="505">
        <v>64.816666666666663</v>
      </c>
      <c r="F427" s="505">
        <v>63.833333333333329</v>
      </c>
      <c r="G427" s="505">
        <v>62.566666666666663</v>
      </c>
      <c r="H427" s="505">
        <v>67.066666666666663</v>
      </c>
      <c r="I427" s="505">
        <v>68.333333333333343</v>
      </c>
      <c r="J427" s="505">
        <v>69.316666666666663</v>
      </c>
      <c r="K427" s="504">
        <v>67.349999999999994</v>
      </c>
      <c r="L427" s="504">
        <v>65.099999999999994</v>
      </c>
      <c r="M427" s="504">
        <v>20.770949999999999</v>
      </c>
      <c r="N427" s="1"/>
      <c r="O427" s="1"/>
    </row>
    <row r="428" spans="1:15" ht="12.75" customHeight="1">
      <c r="A428" s="31">
        <v>418</v>
      </c>
      <c r="B428" s="503" t="s">
        <v>193</v>
      </c>
      <c r="C428" s="504">
        <v>2403.5500000000002</v>
      </c>
      <c r="D428" s="505">
        <v>2396.75</v>
      </c>
      <c r="E428" s="505">
        <v>2378.5</v>
      </c>
      <c r="F428" s="505">
        <v>2353.4499999999998</v>
      </c>
      <c r="G428" s="505">
        <v>2335.1999999999998</v>
      </c>
      <c r="H428" s="505">
        <v>2421.8000000000002</v>
      </c>
      <c r="I428" s="505">
        <v>2440.0500000000002</v>
      </c>
      <c r="J428" s="505">
        <v>2465.1000000000004</v>
      </c>
      <c r="K428" s="504">
        <v>2415</v>
      </c>
      <c r="L428" s="504">
        <v>2371.6999999999998</v>
      </c>
      <c r="M428" s="504">
        <v>5.4798999999999998</v>
      </c>
      <c r="N428" s="1"/>
      <c r="O428" s="1"/>
    </row>
    <row r="429" spans="1:15" ht="12.75" customHeight="1">
      <c r="A429" s="31">
        <v>419</v>
      </c>
      <c r="B429" s="503" t="s">
        <v>194</v>
      </c>
      <c r="C429" s="504">
        <v>1198.2</v>
      </c>
      <c r="D429" s="505">
        <v>1199.4333333333332</v>
      </c>
      <c r="E429" s="505">
        <v>1183.8666666666663</v>
      </c>
      <c r="F429" s="505">
        <v>1169.5333333333331</v>
      </c>
      <c r="G429" s="505">
        <v>1153.9666666666662</v>
      </c>
      <c r="H429" s="505">
        <v>1213.7666666666664</v>
      </c>
      <c r="I429" s="505">
        <v>1229.3333333333335</v>
      </c>
      <c r="J429" s="505">
        <v>1243.6666666666665</v>
      </c>
      <c r="K429" s="504">
        <v>1215</v>
      </c>
      <c r="L429" s="504">
        <v>1185.0999999999999</v>
      </c>
      <c r="M429" s="504">
        <v>8.0179600000000004</v>
      </c>
      <c r="N429" s="1"/>
      <c r="O429" s="1"/>
    </row>
    <row r="430" spans="1:15" ht="12.75" customHeight="1">
      <c r="A430" s="31">
        <v>420</v>
      </c>
      <c r="B430" s="503" t="s">
        <v>514</v>
      </c>
      <c r="C430" s="504">
        <v>447.35</v>
      </c>
      <c r="D430" s="505">
        <v>448.11666666666662</v>
      </c>
      <c r="E430" s="505">
        <v>443.33333333333326</v>
      </c>
      <c r="F430" s="505">
        <v>439.31666666666666</v>
      </c>
      <c r="G430" s="505">
        <v>434.5333333333333</v>
      </c>
      <c r="H430" s="505">
        <v>452.13333333333321</v>
      </c>
      <c r="I430" s="505">
        <v>456.91666666666663</v>
      </c>
      <c r="J430" s="505">
        <v>460.93333333333317</v>
      </c>
      <c r="K430" s="504">
        <v>452.9</v>
      </c>
      <c r="L430" s="504">
        <v>444.1</v>
      </c>
      <c r="M430" s="504">
        <v>10.51821</v>
      </c>
      <c r="N430" s="1"/>
      <c r="O430" s="1"/>
    </row>
    <row r="431" spans="1:15" ht="12.75" customHeight="1">
      <c r="A431" s="31">
        <v>421</v>
      </c>
      <c r="B431" s="503" t="s">
        <v>511</v>
      </c>
      <c r="C431" s="504">
        <v>94.05</v>
      </c>
      <c r="D431" s="505">
        <v>94.233333333333334</v>
      </c>
      <c r="E431" s="505">
        <v>93.616666666666674</v>
      </c>
      <c r="F431" s="505">
        <v>93.183333333333337</v>
      </c>
      <c r="G431" s="505">
        <v>92.566666666666677</v>
      </c>
      <c r="H431" s="505">
        <v>94.666666666666671</v>
      </c>
      <c r="I431" s="505">
        <v>95.283333333333317</v>
      </c>
      <c r="J431" s="505">
        <v>95.716666666666669</v>
      </c>
      <c r="K431" s="504">
        <v>94.85</v>
      </c>
      <c r="L431" s="504">
        <v>93.8</v>
      </c>
      <c r="M431" s="504">
        <v>0.40237000000000001</v>
      </c>
      <c r="N431" s="1"/>
      <c r="O431" s="1"/>
    </row>
    <row r="432" spans="1:15" ht="12.75" customHeight="1">
      <c r="A432" s="31">
        <v>422</v>
      </c>
      <c r="B432" s="503" t="s">
        <v>513</v>
      </c>
      <c r="C432" s="504">
        <v>291.60000000000002</v>
      </c>
      <c r="D432" s="505">
        <v>292.2</v>
      </c>
      <c r="E432" s="505">
        <v>285.5</v>
      </c>
      <c r="F432" s="505">
        <v>279.40000000000003</v>
      </c>
      <c r="G432" s="505">
        <v>272.70000000000005</v>
      </c>
      <c r="H432" s="505">
        <v>298.29999999999995</v>
      </c>
      <c r="I432" s="505">
        <v>304.99999999999989</v>
      </c>
      <c r="J432" s="505">
        <v>311.09999999999991</v>
      </c>
      <c r="K432" s="504">
        <v>298.89999999999998</v>
      </c>
      <c r="L432" s="504">
        <v>286.10000000000002</v>
      </c>
      <c r="M432" s="504">
        <v>14.20106</v>
      </c>
      <c r="N432" s="1"/>
      <c r="O432" s="1"/>
    </row>
    <row r="433" spans="1:15" ht="12.75" customHeight="1">
      <c r="A433" s="31">
        <v>423</v>
      </c>
      <c r="B433" s="503" t="s">
        <v>515</v>
      </c>
      <c r="C433" s="504">
        <v>563.29999999999995</v>
      </c>
      <c r="D433" s="505">
        <v>563.61666666666667</v>
      </c>
      <c r="E433" s="505">
        <v>555.68333333333339</v>
      </c>
      <c r="F433" s="505">
        <v>548.06666666666672</v>
      </c>
      <c r="G433" s="505">
        <v>540.13333333333344</v>
      </c>
      <c r="H433" s="505">
        <v>571.23333333333335</v>
      </c>
      <c r="I433" s="505">
        <v>579.16666666666652</v>
      </c>
      <c r="J433" s="505">
        <v>586.7833333333333</v>
      </c>
      <c r="K433" s="504">
        <v>571.54999999999995</v>
      </c>
      <c r="L433" s="504">
        <v>556</v>
      </c>
      <c r="M433" s="504">
        <v>0.38595000000000002</v>
      </c>
      <c r="N433" s="1"/>
      <c r="O433" s="1"/>
    </row>
    <row r="434" spans="1:15" ht="12.75" customHeight="1">
      <c r="A434" s="31">
        <v>424</v>
      </c>
      <c r="B434" s="503" t="s">
        <v>516</v>
      </c>
      <c r="C434" s="504">
        <v>381.5</v>
      </c>
      <c r="D434" s="505">
        <v>386</v>
      </c>
      <c r="E434" s="505">
        <v>375.1</v>
      </c>
      <c r="F434" s="505">
        <v>368.70000000000005</v>
      </c>
      <c r="G434" s="505">
        <v>357.80000000000007</v>
      </c>
      <c r="H434" s="505">
        <v>392.4</v>
      </c>
      <c r="I434" s="505">
        <v>403.29999999999995</v>
      </c>
      <c r="J434" s="505">
        <v>409.69999999999993</v>
      </c>
      <c r="K434" s="504">
        <v>396.9</v>
      </c>
      <c r="L434" s="504">
        <v>379.6</v>
      </c>
      <c r="M434" s="504">
        <v>3.7354099999999999</v>
      </c>
      <c r="N434" s="1"/>
      <c r="O434" s="1"/>
    </row>
    <row r="435" spans="1:15" ht="12.75" customHeight="1">
      <c r="A435" s="31">
        <v>425</v>
      </c>
      <c r="B435" s="503" t="s">
        <v>518</v>
      </c>
      <c r="C435" s="504">
        <v>2230.4</v>
      </c>
      <c r="D435" s="505">
        <v>2238.5666666666671</v>
      </c>
      <c r="E435" s="505">
        <v>2203.9333333333343</v>
      </c>
      <c r="F435" s="505">
        <v>2177.4666666666672</v>
      </c>
      <c r="G435" s="505">
        <v>2142.8333333333344</v>
      </c>
      <c r="H435" s="505">
        <v>2265.0333333333342</v>
      </c>
      <c r="I435" s="505">
        <v>2299.6666666666665</v>
      </c>
      <c r="J435" s="505">
        <v>2326.1333333333341</v>
      </c>
      <c r="K435" s="504">
        <v>2273.1999999999998</v>
      </c>
      <c r="L435" s="504">
        <v>2212.1</v>
      </c>
      <c r="M435" s="504">
        <v>7.825E-2</v>
      </c>
      <c r="N435" s="1"/>
      <c r="O435" s="1"/>
    </row>
    <row r="436" spans="1:15" ht="12.75" customHeight="1">
      <c r="A436" s="31">
        <v>426</v>
      </c>
      <c r="B436" s="503" t="s">
        <v>519</v>
      </c>
      <c r="C436" s="504">
        <v>896.9</v>
      </c>
      <c r="D436" s="505">
        <v>893.9666666666667</v>
      </c>
      <c r="E436" s="505">
        <v>883.93333333333339</v>
      </c>
      <c r="F436" s="505">
        <v>870.9666666666667</v>
      </c>
      <c r="G436" s="505">
        <v>860.93333333333339</v>
      </c>
      <c r="H436" s="505">
        <v>906.93333333333339</v>
      </c>
      <c r="I436" s="505">
        <v>916.9666666666667</v>
      </c>
      <c r="J436" s="505">
        <v>929.93333333333339</v>
      </c>
      <c r="K436" s="504">
        <v>904</v>
      </c>
      <c r="L436" s="504">
        <v>881</v>
      </c>
      <c r="M436" s="504">
        <v>0.41516999999999998</v>
      </c>
      <c r="N436" s="1"/>
      <c r="O436" s="1"/>
    </row>
    <row r="437" spans="1:15" ht="12.75" customHeight="1">
      <c r="A437" s="31">
        <v>427</v>
      </c>
      <c r="B437" s="503" t="s">
        <v>195</v>
      </c>
      <c r="C437" s="504">
        <v>834.45</v>
      </c>
      <c r="D437" s="505">
        <v>834.58333333333337</v>
      </c>
      <c r="E437" s="505">
        <v>827.2166666666667</v>
      </c>
      <c r="F437" s="505">
        <v>819.98333333333335</v>
      </c>
      <c r="G437" s="505">
        <v>812.61666666666667</v>
      </c>
      <c r="H437" s="505">
        <v>841.81666666666672</v>
      </c>
      <c r="I437" s="505">
        <v>849.18333333333328</v>
      </c>
      <c r="J437" s="505">
        <v>856.41666666666674</v>
      </c>
      <c r="K437" s="504">
        <v>841.95</v>
      </c>
      <c r="L437" s="504">
        <v>827.35</v>
      </c>
      <c r="M437" s="504">
        <v>51.798609999999996</v>
      </c>
      <c r="N437" s="1"/>
      <c r="O437" s="1"/>
    </row>
    <row r="438" spans="1:15" ht="12.75" customHeight="1">
      <c r="A438" s="31">
        <v>428</v>
      </c>
      <c r="B438" s="503" t="s">
        <v>520</v>
      </c>
      <c r="C438" s="504">
        <v>496.15</v>
      </c>
      <c r="D438" s="505">
        <v>486.18333333333334</v>
      </c>
      <c r="E438" s="505">
        <v>473.9666666666667</v>
      </c>
      <c r="F438" s="505">
        <v>451.78333333333336</v>
      </c>
      <c r="G438" s="505">
        <v>439.56666666666672</v>
      </c>
      <c r="H438" s="505">
        <v>508.36666666666667</v>
      </c>
      <c r="I438" s="505">
        <v>520.58333333333326</v>
      </c>
      <c r="J438" s="505">
        <v>542.76666666666665</v>
      </c>
      <c r="K438" s="504">
        <v>498.4</v>
      </c>
      <c r="L438" s="504">
        <v>464</v>
      </c>
      <c r="M438" s="504">
        <v>17.000589999999999</v>
      </c>
      <c r="N438" s="1"/>
      <c r="O438" s="1"/>
    </row>
    <row r="439" spans="1:15" ht="12.75" customHeight="1">
      <c r="A439" s="31">
        <v>429</v>
      </c>
      <c r="B439" s="503" t="s">
        <v>196</v>
      </c>
      <c r="C439" s="504">
        <v>487.85</v>
      </c>
      <c r="D439" s="505">
        <v>488.11666666666662</v>
      </c>
      <c r="E439" s="505">
        <v>484.23333333333323</v>
      </c>
      <c r="F439" s="505">
        <v>480.61666666666662</v>
      </c>
      <c r="G439" s="505">
        <v>476.73333333333323</v>
      </c>
      <c r="H439" s="505">
        <v>491.73333333333323</v>
      </c>
      <c r="I439" s="505">
        <v>495.61666666666656</v>
      </c>
      <c r="J439" s="505">
        <v>499.23333333333323</v>
      </c>
      <c r="K439" s="504">
        <v>492</v>
      </c>
      <c r="L439" s="504">
        <v>484.5</v>
      </c>
      <c r="M439" s="504">
        <v>5.6975499999999997</v>
      </c>
      <c r="N439" s="1"/>
      <c r="O439" s="1"/>
    </row>
    <row r="440" spans="1:15" ht="12.75" customHeight="1">
      <c r="A440" s="31">
        <v>430</v>
      </c>
      <c r="B440" s="503" t="s">
        <v>523</v>
      </c>
      <c r="C440" s="504">
        <v>679.95</v>
      </c>
      <c r="D440" s="505">
        <v>684.33333333333337</v>
      </c>
      <c r="E440" s="505">
        <v>673.66666666666674</v>
      </c>
      <c r="F440" s="505">
        <v>667.38333333333333</v>
      </c>
      <c r="G440" s="505">
        <v>656.7166666666667</v>
      </c>
      <c r="H440" s="505">
        <v>690.61666666666679</v>
      </c>
      <c r="I440" s="505">
        <v>701.28333333333353</v>
      </c>
      <c r="J440" s="505">
        <v>707.56666666666683</v>
      </c>
      <c r="K440" s="504">
        <v>695</v>
      </c>
      <c r="L440" s="504">
        <v>678.05</v>
      </c>
      <c r="M440" s="504">
        <v>0.11162</v>
      </c>
      <c r="N440" s="1"/>
      <c r="O440" s="1"/>
    </row>
    <row r="441" spans="1:15" ht="12.75" customHeight="1">
      <c r="A441" s="31">
        <v>431</v>
      </c>
      <c r="B441" s="503" t="s">
        <v>521</v>
      </c>
      <c r="C441" s="504">
        <v>418.8</v>
      </c>
      <c r="D441" s="505">
        <v>421.2833333333333</v>
      </c>
      <c r="E441" s="505">
        <v>412.56666666666661</v>
      </c>
      <c r="F441" s="505">
        <v>406.33333333333331</v>
      </c>
      <c r="G441" s="505">
        <v>397.61666666666662</v>
      </c>
      <c r="H441" s="505">
        <v>427.51666666666659</v>
      </c>
      <c r="I441" s="505">
        <v>436.23333333333329</v>
      </c>
      <c r="J441" s="505">
        <v>442.46666666666658</v>
      </c>
      <c r="K441" s="504">
        <v>430</v>
      </c>
      <c r="L441" s="504">
        <v>415.05</v>
      </c>
      <c r="M441" s="504">
        <v>1.1378900000000001</v>
      </c>
      <c r="N441" s="1"/>
      <c r="O441" s="1"/>
    </row>
    <row r="442" spans="1:15" ht="12.75" customHeight="1">
      <c r="A442" s="31">
        <v>432</v>
      </c>
      <c r="B442" s="503" t="s">
        <v>522</v>
      </c>
      <c r="C442" s="504">
        <v>2229.85</v>
      </c>
      <c r="D442" s="505">
        <v>2215.6</v>
      </c>
      <c r="E442" s="505">
        <v>2189.1999999999998</v>
      </c>
      <c r="F442" s="505">
        <v>2148.5499999999997</v>
      </c>
      <c r="G442" s="505">
        <v>2122.1499999999996</v>
      </c>
      <c r="H442" s="505">
        <v>2256.25</v>
      </c>
      <c r="I442" s="505">
        <v>2282.6500000000005</v>
      </c>
      <c r="J442" s="505">
        <v>2323.3000000000002</v>
      </c>
      <c r="K442" s="504">
        <v>2242</v>
      </c>
      <c r="L442" s="504">
        <v>2174.9499999999998</v>
      </c>
      <c r="M442" s="504">
        <v>0.60840000000000005</v>
      </c>
      <c r="N442" s="1"/>
      <c r="O442" s="1"/>
    </row>
    <row r="443" spans="1:15" ht="12.75" customHeight="1">
      <c r="A443" s="31">
        <v>433</v>
      </c>
      <c r="B443" s="503" t="s">
        <v>524</v>
      </c>
      <c r="C443" s="504">
        <v>488.6</v>
      </c>
      <c r="D443" s="505">
        <v>491.85000000000008</v>
      </c>
      <c r="E443" s="505">
        <v>481.85000000000014</v>
      </c>
      <c r="F443" s="505">
        <v>475.10000000000008</v>
      </c>
      <c r="G443" s="505">
        <v>465.10000000000014</v>
      </c>
      <c r="H443" s="505">
        <v>498.60000000000014</v>
      </c>
      <c r="I443" s="505">
        <v>508.6</v>
      </c>
      <c r="J443" s="505">
        <v>515.35000000000014</v>
      </c>
      <c r="K443" s="504">
        <v>501.85</v>
      </c>
      <c r="L443" s="504">
        <v>485.1</v>
      </c>
      <c r="M443" s="504">
        <v>1.7944899999999999</v>
      </c>
      <c r="N443" s="1"/>
      <c r="O443" s="1"/>
    </row>
    <row r="444" spans="1:15" ht="12.75" customHeight="1">
      <c r="A444" s="31">
        <v>434</v>
      </c>
      <c r="B444" s="503" t="s">
        <v>525</v>
      </c>
      <c r="C444" s="504">
        <v>9.75</v>
      </c>
      <c r="D444" s="505">
        <v>9.6833333333333336</v>
      </c>
      <c r="E444" s="505">
        <v>9.6166666666666671</v>
      </c>
      <c r="F444" s="505">
        <v>9.4833333333333343</v>
      </c>
      <c r="G444" s="505">
        <v>9.4166666666666679</v>
      </c>
      <c r="H444" s="505">
        <v>9.8166666666666664</v>
      </c>
      <c r="I444" s="505">
        <v>9.8833333333333329</v>
      </c>
      <c r="J444" s="505">
        <v>10.016666666666666</v>
      </c>
      <c r="K444" s="504">
        <v>9.75</v>
      </c>
      <c r="L444" s="504">
        <v>9.5500000000000007</v>
      </c>
      <c r="M444" s="504">
        <v>656.08732999999995</v>
      </c>
      <c r="N444" s="1"/>
      <c r="O444" s="1"/>
    </row>
    <row r="445" spans="1:15" ht="12.75" customHeight="1">
      <c r="A445" s="31">
        <v>435</v>
      </c>
      <c r="B445" s="503" t="s">
        <v>512</v>
      </c>
      <c r="C445" s="504">
        <v>382.7</v>
      </c>
      <c r="D445" s="505">
        <v>382.18333333333334</v>
      </c>
      <c r="E445" s="505">
        <v>378.56666666666666</v>
      </c>
      <c r="F445" s="505">
        <v>374.43333333333334</v>
      </c>
      <c r="G445" s="505">
        <v>370.81666666666666</v>
      </c>
      <c r="H445" s="505">
        <v>386.31666666666666</v>
      </c>
      <c r="I445" s="505">
        <v>389.93333333333334</v>
      </c>
      <c r="J445" s="505">
        <v>394.06666666666666</v>
      </c>
      <c r="K445" s="504">
        <v>385.8</v>
      </c>
      <c r="L445" s="504">
        <v>378.05</v>
      </c>
      <c r="M445" s="504">
        <v>4.7149799999999997</v>
      </c>
      <c r="N445" s="1"/>
      <c r="O445" s="1"/>
    </row>
    <row r="446" spans="1:15" ht="12.75" customHeight="1">
      <c r="A446" s="31">
        <v>436</v>
      </c>
      <c r="B446" s="503" t="s">
        <v>526</v>
      </c>
      <c r="C446" s="504">
        <v>1001.35</v>
      </c>
      <c r="D446" s="505">
        <v>998.7833333333333</v>
      </c>
      <c r="E446" s="505">
        <v>972.56666666666661</v>
      </c>
      <c r="F446" s="505">
        <v>943.7833333333333</v>
      </c>
      <c r="G446" s="505">
        <v>917.56666666666661</v>
      </c>
      <c r="H446" s="505">
        <v>1027.5666666666666</v>
      </c>
      <c r="I446" s="505">
        <v>1053.7833333333333</v>
      </c>
      <c r="J446" s="505">
        <v>1082.5666666666666</v>
      </c>
      <c r="K446" s="504">
        <v>1025</v>
      </c>
      <c r="L446" s="504">
        <v>970</v>
      </c>
      <c r="M446" s="504">
        <v>0.12565000000000001</v>
      </c>
      <c r="N446" s="1"/>
      <c r="O446" s="1"/>
    </row>
    <row r="447" spans="1:15" ht="12.75" customHeight="1">
      <c r="A447" s="31">
        <v>437</v>
      </c>
      <c r="B447" s="503" t="s">
        <v>277</v>
      </c>
      <c r="C447" s="504">
        <v>613.95000000000005</v>
      </c>
      <c r="D447" s="505">
        <v>611.16666666666663</v>
      </c>
      <c r="E447" s="505">
        <v>604.83333333333326</v>
      </c>
      <c r="F447" s="505">
        <v>595.71666666666658</v>
      </c>
      <c r="G447" s="505">
        <v>589.38333333333321</v>
      </c>
      <c r="H447" s="505">
        <v>620.2833333333333</v>
      </c>
      <c r="I447" s="505">
        <v>626.61666666666656</v>
      </c>
      <c r="J447" s="505">
        <v>635.73333333333335</v>
      </c>
      <c r="K447" s="504">
        <v>617.5</v>
      </c>
      <c r="L447" s="504">
        <v>602.04999999999995</v>
      </c>
      <c r="M447" s="504">
        <v>5.0223000000000004</v>
      </c>
      <c r="N447" s="1"/>
      <c r="O447" s="1"/>
    </row>
    <row r="448" spans="1:15" ht="12.75" customHeight="1">
      <c r="A448" s="31">
        <v>438</v>
      </c>
      <c r="B448" s="503" t="s">
        <v>531</v>
      </c>
      <c r="C448" s="504">
        <v>1845.4</v>
      </c>
      <c r="D448" s="505">
        <v>1817.2666666666667</v>
      </c>
      <c r="E448" s="505">
        <v>1789.1333333333332</v>
      </c>
      <c r="F448" s="505">
        <v>1732.8666666666666</v>
      </c>
      <c r="G448" s="505">
        <v>1704.7333333333331</v>
      </c>
      <c r="H448" s="505">
        <v>1873.5333333333333</v>
      </c>
      <c r="I448" s="505">
        <v>1901.666666666667</v>
      </c>
      <c r="J448" s="505">
        <v>1957.9333333333334</v>
      </c>
      <c r="K448" s="504">
        <v>1845.4</v>
      </c>
      <c r="L448" s="504">
        <v>1761</v>
      </c>
      <c r="M448" s="504">
        <v>2.7775300000000001</v>
      </c>
      <c r="N448" s="1"/>
      <c r="O448" s="1"/>
    </row>
    <row r="449" spans="1:15" ht="12.75" customHeight="1">
      <c r="A449" s="31">
        <v>439</v>
      </c>
      <c r="B449" s="503" t="s">
        <v>532</v>
      </c>
      <c r="C449" s="504">
        <v>13115.7</v>
      </c>
      <c r="D449" s="505">
        <v>13161.016666666668</v>
      </c>
      <c r="E449" s="505">
        <v>12822.083333333336</v>
      </c>
      <c r="F449" s="505">
        <v>12528.466666666667</v>
      </c>
      <c r="G449" s="505">
        <v>12189.533333333335</v>
      </c>
      <c r="H449" s="505">
        <v>13454.633333333337</v>
      </c>
      <c r="I449" s="505">
        <v>13793.566666666668</v>
      </c>
      <c r="J449" s="505">
        <v>14087.183333333338</v>
      </c>
      <c r="K449" s="504">
        <v>13499.95</v>
      </c>
      <c r="L449" s="504">
        <v>12867.4</v>
      </c>
      <c r="M449" s="504">
        <v>2.1129999999999999E-2</v>
      </c>
      <c r="N449" s="1"/>
      <c r="O449" s="1"/>
    </row>
    <row r="450" spans="1:15" ht="12.75" customHeight="1">
      <c r="A450" s="31">
        <v>440</v>
      </c>
      <c r="B450" s="503" t="s">
        <v>197</v>
      </c>
      <c r="C450" s="504">
        <v>883.95</v>
      </c>
      <c r="D450" s="505">
        <v>890.63333333333321</v>
      </c>
      <c r="E450" s="505">
        <v>875.61666666666645</v>
      </c>
      <c r="F450" s="505">
        <v>867.28333333333319</v>
      </c>
      <c r="G450" s="505">
        <v>852.26666666666642</v>
      </c>
      <c r="H450" s="505">
        <v>898.96666666666647</v>
      </c>
      <c r="I450" s="505">
        <v>913.98333333333335</v>
      </c>
      <c r="J450" s="505">
        <v>922.31666666666649</v>
      </c>
      <c r="K450" s="504">
        <v>905.65</v>
      </c>
      <c r="L450" s="504">
        <v>882.3</v>
      </c>
      <c r="M450" s="504">
        <v>8.2340300000000006</v>
      </c>
      <c r="N450" s="1"/>
      <c r="O450" s="1"/>
    </row>
    <row r="451" spans="1:15" ht="12.75" customHeight="1">
      <c r="A451" s="31">
        <v>441</v>
      </c>
      <c r="B451" s="503" t="s">
        <v>533</v>
      </c>
      <c r="C451" s="504">
        <v>208.5</v>
      </c>
      <c r="D451" s="505">
        <v>209.29999999999998</v>
      </c>
      <c r="E451" s="505">
        <v>207.09999999999997</v>
      </c>
      <c r="F451" s="505">
        <v>205.7</v>
      </c>
      <c r="G451" s="505">
        <v>203.49999999999997</v>
      </c>
      <c r="H451" s="505">
        <v>210.69999999999996</v>
      </c>
      <c r="I451" s="505">
        <v>212.89999999999995</v>
      </c>
      <c r="J451" s="505">
        <v>214.29999999999995</v>
      </c>
      <c r="K451" s="504">
        <v>211.5</v>
      </c>
      <c r="L451" s="504">
        <v>207.9</v>
      </c>
      <c r="M451" s="504">
        <v>9.7748399999999993</v>
      </c>
      <c r="N451" s="1"/>
      <c r="O451" s="1"/>
    </row>
    <row r="452" spans="1:15" ht="12.75" customHeight="1">
      <c r="A452" s="31">
        <v>442</v>
      </c>
      <c r="B452" s="503" t="s">
        <v>534</v>
      </c>
      <c r="C452" s="504">
        <v>1397.35</v>
      </c>
      <c r="D452" s="505">
        <v>1394.5333333333335</v>
      </c>
      <c r="E452" s="505">
        <v>1374.0666666666671</v>
      </c>
      <c r="F452" s="505">
        <v>1350.7833333333335</v>
      </c>
      <c r="G452" s="505">
        <v>1330.3166666666671</v>
      </c>
      <c r="H452" s="505">
        <v>1417.8166666666671</v>
      </c>
      <c r="I452" s="505">
        <v>1438.2833333333338</v>
      </c>
      <c r="J452" s="505">
        <v>1461.5666666666671</v>
      </c>
      <c r="K452" s="504">
        <v>1415</v>
      </c>
      <c r="L452" s="504">
        <v>1371.25</v>
      </c>
      <c r="M452" s="504">
        <v>2.9188299999999998</v>
      </c>
      <c r="N452" s="1"/>
      <c r="O452" s="1"/>
    </row>
    <row r="453" spans="1:15" ht="12.75" customHeight="1">
      <c r="A453" s="31">
        <v>443</v>
      </c>
      <c r="B453" s="503" t="s">
        <v>198</v>
      </c>
      <c r="C453" s="504">
        <v>728</v>
      </c>
      <c r="D453" s="505">
        <v>730.38333333333321</v>
      </c>
      <c r="E453" s="505">
        <v>722.9166666666664</v>
      </c>
      <c r="F453" s="505">
        <v>717.83333333333314</v>
      </c>
      <c r="G453" s="505">
        <v>710.36666666666633</v>
      </c>
      <c r="H453" s="505">
        <v>735.46666666666647</v>
      </c>
      <c r="I453" s="505">
        <v>742.93333333333317</v>
      </c>
      <c r="J453" s="505">
        <v>748.01666666666654</v>
      </c>
      <c r="K453" s="504">
        <v>737.85</v>
      </c>
      <c r="L453" s="504">
        <v>725.3</v>
      </c>
      <c r="M453" s="504">
        <v>22.309349999999998</v>
      </c>
      <c r="N453" s="1"/>
      <c r="O453" s="1"/>
    </row>
    <row r="454" spans="1:15" ht="12.75" customHeight="1">
      <c r="A454" s="31">
        <v>444</v>
      </c>
      <c r="B454" s="503" t="s">
        <v>278</v>
      </c>
      <c r="C454" s="504">
        <v>5814.15</v>
      </c>
      <c r="D454" s="505">
        <v>5796.7166666666672</v>
      </c>
      <c r="E454" s="505">
        <v>5743.4333333333343</v>
      </c>
      <c r="F454" s="505">
        <v>5672.7166666666672</v>
      </c>
      <c r="G454" s="505">
        <v>5619.4333333333343</v>
      </c>
      <c r="H454" s="505">
        <v>5867.4333333333343</v>
      </c>
      <c r="I454" s="505">
        <v>5920.7166666666672</v>
      </c>
      <c r="J454" s="505">
        <v>5991.4333333333343</v>
      </c>
      <c r="K454" s="504">
        <v>5850</v>
      </c>
      <c r="L454" s="504">
        <v>5726</v>
      </c>
      <c r="M454" s="504">
        <v>1.60005</v>
      </c>
      <c r="N454" s="1"/>
      <c r="O454" s="1"/>
    </row>
    <row r="455" spans="1:15" ht="12.75" customHeight="1">
      <c r="A455" s="31">
        <v>445</v>
      </c>
      <c r="B455" s="503" t="s">
        <v>199</v>
      </c>
      <c r="C455" s="504">
        <v>470.4</v>
      </c>
      <c r="D455" s="505">
        <v>471.8</v>
      </c>
      <c r="E455" s="505">
        <v>467.20000000000005</v>
      </c>
      <c r="F455" s="505">
        <v>464.00000000000006</v>
      </c>
      <c r="G455" s="505">
        <v>459.40000000000009</v>
      </c>
      <c r="H455" s="505">
        <v>475</v>
      </c>
      <c r="I455" s="505">
        <v>479.6</v>
      </c>
      <c r="J455" s="505">
        <v>482.79999999999995</v>
      </c>
      <c r="K455" s="504">
        <v>476.4</v>
      </c>
      <c r="L455" s="504">
        <v>468.6</v>
      </c>
      <c r="M455" s="504">
        <v>119.23961</v>
      </c>
      <c r="N455" s="1"/>
      <c r="O455" s="1"/>
    </row>
    <row r="456" spans="1:15" ht="12.75" customHeight="1">
      <c r="A456" s="31">
        <v>446</v>
      </c>
      <c r="B456" s="503" t="s">
        <v>535</v>
      </c>
      <c r="C456" s="504">
        <v>231.3</v>
      </c>
      <c r="D456" s="505">
        <v>231.03333333333333</v>
      </c>
      <c r="E456" s="505">
        <v>229.26666666666665</v>
      </c>
      <c r="F456" s="505">
        <v>227.23333333333332</v>
      </c>
      <c r="G456" s="505">
        <v>225.46666666666664</v>
      </c>
      <c r="H456" s="505">
        <v>233.06666666666666</v>
      </c>
      <c r="I456" s="505">
        <v>234.83333333333337</v>
      </c>
      <c r="J456" s="505">
        <v>236.86666666666667</v>
      </c>
      <c r="K456" s="504">
        <v>232.8</v>
      </c>
      <c r="L456" s="504">
        <v>229</v>
      </c>
      <c r="M456" s="504">
        <v>13.5212</v>
      </c>
      <c r="N456" s="1"/>
      <c r="O456" s="1"/>
    </row>
    <row r="457" spans="1:15" ht="12.75" customHeight="1">
      <c r="A457" s="31">
        <v>447</v>
      </c>
      <c r="B457" s="503" t="s">
        <v>200</v>
      </c>
      <c r="C457" s="504">
        <v>218.35</v>
      </c>
      <c r="D457" s="505">
        <v>218.80000000000004</v>
      </c>
      <c r="E457" s="505">
        <v>216.60000000000008</v>
      </c>
      <c r="F457" s="505">
        <v>214.85000000000005</v>
      </c>
      <c r="G457" s="505">
        <v>212.65000000000009</v>
      </c>
      <c r="H457" s="505">
        <v>220.55000000000007</v>
      </c>
      <c r="I457" s="505">
        <v>222.75000000000006</v>
      </c>
      <c r="J457" s="505">
        <v>224.50000000000006</v>
      </c>
      <c r="K457" s="504">
        <v>221</v>
      </c>
      <c r="L457" s="504">
        <v>217.05</v>
      </c>
      <c r="M457" s="504">
        <v>143.15066999999999</v>
      </c>
      <c r="N457" s="1"/>
      <c r="O457" s="1"/>
    </row>
    <row r="458" spans="1:15" ht="12.75" customHeight="1">
      <c r="A458" s="31">
        <v>448</v>
      </c>
      <c r="B458" s="503" t="s">
        <v>201</v>
      </c>
      <c r="C458" s="504">
        <v>1101</v>
      </c>
      <c r="D458" s="505">
        <v>1109</v>
      </c>
      <c r="E458" s="505">
        <v>1091</v>
      </c>
      <c r="F458" s="505">
        <v>1081</v>
      </c>
      <c r="G458" s="505">
        <v>1063</v>
      </c>
      <c r="H458" s="505">
        <v>1119</v>
      </c>
      <c r="I458" s="505">
        <v>1137</v>
      </c>
      <c r="J458" s="505">
        <v>1147</v>
      </c>
      <c r="K458" s="504">
        <v>1127</v>
      </c>
      <c r="L458" s="504">
        <v>1099</v>
      </c>
      <c r="M458" s="504">
        <v>41.140929999999997</v>
      </c>
      <c r="N458" s="1"/>
      <c r="O458" s="1"/>
    </row>
    <row r="459" spans="1:15" ht="12.75" customHeight="1">
      <c r="A459" s="31">
        <v>449</v>
      </c>
      <c r="B459" s="503" t="s">
        <v>861</v>
      </c>
      <c r="C459" s="504">
        <v>721.35</v>
      </c>
      <c r="D459" s="505">
        <v>723.96666666666658</v>
      </c>
      <c r="E459" s="505">
        <v>714.93333333333317</v>
      </c>
      <c r="F459" s="505">
        <v>708.51666666666654</v>
      </c>
      <c r="G459" s="505">
        <v>699.48333333333312</v>
      </c>
      <c r="H459" s="505">
        <v>730.38333333333321</v>
      </c>
      <c r="I459" s="505">
        <v>739.41666666666674</v>
      </c>
      <c r="J459" s="505">
        <v>745.83333333333326</v>
      </c>
      <c r="K459" s="504">
        <v>733</v>
      </c>
      <c r="L459" s="504">
        <v>717.55</v>
      </c>
      <c r="M459" s="504">
        <v>0.24142</v>
      </c>
      <c r="N459" s="1"/>
      <c r="O459" s="1"/>
    </row>
    <row r="460" spans="1:15" ht="12.75" customHeight="1">
      <c r="A460" s="31">
        <v>450</v>
      </c>
      <c r="B460" s="503" t="s">
        <v>527</v>
      </c>
      <c r="C460" s="504">
        <v>2162.25</v>
      </c>
      <c r="D460" s="505">
        <v>2140.3166666666666</v>
      </c>
      <c r="E460" s="505">
        <v>2105.6333333333332</v>
      </c>
      <c r="F460" s="505">
        <v>2049.0166666666664</v>
      </c>
      <c r="G460" s="505">
        <v>2014.333333333333</v>
      </c>
      <c r="H460" s="505">
        <v>2196.9333333333334</v>
      </c>
      <c r="I460" s="505">
        <v>2231.6166666666668</v>
      </c>
      <c r="J460" s="505">
        <v>2288.2333333333336</v>
      </c>
      <c r="K460" s="504">
        <v>2175</v>
      </c>
      <c r="L460" s="504">
        <v>2083.6999999999998</v>
      </c>
      <c r="M460" s="504">
        <v>0.58035000000000003</v>
      </c>
      <c r="N460" s="1"/>
      <c r="O460" s="1"/>
    </row>
    <row r="461" spans="1:15" ht="12.75" customHeight="1">
      <c r="A461" s="31">
        <v>451</v>
      </c>
      <c r="B461" s="503" t="s">
        <v>528</v>
      </c>
      <c r="C461" s="504">
        <v>794.1</v>
      </c>
      <c r="D461" s="505">
        <v>797.19999999999993</v>
      </c>
      <c r="E461" s="505">
        <v>784.29999999999984</v>
      </c>
      <c r="F461" s="505">
        <v>774.49999999999989</v>
      </c>
      <c r="G461" s="505">
        <v>761.5999999999998</v>
      </c>
      <c r="H461" s="505">
        <v>806.99999999999989</v>
      </c>
      <c r="I461" s="505">
        <v>819.9</v>
      </c>
      <c r="J461" s="505">
        <v>829.69999999999993</v>
      </c>
      <c r="K461" s="504">
        <v>810.1</v>
      </c>
      <c r="L461" s="504">
        <v>787.4</v>
      </c>
      <c r="M461" s="504">
        <v>0.13582</v>
      </c>
      <c r="N461" s="1"/>
      <c r="O461" s="1"/>
    </row>
    <row r="462" spans="1:15" ht="12.75" customHeight="1">
      <c r="A462" s="31">
        <v>452</v>
      </c>
      <c r="B462" s="503" t="s">
        <v>202</v>
      </c>
      <c r="C462" s="504">
        <v>3733.75</v>
      </c>
      <c r="D462" s="505">
        <v>3717.9166666666665</v>
      </c>
      <c r="E462" s="505">
        <v>3695.833333333333</v>
      </c>
      <c r="F462" s="505">
        <v>3657.9166666666665</v>
      </c>
      <c r="G462" s="505">
        <v>3635.833333333333</v>
      </c>
      <c r="H462" s="505">
        <v>3755.833333333333</v>
      </c>
      <c r="I462" s="505">
        <v>3777.9166666666661</v>
      </c>
      <c r="J462" s="505">
        <v>3815.833333333333</v>
      </c>
      <c r="K462" s="504">
        <v>3740</v>
      </c>
      <c r="L462" s="504">
        <v>3680</v>
      </c>
      <c r="M462" s="504">
        <v>19.664750000000002</v>
      </c>
      <c r="N462" s="1"/>
      <c r="O462" s="1"/>
    </row>
    <row r="463" spans="1:15" ht="12.75" customHeight="1">
      <c r="A463" s="31">
        <v>453</v>
      </c>
      <c r="B463" s="503" t="s">
        <v>536</v>
      </c>
      <c r="C463" s="504">
        <v>4024.4</v>
      </c>
      <c r="D463" s="505">
        <v>4116.8</v>
      </c>
      <c r="E463" s="505">
        <v>3907.6000000000004</v>
      </c>
      <c r="F463" s="505">
        <v>3790.8</v>
      </c>
      <c r="G463" s="505">
        <v>3581.6000000000004</v>
      </c>
      <c r="H463" s="505">
        <v>4233.6000000000004</v>
      </c>
      <c r="I463" s="505">
        <v>4442.7999999999993</v>
      </c>
      <c r="J463" s="505">
        <v>4559.6000000000004</v>
      </c>
      <c r="K463" s="504">
        <v>4326</v>
      </c>
      <c r="L463" s="504">
        <v>4000</v>
      </c>
      <c r="M463" s="504">
        <v>0.45108999999999999</v>
      </c>
      <c r="N463" s="1"/>
      <c r="O463" s="1"/>
    </row>
    <row r="464" spans="1:15" ht="12.75" customHeight="1">
      <c r="A464" s="31">
        <v>454</v>
      </c>
      <c r="B464" s="503" t="s">
        <v>203</v>
      </c>
      <c r="C464" s="504">
        <v>1799.95</v>
      </c>
      <c r="D464" s="505">
        <v>1807.9833333333333</v>
      </c>
      <c r="E464" s="505">
        <v>1777.9666666666667</v>
      </c>
      <c r="F464" s="505">
        <v>1755.9833333333333</v>
      </c>
      <c r="G464" s="505">
        <v>1725.9666666666667</v>
      </c>
      <c r="H464" s="505">
        <v>1829.9666666666667</v>
      </c>
      <c r="I464" s="505">
        <v>1859.9833333333336</v>
      </c>
      <c r="J464" s="505">
        <v>1881.9666666666667</v>
      </c>
      <c r="K464" s="504">
        <v>1838</v>
      </c>
      <c r="L464" s="504">
        <v>1786</v>
      </c>
      <c r="M464" s="504">
        <v>46.505940000000002</v>
      </c>
      <c r="N464" s="1"/>
      <c r="O464" s="1"/>
    </row>
    <row r="465" spans="1:15" ht="12.75" customHeight="1">
      <c r="A465" s="31">
        <v>455</v>
      </c>
      <c r="B465" s="503" t="s">
        <v>538</v>
      </c>
      <c r="C465" s="504">
        <v>1776.45</v>
      </c>
      <c r="D465" s="505">
        <v>1784.1499999999999</v>
      </c>
      <c r="E465" s="505">
        <v>1755.2999999999997</v>
      </c>
      <c r="F465" s="505">
        <v>1734.1499999999999</v>
      </c>
      <c r="G465" s="505">
        <v>1705.2999999999997</v>
      </c>
      <c r="H465" s="505">
        <v>1805.2999999999997</v>
      </c>
      <c r="I465" s="505">
        <v>1834.1499999999996</v>
      </c>
      <c r="J465" s="505">
        <v>1855.2999999999997</v>
      </c>
      <c r="K465" s="504">
        <v>1813</v>
      </c>
      <c r="L465" s="504">
        <v>1763</v>
      </c>
      <c r="M465" s="504">
        <v>0.50234000000000001</v>
      </c>
      <c r="N465" s="1"/>
      <c r="O465" s="1"/>
    </row>
    <row r="466" spans="1:15" ht="12.75" customHeight="1">
      <c r="A466" s="31">
        <v>456</v>
      </c>
      <c r="B466" s="503" t="s">
        <v>539</v>
      </c>
      <c r="C466" s="504">
        <v>1109.75</v>
      </c>
      <c r="D466" s="505">
        <v>1098.1166666666666</v>
      </c>
      <c r="E466" s="505">
        <v>1081.2333333333331</v>
      </c>
      <c r="F466" s="505">
        <v>1052.7166666666665</v>
      </c>
      <c r="G466" s="505">
        <v>1035.833333333333</v>
      </c>
      <c r="H466" s="505">
        <v>1126.6333333333332</v>
      </c>
      <c r="I466" s="505">
        <v>1143.5166666666669</v>
      </c>
      <c r="J466" s="505">
        <v>1172.0333333333333</v>
      </c>
      <c r="K466" s="504">
        <v>1115</v>
      </c>
      <c r="L466" s="504">
        <v>1069.5999999999999</v>
      </c>
      <c r="M466" s="504">
        <v>2.4604300000000001</v>
      </c>
      <c r="N466" s="1"/>
      <c r="O466" s="1"/>
    </row>
    <row r="467" spans="1:15" ht="12.75" customHeight="1">
      <c r="A467" s="31">
        <v>457</v>
      </c>
      <c r="B467" s="503" t="s">
        <v>543</v>
      </c>
      <c r="C467" s="504">
        <v>1757.4</v>
      </c>
      <c r="D467" s="505">
        <v>1756.7</v>
      </c>
      <c r="E467" s="505">
        <v>1745.4</v>
      </c>
      <c r="F467" s="505">
        <v>1733.4</v>
      </c>
      <c r="G467" s="505">
        <v>1722.1000000000001</v>
      </c>
      <c r="H467" s="505">
        <v>1768.7</v>
      </c>
      <c r="I467" s="505">
        <v>1779.9999999999998</v>
      </c>
      <c r="J467" s="505">
        <v>1792</v>
      </c>
      <c r="K467" s="504">
        <v>1768</v>
      </c>
      <c r="L467" s="504">
        <v>1744.7</v>
      </c>
      <c r="M467" s="504">
        <v>1.06775</v>
      </c>
      <c r="N467" s="1"/>
      <c r="O467" s="1"/>
    </row>
    <row r="468" spans="1:15" ht="12.75" customHeight="1">
      <c r="A468" s="31">
        <v>458</v>
      </c>
      <c r="B468" s="503" t="s">
        <v>540</v>
      </c>
      <c r="C468" s="504">
        <v>2007.6</v>
      </c>
      <c r="D468" s="505">
        <v>2007.6666666666667</v>
      </c>
      <c r="E468" s="505">
        <v>1981.3333333333335</v>
      </c>
      <c r="F468" s="505">
        <v>1955.0666666666668</v>
      </c>
      <c r="G468" s="505">
        <v>1928.7333333333336</v>
      </c>
      <c r="H468" s="505">
        <v>2033.9333333333334</v>
      </c>
      <c r="I468" s="505">
        <v>2060.2666666666669</v>
      </c>
      <c r="J468" s="505">
        <v>2086.5333333333333</v>
      </c>
      <c r="K468" s="504">
        <v>2034</v>
      </c>
      <c r="L468" s="504">
        <v>1981.4</v>
      </c>
      <c r="M468" s="504">
        <v>0.24465999999999999</v>
      </c>
      <c r="N468" s="1"/>
      <c r="O468" s="1"/>
    </row>
    <row r="469" spans="1:15" ht="12.75" customHeight="1">
      <c r="A469" s="31">
        <v>459</v>
      </c>
      <c r="B469" s="503" t="s">
        <v>204</v>
      </c>
      <c r="C469" s="504">
        <v>2437.3000000000002</v>
      </c>
      <c r="D469" s="505">
        <v>2425.3333333333335</v>
      </c>
      <c r="E469" s="505">
        <v>2402.666666666667</v>
      </c>
      <c r="F469" s="505">
        <v>2368.0333333333333</v>
      </c>
      <c r="G469" s="505">
        <v>2345.3666666666668</v>
      </c>
      <c r="H469" s="505">
        <v>2459.9666666666672</v>
      </c>
      <c r="I469" s="505">
        <v>2482.6333333333341</v>
      </c>
      <c r="J469" s="505">
        <v>2517.2666666666673</v>
      </c>
      <c r="K469" s="504">
        <v>2448</v>
      </c>
      <c r="L469" s="504">
        <v>2390.6999999999998</v>
      </c>
      <c r="M469" s="504">
        <v>11.52684</v>
      </c>
      <c r="N469" s="1"/>
      <c r="O469" s="1"/>
    </row>
    <row r="470" spans="1:15" ht="12.75" customHeight="1">
      <c r="A470" s="31">
        <v>460</v>
      </c>
      <c r="B470" s="503" t="s">
        <v>205</v>
      </c>
      <c r="C470" s="504">
        <v>3190.95</v>
      </c>
      <c r="D470" s="505">
        <v>3200.6833333333329</v>
      </c>
      <c r="E470" s="505">
        <v>3163.3666666666659</v>
      </c>
      <c r="F470" s="505">
        <v>3135.7833333333328</v>
      </c>
      <c r="G470" s="505">
        <v>3098.4666666666658</v>
      </c>
      <c r="H470" s="505">
        <v>3228.266666666666</v>
      </c>
      <c r="I470" s="505">
        <v>3265.5833333333326</v>
      </c>
      <c r="J470" s="505">
        <v>3293.1666666666661</v>
      </c>
      <c r="K470" s="504">
        <v>3238</v>
      </c>
      <c r="L470" s="504">
        <v>3173.1</v>
      </c>
      <c r="M470" s="504">
        <v>2.1188199999999999</v>
      </c>
      <c r="N470" s="1"/>
      <c r="O470" s="1"/>
    </row>
    <row r="471" spans="1:15" ht="12.75" customHeight="1">
      <c r="A471" s="31">
        <v>461</v>
      </c>
      <c r="B471" s="503" t="s">
        <v>206</v>
      </c>
      <c r="C471" s="504">
        <v>549.04999999999995</v>
      </c>
      <c r="D471" s="505">
        <v>544.6</v>
      </c>
      <c r="E471" s="505">
        <v>537.45000000000005</v>
      </c>
      <c r="F471" s="505">
        <v>525.85</v>
      </c>
      <c r="G471" s="505">
        <v>518.70000000000005</v>
      </c>
      <c r="H471" s="505">
        <v>556.20000000000005</v>
      </c>
      <c r="I471" s="505">
        <v>563.34999999999991</v>
      </c>
      <c r="J471" s="505">
        <v>574.95000000000005</v>
      </c>
      <c r="K471" s="504">
        <v>551.75</v>
      </c>
      <c r="L471" s="504">
        <v>533</v>
      </c>
      <c r="M471" s="504">
        <v>8.2790800000000004</v>
      </c>
      <c r="N471" s="1"/>
      <c r="O471" s="1"/>
    </row>
    <row r="472" spans="1:15" ht="12.75" customHeight="1">
      <c r="A472" s="31">
        <v>462</v>
      </c>
      <c r="B472" s="503" t="s">
        <v>207</v>
      </c>
      <c r="C472" s="504">
        <v>1032.8499999999999</v>
      </c>
      <c r="D472" s="505">
        <v>1034.7833333333333</v>
      </c>
      <c r="E472" s="505">
        <v>1023.9666666666667</v>
      </c>
      <c r="F472" s="505">
        <v>1015.0833333333335</v>
      </c>
      <c r="G472" s="505">
        <v>1004.2666666666669</v>
      </c>
      <c r="H472" s="505">
        <v>1043.6666666666665</v>
      </c>
      <c r="I472" s="505">
        <v>1054.4833333333331</v>
      </c>
      <c r="J472" s="505">
        <v>1063.3666666666663</v>
      </c>
      <c r="K472" s="504">
        <v>1045.5999999999999</v>
      </c>
      <c r="L472" s="504">
        <v>1025.9000000000001</v>
      </c>
      <c r="M472" s="504">
        <v>6.0704000000000002</v>
      </c>
      <c r="N472" s="1"/>
      <c r="O472" s="1"/>
    </row>
    <row r="473" spans="1:15" ht="12.75" customHeight="1">
      <c r="A473" s="31">
        <v>463</v>
      </c>
      <c r="B473" s="503" t="s">
        <v>541</v>
      </c>
      <c r="C473" s="504">
        <v>52.5</v>
      </c>
      <c r="D473" s="505">
        <v>52.85</v>
      </c>
      <c r="E473" s="505">
        <v>51.85</v>
      </c>
      <c r="F473" s="505">
        <v>51.2</v>
      </c>
      <c r="G473" s="505">
        <v>50.2</v>
      </c>
      <c r="H473" s="505">
        <v>53.5</v>
      </c>
      <c r="I473" s="505">
        <v>54.5</v>
      </c>
      <c r="J473" s="505">
        <v>55.15</v>
      </c>
      <c r="K473" s="504">
        <v>53.85</v>
      </c>
      <c r="L473" s="504">
        <v>52.2</v>
      </c>
      <c r="M473" s="504">
        <v>88.914249999999996</v>
      </c>
      <c r="N473" s="1"/>
      <c r="O473" s="1"/>
    </row>
    <row r="474" spans="1:15" ht="12.75" customHeight="1">
      <c r="A474" s="31">
        <v>464</v>
      </c>
      <c r="B474" s="503" t="s">
        <v>542</v>
      </c>
      <c r="C474" s="504">
        <v>181.6</v>
      </c>
      <c r="D474" s="505">
        <v>179.28333333333333</v>
      </c>
      <c r="E474" s="505">
        <v>174.21666666666667</v>
      </c>
      <c r="F474" s="505">
        <v>166.83333333333334</v>
      </c>
      <c r="G474" s="505">
        <v>161.76666666666668</v>
      </c>
      <c r="H474" s="505">
        <v>186.66666666666666</v>
      </c>
      <c r="I474" s="505">
        <v>191.73333333333332</v>
      </c>
      <c r="J474" s="505">
        <v>199.11666666666665</v>
      </c>
      <c r="K474" s="504">
        <v>184.35</v>
      </c>
      <c r="L474" s="504">
        <v>171.9</v>
      </c>
      <c r="M474" s="504">
        <v>5.0247299999999999</v>
      </c>
      <c r="N474" s="1"/>
      <c r="O474" s="1"/>
    </row>
    <row r="475" spans="1:15" ht="12.75" customHeight="1">
      <c r="A475" s="31">
        <v>465</v>
      </c>
      <c r="B475" s="503" t="s">
        <v>529</v>
      </c>
      <c r="C475" s="504">
        <v>966.25</v>
      </c>
      <c r="D475" s="505">
        <v>972.88333333333333</v>
      </c>
      <c r="E475" s="505">
        <v>958.36666666666667</v>
      </c>
      <c r="F475" s="505">
        <v>950.48333333333335</v>
      </c>
      <c r="G475" s="505">
        <v>935.9666666666667</v>
      </c>
      <c r="H475" s="505">
        <v>980.76666666666665</v>
      </c>
      <c r="I475" s="505">
        <v>995.2833333333333</v>
      </c>
      <c r="J475" s="505">
        <v>1003.1666666666666</v>
      </c>
      <c r="K475" s="504">
        <v>987.4</v>
      </c>
      <c r="L475" s="504">
        <v>965</v>
      </c>
      <c r="M475" s="504">
        <v>0.51802000000000004</v>
      </c>
      <c r="N475" s="1"/>
      <c r="O475" s="1"/>
    </row>
    <row r="476" spans="1:15" ht="12.75" customHeight="1">
      <c r="A476" s="31">
        <v>466</v>
      </c>
      <c r="B476" s="503" t="s">
        <v>862</v>
      </c>
      <c r="C476" s="504">
        <v>196.55</v>
      </c>
      <c r="D476" s="505">
        <v>190.4666666666667</v>
      </c>
      <c r="E476" s="505">
        <v>184.38333333333338</v>
      </c>
      <c r="F476" s="505">
        <v>172.2166666666667</v>
      </c>
      <c r="G476" s="505">
        <v>166.13333333333338</v>
      </c>
      <c r="H476" s="505">
        <v>202.63333333333338</v>
      </c>
      <c r="I476" s="505">
        <v>208.7166666666667</v>
      </c>
      <c r="J476" s="505">
        <v>220.88333333333338</v>
      </c>
      <c r="K476" s="504">
        <v>196.55</v>
      </c>
      <c r="L476" s="504">
        <v>178.3</v>
      </c>
      <c r="M476" s="504">
        <v>44.134180000000001</v>
      </c>
      <c r="N476" s="1"/>
      <c r="O476" s="1"/>
    </row>
    <row r="477" spans="1:15" ht="12.75" customHeight="1">
      <c r="A477" s="31">
        <v>467</v>
      </c>
      <c r="B477" s="503" t="s">
        <v>530</v>
      </c>
      <c r="C477" s="504">
        <v>43.85</v>
      </c>
      <c r="D477" s="505">
        <v>44.1</v>
      </c>
      <c r="E477" s="505">
        <v>43.550000000000004</v>
      </c>
      <c r="F477" s="505">
        <v>43.25</v>
      </c>
      <c r="G477" s="505">
        <v>42.7</v>
      </c>
      <c r="H477" s="505">
        <v>44.400000000000006</v>
      </c>
      <c r="I477" s="505">
        <v>44.95</v>
      </c>
      <c r="J477" s="505">
        <v>45.250000000000007</v>
      </c>
      <c r="K477" s="504">
        <v>44.65</v>
      </c>
      <c r="L477" s="504">
        <v>43.8</v>
      </c>
      <c r="M477" s="504">
        <v>57.932499999999997</v>
      </c>
      <c r="N477" s="1"/>
      <c r="O477" s="1"/>
    </row>
    <row r="478" spans="1:15" ht="12.75" customHeight="1">
      <c r="A478" s="31">
        <v>468</v>
      </c>
      <c r="B478" s="503" t="s">
        <v>208</v>
      </c>
      <c r="C478" s="504">
        <v>615.70000000000005</v>
      </c>
      <c r="D478" s="505">
        <v>618.15</v>
      </c>
      <c r="E478" s="505">
        <v>610.29999999999995</v>
      </c>
      <c r="F478" s="505">
        <v>604.9</v>
      </c>
      <c r="G478" s="505">
        <v>597.04999999999995</v>
      </c>
      <c r="H478" s="505">
        <v>623.54999999999995</v>
      </c>
      <c r="I478" s="505">
        <v>631.40000000000009</v>
      </c>
      <c r="J478" s="505">
        <v>636.79999999999995</v>
      </c>
      <c r="K478" s="504">
        <v>626</v>
      </c>
      <c r="L478" s="504">
        <v>612.75</v>
      </c>
      <c r="M478" s="504">
        <v>7.5638899999999998</v>
      </c>
      <c r="N478" s="1"/>
      <c r="O478" s="1"/>
    </row>
    <row r="479" spans="1:15" ht="12.75" customHeight="1">
      <c r="A479" s="31">
        <v>469</v>
      </c>
      <c r="B479" s="503" t="s">
        <v>209</v>
      </c>
      <c r="C479" s="504">
        <v>1547.7</v>
      </c>
      <c r="D479" s="505">
        <v>1556.2833333333335</v>
      </c>
      <c r="E479" s="505">
        <v>1535.116666666667</v>
      </c>
      <c r="F479" s="505">
        <v>1522.5333333333335</v>
      </c>
      <c r="G479" s="505">
        <v>1501.366666666667</v>
      </c>
      <c r="H479" s="505">
        <v>1568.866666666667</v>
      </c>
      <c r="I479" s="505">
        <v>1590.0333333333335</v>
      </c>
      <c r="J479" s="505">
        <v>1602.616666666667</v>
      </c>
      <c r="K479" s="504">
        <v>1577.45</v>
      </c>
      <c r="L479" s="504">
        <v>1543.7</v>
      </c>
      <c r="M479" s="504">
        <v>1.5459400000000001</v>
      </c>
      <c r="N479" s="1"/>
      <c r="O479" s="1"/>
    </row>
    <row r="480" spans="1:15" ht="12.75" customHeight="1">
      <c r="A480" s="31">
        <v>470</v>
      </c>
      <c r="B480" s="503" t="s">
        <v>544</v>
      </c>
      <c r="C480" s="504">
        <v>12.9</v>
      </c>
      <c r="D480" s="505">
        <v>12.933333333333335</v>
      </c>
      <c r="E480" s="505">
        <v>12.81666666666667</v>
      </c>
      <c r="F480" s="505">
        <v>12.733333333333334</v>
      </c>
      <c r="G480" s="505">
        <v>12.616666666666669</v>
      </c>
      <c r="H480" s="505">
        <v>13.016666666666671</v>
      </c>
      <c r="I480" s="505">
        <v>13.133333333333335</v>
      </c>
      <c r="J480" s="505">
        <v>13.216666666666672</v>
      </c>
      <c r="K480" s="504">
        <v>13.05</v>
      </c>
      <c r="L480" s="504">
        <v>12.85</v>
      </c>
      <c r="M480" s="504">
        <v>19.98114</v>
      </c>
      <c r="N480" s="1"/>
      <c r="O480" s="1"/>
    </row>
    <row r="481" spans="1:15" ht="12.75" customHeight="1">
      <c r="A481" s="31">
        <v>471</v>
      </c>
      <c r="B481" s="503" t="s">
        <v>545</v>
      </c>
      <c r="C481" s="504">
        <v>504.75</v>
      </c>
      <c r="D481" s="505">
        <v>505.55</v>
      </c>
      <c r="E481" s="505">
        <v>498.9</v>
      </c>
      <c r="F481" s="505">
        <v>493.04999999999995</v>
      </c>
      <c r="G481" s="505">
        <v>486.39999999999992</v>
      </c>
      <c r="H481" s="505">
        <v>511.40000000000003</v>
      </c>
      <c r="I481" s="505">
        <v>518.04999999999995</v>
      </c>
      <c r="J481" s="505">
        <v>523.90000000000009</v>
      </c>
      <c r="K481" s="504">
        <v>512.20000000000005</v>
      </c>
      <c r="L481" s="504">
        <v>499.7</v>
      </c>
      <c r="M481" s="504">
        <v>0.51215999999999995</v>
      </c>
      <c r="N481" s="1"/>
      <c r="O481" s="1"/>
    </row>
    <row r="482" spans="1:15" ht="12.75" customHeight="1">
      <c r="A482" s="31">
        <v>472</v>
      </c>
      <c r="B482" s="503" t="s">
        <v>547</v>
      </c>
      <c r="C482" s="504">
        <v>133.15</v>
      </c>
      <c r="D482" s="505">
        <v>133.1</v>
      </c>
      <c r="E482" s="505">
        <v>129.69999999999999</v>
      </c>
      <c r="F482" s="505">
        <v>126.25</v>
      </c>
      <c r="G482" s="505">
        <v>122.85</v>
      </c>
      <c r="H482" s="505">
        <v>136.54999999999998</v>
      </c>
      <c r="I482" s="505">
        <v>139.95000000000002</v>
      </c>
      <c r="J482" s="505">
        <v>143.39999999999998</v>
      </c>
      <c r="K482" s="504">
        <v>136.5</v>
      </c>
      <c r="L482" s="504">
        <v>129.65</v>
      </c>
      <c r="M482" s="504">
        <v>8.0009300000000003</v>
      </c>
      <c r="N482" s="1"/>
      <c r="O482" s="1"/>
    </row>
    <row r="483" spans="1:15" ht="12.75" customHeight="1">
      <c r="A483" s="31">
        <v>473</v>
      </c>
      <c r="B483" s="503" t="s">
        <v>548</v>
      </c>
      <c r="C483" s="504">
        <v>18.5</v>
      </c>
      <c r="D483" s="505">
        <v>18.516666666666666</v>
      </c>
      <c r="E483" s="505">
        <v>18.383333333333333</v>
      </c>
      <c r="F483" s="505">
        <v>18.266666666666666</v>
      </c>
      <c r="G483" s="505">
        <v>18.133333333333333</v>
      </c>
      <c r="H483" s="505">
        <v>18.633333333333333</v>
      </c>
      <c r="I483" s="505">
        <v>18.766666666666666</v>
      </c>
      <c r="J483" s="505">
        <v>18.883333333333333</v>
      </c>
      <c r="K483" s="504">
        <v>18.649999999999999</v>
      </c>
      <c r="L483" s="504">
        <v>18.399999999999999</v>
      </c>
      <c r="M483" s="504">
        <v>9.5061699999999991</v>
      </c>
      <c r="N483" s="1"/>
      <c r="O483" s="1"/>
    </row>
    <row r="484" spans="1:15" ht="12.75" customHeight="1">
      <c r="A484" s="31">
        <v>474</v>
      </c>
      <c r="B484" s="503" t="s">
        <v>210</v>
      </c>
      <c r="C484" s="504">
        <v>7397.2</v>
      </c>
      <c r="D484" s="505">
        <v>7424.0666666666657</v>
      </c>
      <c r="E484" s="505">
        <v>7353.2333333333318</v>
      </c>
      <c r="F484" s="505">
        <v>7309.2666666666664</v>
      </c>
      <c r="G484" s="505">
        <v>7238.4333333333325</v>
      </c>
      <c r="H484" s="505">
        <v>7468.033333333331</v>
      </c>
      <c r="I484" s="505">
        <v>7538.866666666665</v>
      </c>
      <c r="J484" s="505">
        <v>7582.8333333333303</v>
      </c>
      <c r="K484" s="504">
        <v>7494.9</v>
      </c>
      <c r="L484" s="504">
        <v>7380.1</v>
      </c>
      <c r="M484" s="504">
        <v>2.4371</v>
      </c>
      <c r="N484" s="1"/>
      <c r="O484" s="1"/>
    </row>
    <row r="485" spans="1:15" ht="12.75" customHeight="1">
      <c r="A485" s="31">
        <v>475</v>
      </c>
      <c r="B485" s="503" t="s">
        <v>279</v>
      </c>
      <c r="C485" s="504">
        <v>42.8</v>
      </c>
      <c r="D485" s="505">
        <v>42.916666666666664</v>
      </c>
      <c r="E485" s="505">
        <v>42.283333333333331</v>
      </c>
      <c r="F485" s="505">
        <v>41.766666666666666</v>
      </c>
      <c r="G485" s="505">
        <v>41.133333333333333</v>
      </c>
      <c r="H485" s="505">
        <v>43.43333333333333</v>
      </c>
      <c r="I485" s="505">
        <v>44.06666666666667</v>
      </c>
      <c r="J485" s="505">
        <v>44.583333333333329</v>
      </c>
      <c r="K485" s="504">
        <v>43.55</v>
      </c>
      <c r="L485" s="504">
        <v>42.4</v>
      </c>
      <c r="M485" s="504">
        <v>79.136279999999999</v>
      </c>
      <c r="N485" s="1"/>
      <c r="O485" s="1"/>
    </row>
    <row r="486" spans="1:15" ht="12.75" customHeight="1">
      <c r="A486" s="31">
        <v>476</v>
      </c>
      <c r="B486" s="503" t="s">
        <v>211</v>
      </c>
      <c r="C486" s="504">
        <v>746.65</v>
      </c>
      <c r="D486" s="505">
        <v>750.63333333333333</v>
      </c>
      <c r="E486" s="505">
        <v>740.91666666666663</v>
      </c>
      <c r="F486" s="505">
        <v>735.18333333333328</v>
      </c>
      <c r="G486" s="505">
        <v>725.46666666666658</v>
      </c>
      <c r="H486" s="505">
        <v>756.36666666666667</v>
      </c>
      <c r="I486" s="505">
        <v>766.08333333333337</v>
      </c>
      <c r="J486" s="505">
        <v>771.81666666666672</v>
      </c>
      <c r="K486" s="504">
        <v>760.35</v>
      </c>
      <c r="L486" s="504">
        <v>744.9</v>
      </c>
      <c r="M486" s="504">
        <v>16.86223</v>
      </c>
      <c r="N486" s="1"/>
      <c r="O486" s="1"/>
    </row>
    <row r="487" spans="1:15" ht="12.75" customHeight="1">
      <c r="A487" s="31">
        <v>477</v>
      </c>
      <c r="B487" s="503" t="s">
        <v>546</v>
      </c>
      <c r="C487" s="504">
        <v>1045.9000000000001</v>
      </c>
      <c r="D487" s="505">
        <v>1053.45</v>
      </c>
      <c r="E487" s="505">
        <v>1032.3500000000001</v>
      </c>
      <c r="F487" s="505">
        <v>1018.8000000000002</v>
      </c>
      <c r="G487" s="505">
        <v>997.70000000000027</v>
      </c>
      <c r="H487" s="505">
        <v>1067</v>
      </c>
      <c r="I487" s="505">
        <v>1088.0999999999999</v>
      </c>
      <c r="J487" s="505">
        <v>1101.6499999999999</v>
      </c>
      <c r="K487" s="504">
        <v>1074.55</v>
      </c>
      <c r="L487" s="504">
        <v>1039.9000000000001</v>
      </c>
      <c r="M487" s="504">
        <v>1.3597999999999999</v>
      </c>
      <c r="N487" s="1"/>
      <c r="O487" s="1"/>
    </row>
    <row r="488" spans="1:15" ht="12.75" customHeight="1">
      <c r="A488" s="31">
        <v>478</v>
      </c>
      <c r="B488" s="503" t="s">
        <v>551</v>
      </c>
      <c r="C488" s="504">
        <v>574.85</v>
      </c>
      <c r="D488" s="505">
        <v>574.35</v>
      </c>
      <c r="E488" s="505">
        <v>564.55000000000007</v>
      </c>
      <c r="F488" s="505">
        <v>554.25</v>
      </c>
      <c r="G488" s="505">
        <v>544.45000000000005</v>
      </c>
      <c r="H488" s="505">
        <v>584.65000000000009</v>
      </c>
      <c r="I488" s="505">
        <v>594.45000000000005</v>
      </c>
      <c r="J488" s="505">
        <v>604.75000000000011</v>
      </c>
      <c r="K488" s="504">
        <v>584.15</v>
      </c>
      <c r="L488" s="504">
        <v>564.04999999999995</v>
      </c>
      <c r="M488" s="504">
        <v>1.2357499999999999</v>
      </c>
      <c r="N488" s="1"/>
      <c r="O488" s="1"/>
    </row>
    <row r="489" spans="1:15" ht="12.75" customHeight="1">
      <c r="A489" s="31">
        <v>479</v>
      </c>
      <c r="B489" s="503" t="s">
        <v>552</v>
      </c>
      <c r="C489" s="504">
        <v>44.8</v>
      </c>
      <c r="D489" s="505">
        <v>45.25</v>
      </c>
      <c r="E489" s="505">
        <v>43.55</v>
      </c>
      <c r="F489" s="505">
        <v>42.3</v>
      </c>
      <c r="G489" s="505">
        <v>40.599999999999994</v>
      </c>
      <c r="H489" s="505">
        <v>46.5</v>
      </c>
      <c r="I489" s="505">
        <v>48.2</v>
      </c>
      <c r="J489" s="505">
        <v>49.45</v>
      </c>
      <c r="K489" s="504">
        <v>46.95</v>
      </c>
      <c r="L489" s="504">
        <v>44</v>
      </c>
      <c r="M489" s="504">
        <v>171.50183999999999</v>
      </c>
      <c r="N489" s="1"/>
      <c r="O489" s="1"/>
    </row>
    <row r="490" spans="1:15" ht="12.75" customHeight="1">
      <c r="A490" s="31">
        <v>480</v>
      </c>
      <c r="B490" s="503" t="s">
        <v>553</v>
      </c>
      <c r="C490" s="504">
        <v>1011.9</v>
      </c>
      <c r="D490" s="505">
        <v>1014.0333333333334</v>
      </c>
      <c r="E490" s="505">
        <v>998.06666666666683</v>
      </c>
      <c r="F490" s="505">
        <v>984.23333333333346</v>
      </c>
      <c r="G490" s="505">
        <v>968.26666666666688</v>
      </c>
      <c r="H490" s="505">
        <v>1027.8666666666668</v>
      </c>
      <c r="I490" s="505">
        <v>1043.8333333333333</v>
      </c>
      <c r="J490" s="505">
        <v>1057.6666666666667</v>
      </c>
      <c r="K490" s="504">
        <v>1030</v>
      </c>
      <c r="L490" s="504">
        <v>1000.2</v>
      </c>
      <c r="M490" s="504">
        <v>0.34606999999999999</v>
      </c>
      <c r="N490" s="1"/>
      <c r="O490" s="1"/>
    </row>
    <row r="491" spans="1:15" ht="12.75" customHeight="1">
      <c r="A491" s="31">
        <v>481</v>
      </c>
      <c r="B491" s="503" t="s">
        <v>555</v>
      </c>
      <c r="C491" s="504">
        <v>322.95</v>
      </c>
      <c r="D491" s="505">
        <v>321.11666666666662</v>
      </c>
      <c r="E491" s="505">
        <v>317.08333333333326</v>
      </c>
      <c r="F491" s="505">
        <v>311.21666666666664</v>
      </c>
      <c r="G491" s="505">
        <v>307.18333333333328</v>
      </c>
      <c r="H491" s="505">
        <v>326.98333333333323</v>
      </c>
      <c r="I491" s="505">
        <v>331.01666666666665</v>
      </c>
      <c r="J491" s="505">
        <v>336.88333333333321</v>
      </c>
      <c r="K491" s="504">
        <v>325.14999999999998</v>
      </c>
      <c r="L491" s="504">
        <v>315.25</v>
      </c>
      <c r="M491" s="504">
        <v>0.99421999999999999</v>
      </c>
      <c r="N491" s="1"/>
      <c r="O491" s="1"/>
    </row>
    <row r="492" spans="1:15" ht="12.75" customHeight="1">
      <c r="A492" s="31">
        <v>482</v>
      </c>
      <c r="B492" s="503" t="s">
        <v>281</v>
      </c>
      <c r="C492" s="504">
        <v>861.3</v>
      </c>
      <c r="D492" s="505">
        <v>872.23333333333323</v>
      </c>
      <c r="E492" s="505">
        <v>844.06666666666649</v>
      </c>
      <c r="F492" s="505">
        <v>826.83333333333326</v>
      </c>
      <c r="G492" s="505">
        <v>798.66666666666652</v>
      </c>
      <c r="H492" s="505">
        <v>889.46666666666647</v>
      </c>
      <c r="I492" s="505">
        <v>917.63333333333321</v>
      </c>
      <c r="J492" s="505">
        <v>934.86666666666645</v>
      </c>
      <c r="K492" s="504">
        <v>900.4</v>
      </c>
      <c r="L492" s="504">
        <v>855</v>
      </c>
      <c r="M492" s="504">
        <v>2.2036699999999998</v>
      </c>
      <c r="N492" s="1"/>
      <c r="O492" s="1"/>
    </row>
    <row r="493" spans="1:15" ht="12.75" customHeight="1">
      <c r="A493" s="31">
        <v>483</v>
      </c>
      <c r="B493" s="503" t="s">
        <v>212</v>
      </c>
      <c r="C493" s="504">
        <v>333.3</v>
      </c>
      <c r="D493" s="505">
        <v>336.11666666666662</v>
      </c>
      <c r="E493" s="505">
        <v>329.73333333333323</v>
      </c>
      <c r="F493" s="505">
        <v>326.16666666666663</v>
      </c>
      <c r="G493" s="505">
        <v>319.78333333333325</v>
      </c>
      <c r="H493" s="505">
        <v>339.68333333333322</v>
      </c>
      <c r="I493" s="505">
        <v>346.06666666666655</v>
      </c>
      <c r="J493" s="505">
        <v>349.63333333333321</v>
      </c>
      <c r="K493" s="504">
        <v>342.5</v>
      </c>
      <c r="L493" s="504">
        <v>332.55</v>
      </c>
      <c r="M493" s="504">
        <v>50.447890000000001</v>
      </c>
      <c r="N493" s="1"/>
      <c r="O493" s="1"/>
    </row>
    <row r="494" spans="1:15" ht="12.75" customHeight="1">
      <c r="A494" s="31">
        <v>484</v>
      </c>
      <c r="B494" s="503" t="s">
        <v>556</v>
      </c>
      <c r="C494" s="504">
        <v>2628.2</v>
      </c>
      <c r="D494" s="505">
        <v>2641.0666666666666</v>
      </c>
      <c r="E494" s="505">
        <v>2607.1333333333332</v>
      </c>
      <c r="F494" s="505">
        <v>2586.0666666666666</v>
      </c>
      <c r="G494" s="505">
        <v>2552.1333333333332</v>
      </c>
      <c r="H494" s="505">
        <v>2662.1333333333332</v>
      </c>
      <c r="I494" s="505">
        <v>2696.0666666666666</v>
      </c>
      <c r="J494" s="505">
        <v>2717.1333333333332</v>
      </c>
      <c r="K494" s="504">
        <v>2675</v>
      </c>
      <c r="L494" s="504">
        <v>2620</v>
      </c>
      <c r="M494" s="504">
        <v>0.32393</v>
      </c>
      <c r="N494" s="1"/>
      <c r="O494" s="1"/>
    </row>
    <row r="495" spans="1:15" ht="12.75" customHeight="1">
      <c r="A495" s="31">
        <v>485</v>
      </c>
      <c r="B495" s="503" t="s">
        <v>280</v>
      </c>
      <c r="C495" s="504">
        <v>220.4</v>
      </c>
      <c r="D495" s="505">
        <v>221.35</v>
      </c>
      <c r="E495" s="505">
        <v>218.7</v>
      </c>
      <c r="F495" s="505">
        <v>217</v>
      </c>
      <c r="G495" s="505">
        <v>214.35</v>
      </c>
      <c r="H495" s="505">
        <v>223.04999999999998</v>
      </c>
      <c r="I495" s="505">
        <v>225.70000000000002</v>
      </c>
      <c r="J495" s="505">
        <v>227.39999999999998</v>
      </c>
      <c r="K495" s="504">
        <v>224</v>
      </c>
      <c r="L495" s="504">
        <v>219.65</v>
      </c>
      <c r="M495" s="504">
        <v>2.1012900000000001</v>
      </c>
      <c r="N495" s="1"/>
      <c r="O495" s="1"/>
    </row>
    <row r="496" spans="1:15" ht="12.75" customHeight="1">
      <c r="A496" s="31">
        <v>486</v>
      </c>
      <c r="B496" s="503" t="s">
        <v>557</v>
      </c>
      <c r="C496" s="504">
        <v>1963.8</v>
      </c>
      <c r="D496" s="505">
        <v>1965.9166666666667</v>
      </c>
      <c r="E496" s="505">
        <v>1953.1333333333334</v>
      </c>
      <c r="F496" s="505">
        <v>1942.4666666666667</v>
      </c>
      <c r="G496" s="505">
        <v>1929.6833333333334</v>
      </c>
      <c r="H496" s="505">
        <v>1976.5833333333335</v>
      </c>
      <c r="I496" s="505">
        <v>1989.3666666666668</v>
      </c>
      <c r="J496" s="505">
        <v>2000.0333333333335</v>
      </c>
      <c r="K496" s="504">
        <v>1978.7</v>
      </c>
      <c r="L496" s="504">
        <v>1955.25</v>
      </c>
      <c r="M496" s="504">
        <v>0.13619999999999999</v>
      </c>
      <c r="N496" s="1"/>
      <c r="O496" s="1"/>
    </row>
    <row r="497" spans="1:15" ht="12.75" customHeight="1">
      <c r="A497" s="31">
        <v>487</v>
      </c>
      <c r="B497" s="503" t="s">
        <v>550</v>
      </c>
      <c r="C497" s="504">
        <v>540.4</v>
      </c>
      <c r="D497" s="505">
        <v>542.6</v>
      </c>
      <c r="E497" s="505">
        <v>536.6</v>
      </c>
      <c r="F497" s="505">
        <v>532.79999999999995</v>
      </c>
      <c r="G497" s="505">
        <v>526.79999999999995</v>
      </c>
      <c r="H497" s="505">
        <v>546.40000000000009</v>
      </c>
      <c r="I497" s="505">
        <v>552.40000000000009</v>
      </c>
      <c r="J497" s="505">
        <v>556.20000000000016</v>
      </c>
      <c r="K497" s="504">
        <v>548.6</v>
      </c>
      <c r="L497" s="504">
        <v>538.79999999999995</v>
      </c>
      <c r="M497" s="504">
        <v>1.7196800000000001</v>
      </c>
      <c r="N497" s="1"/>
      <c r="O497" s="1"/>
    </row>
    <row r="498" spans="1:15" ht="12.75" customHeight="1">
      <c r="A498" s="31">
        <v>488</v>
      </c>
      <c r="B498" s="503" t="s">
        <v>549</v>
      </c>
      <c r="C498" s="504">
        <v>3627.8</v>
      </c>
      <c r="D498" s="505">
        <v>3653.2833333333333</v>
      </c>
      <c r="E498" s="505">
        <v>3546.5666666666666</v>
      </c>
      <c r="F498" s="505">
        <v>3465.3333333333335</v>
      </c>
      <c r="G498" s="505">
        <v>3358.6166666666668</v>
      </c>
      <c r="H498" s="505">
        <v>3734.5166666666664</v>
      </c>
      <c r="I498" s="505">
        <v>3841.2333333333327</v>
      </c>
      <c r="J498" s="505">
        <v>3922.4666666666662</v>
      </c>
      <c r="K498" s="504">
        <v>3760</v>
      </c>
      <c r="L498" s="504">
        <v>3572.05</v>
      </c>
      <c r="M498" s="504">
        <v>0.20097999999999999</v>
      </c>
      <c r="N498" s="1"/>
      <c r="O498" s="1"/>
    </row>
    <row r="499" spans="1:15" ht="12.75" customHeight="1">
      <c r="A499" s="31">
        <v>489</v>
      </c>
      <c r="B499" s="503" t="s">
        <v>213</v>
      </c>
      <c r="C499" s="504">
        <v>1198.8</v>
      </c>
      <c r="D499" s="505">
        <v>1202.9166666666665</v>
      </c>
      <c r="E499" s="505">
        <v>1189.2333333333331</v>
      </c>
      <c r="F499" s="505">
        <v>1179.6666666666665</v>
      </c>
      <c r="G499" s="505">
        <v>1165.9833333333331</v>
      </c>
      <c r="H499" s="505">
        <v>1212.4833333333331</v>
      </c>
      <c r="I499" s="505">
        <v>1226.1666666666665</v>
      </c>
      <c r="J499" s="505">
        <v>1235.7333333333331</v>
      </c>
      <c r="K499" s="504">
        <v>1216.5999999999999</v>
      </c>
      <c r="L499" s="504">
        <v>1193.3499999999999</v>
      </c>
      <c r="M499" s="504">
        <v>8.44604</v>
      </c>
      <c r="N499" s="1"/>
      <c r="O499" s="1"/>
    </row>
    <row r="500" spans="1:15" ht="12.75" customHeight="1">
      <c r="A500" s="31">
        <v>490</v>
      </c>
      <c r="B500" s="503" t="s">
        <v>554</v>
      </c>
      <c r="C500" s="504">
        <v>2333.4</v>
      </c>
      <c r="D500" s="505">
        <v>2325.1333333333332</v>
      </c>
      <c r="E500" s="505">
        <v>2300.2666666666664</v>
      </c>
      <c r="F500" s="505">
        <v>2267.1333333333332</v>
      </c>
      <c r="G500" s="505">
        <v>2242.2666666666664</v>
      </c>
      <c r="H500" s="505">
        <v>2358.2666666666664</v>
      </c>
      <c r="I500" s="505">
        <v>2383.1333333333332</v>
      </c>
      <c r="J500" s="505">
        <v>2416.2666666666664</v>
      </c>
      <c r="K500" s="504">
        <v>2350</v>
      </c>
      <c r="L500" s="504">
        <v>2292</v>
      </c>
      <c r="M500" s="504">
        <v>0.77502000000000004</v>
      </c>
      <c r="N500" s="1"/>
      <c r="O500" s="1"/>
    </row>
    <row r="501" spans="1:15" ht="12.75" customHeight="1">
      <c r="A501" s="31">
        <v>491</v>
      </c>
      <c r="B501" s="503" t="s">
        <v>558</v>
      </c>
      <c r="C501" s="504">
        <v>8427</v>
      </c>
      <c r="D501" s="505">
        <v>8417.5333333333328</v>
      </c>
      <c r="E501" s="505">
        <v>8340.0666666666657</v>
      </c>
      <c r="F501" s="505">
        <v>8253.1333333333332</v>
      </c>
      <c r="G501" s="505">
        <v>8175.6666666666661</v>
      </c>
      <c r="H501" s="505">
        <v>8504.4666666666653</v>
      </c>
      <c r="I501" s="505">
        <v>8581.9333333333325</v>
      </c>
      <c r="J501" s="505">
        <v>8668.866666666665</v>
      </c>
      <c r="K501" s="504">
        <v>8495</v>
      </c>
      <c r="L501" s="504">
        <v>8330.6</v>
      </c>
      <c r="M501" s="504">
        <v>8.3199999999999993E-3</v>
      </c>
      <c r="N501" s="1"/>
      <c r="O501" s="1"/>
    </row>
    <row r="502" spans="1:15" ht="12.75" customHeight="1">
      <c r="A502" s="31">
        <v>492</v>
      </c>
      <c r="B502" s="503" t="s">
        <v>559</v>
      </c>
      <c r="C502" s="504">
        <v>177.8</v>
      </c>
      <c r="D502" s="505">
        <v>177.98333333333335</v>
      </c>
      <c r="E502" s="505">
        <v>175.91666666666669</v>
      </c>
      <c r="F502" s="505">
        <v>174.03333333333333</v>
      </c>
      <c r="G502" s="505">
        <v>171.96666666666667</v>
      </c>
      <c r="H502" s="505">
        <v>179.8666666666667</v>
      </c>
      <c r="I502" s="505">
        <v>181.93333333333337</v>
      </c>
      <c r="J502" s="505">
        <v>183.81666666666672</v>
      </c>
      <c r="K502" s="504">
        <v>180.05</v>
      </c>
      <c r="L502" s="504">
        <v>176.1</v>
      </c>
      <c r="M502" s="504">
        <v>9.1263100000000001</v>
      </c>
      <c r="N502" s="1"/>
      <c r="O502" s="1"/>
    </row>
    <row r="503" spans="1:15" ht="12.75" customHeight="1">
      <c r="A503" s="31">
        <v>493</v>
      </c>
      <c r="B503" s="503" t="s">
        <v>560</v>
      </c>
      <c r="C503" s="504">
        <v>147.65</v>
      </c>
      <c r="D503" s="505">
        <v>148.54999999999998</v>
      </c>
      <c r="E503" s="505">
        <v>146.09999999999997</v>
      </c>
      <c r="F503" s="505">
        <v>144.54999999999998</v>
      </c>
      <c r="G503" s="505">
        <v>142.09999999999997</v>
      </c>
      <c r="H503" s="505">
        <v>150.09999999999997</v>
      </c>
      <c r="I503" s="505">
        <v>152.54999999999995</v>
      </c>
      <c r="J503" s="505">
        <v>154.09999999999997</v>
      </c>
      <c r="K503" s="504">
        <v>151</v>
      </c>
      <c r="L503" s="504">
        <v>147</v>
      </c>
      <c r="M503" s="504">
        <v>11.36504</v>
      </c>
      <c r="N503" s="1"/>
      <c r="O503" s="1"/>
    </row>
    <row r="504" spans="1:15" ht="12.75" customHeight="1">
      <c r="A504" s="31">
        <v>494</v>
      </c>
      <c r="B504" s="503" t="s">
        <v>561</v>
      </c>
      <c r="C504" s="504">
        <v>556.4</v>
      </c>
      <c r="D504" s="505">
        <v>560.06666666666661</v>
      </c>
      <c r="E504" s="505">
        <v>548.33333333333326</v>
      </c>
      <c r="F504" s="505">
        <v>540.26666666666665</v>
      </c>
      <c r="G504" s="505">
        <v>528.5333333333333</v>
      </c>
      <c r="H504" s="505">
        <v>568.13333333333321</v>
      </c>
      <c r="I504" s="505">
        <v>579.86666666666656</v>
      </c>
      <c r="J504" s="505">
        <v>587.93333333333317</v>
      </c>
      <c r="K504" s="504">
        <v>571.79999999999995</v>
      </c>
      <c r="L504" s="504">
        <v>552</v>
      </c>
      <c r="M504" s="504">
        <v>0.32212000000000002</v>
      </c>
      <c r="N504" s="1"/>
      <c r="O504" s="1"/>
    </row>
    <row r="505" spans="1:15" ht="12.75" customHeight="1">
      <c r="A505" s="31">
        <v>495</v>
      </c>
      <c r="B505" s="503" t="s">
        <v>282</v>
      </c>
      <c r="C505" s="504">
        <v>1764.25</v>
      </c>
      <c r="D505" s="505">
        <v>1755.8333333333333</v>
      </c>
      <c r="E505" s="505">
        <v>1740.8166666666666</v>
      </c>
      <c r="F505" s="505">
        <v>1717.3833333333334</v>
      </c>
      <c r="G505" s="505">
        <v>1702.3666666666668</v>
      </c>
      <c r="H505" s="505">
        <v>1779.2666666666664</v>
      </c>
      <c r="I505" s="505">
        <v>1794.2833333333333</v>
      </c>
      <c r="J505" s="505">
        <v>1817.7166666666662</v>
      </c>
      <c r="K505" s="504">
        <v>1770.85</v>
      </c>
      <c r="L505" s="504">
        <v>1732.4</v>
      </c>
      <c r="M505" s="504">
        <v>2.7892399999999999</v>
      </c>
      <c r="N505" s="1"/>
      <c r="O505" s="1"/>
    </row>
    <row r="506" spans="1:15" ht="12.75" customHeight="1">
      <c r="A506" s="31">
        <v>496</v>
      </c>
      <c r="B506" s="503" t="s">
        <v>214</v>
      </c>
      <c r="C506" s="504">
        <v>714.1</v>
      </c>
      <c r="D506" s="505">
        <v>712.66666666666663</v>
      </c>
      <c r="E506" s="505">
        <v>705.43333333333328</v>
      </c>
      <c r="F506" s="505">
        <v>696.76666666666665</v>
      </c>
      <c r="G506" s="505">
        <v>689.5333333333333</v>
      </c>
      <c r="H506" s="505">
        <v>721.33333333333326</v>
      </c>
      <c r="I506" s="505">
        <v>728.56666666666661</v>
      </c>
      <c r="J506" s="505">
        <v>737.23333333333323</v>
      </c>
      <c r="K506" s="504">
        <v>719.9</v>
      </c>
      <c r="L506" s="504">
        <v>704</v>
      </c>
      <c r="M506" s="504">
        <v>90.436750000000004</v>
      </c>
      <c r="N506" s="1"/>
      <c r="O506" s="1"/>
    </row>
    <row r="507" spans="1:15" ht="12.75" customHeight="1">
      <c r="A507" s="31">
        <v>497</v>
      </c>
      <c r="B507" s="503" t="s">
        <v>562</v>
      </c>
      <c r="C507" s="504">
        <v>399.95</v>
      </c>
      <c r="D507" s="505">
        <v>400.21666666666664</v>
      </c>
      <c r="E507" s="505">
        <v>397.0333333333333</v>
      </c>
      <c r="F507" s="505">
        <v>394.11666666666667</v>
      </c>
      <c r="G507" s="505">
        <v>390.93333333333334</v>
      </c>
      <c r="H507" s="505">
        <v>403.13333333333327</v>
      </c>
      <c r="I507" s="505">
        <v>406.31666666666655</v>
      </c>
      <c r="J507" s="505">
        <v>409.23333333333323</v>
      </c>
      <c r="K507" s="504">
        <v>403.4</v>
      </c>
      <c r="L507" s="504">
        <v>397.3</v>
      </c>
      <c r="M507" s="504">
        <v>4.2891199999999996</v>
      </c>
      <c r="N507" s="1"/>
      <c r="O507" s="1"/>
    </row>
    <row r="508" spans="1:15" ht="12.75" customHeight="1">
      <c r="A508" s="31">
        <v>498</v>
      </c>
      <c r="B508" s="503" t="s">
        <v>283</v>
      </c>
      <c r="C508" s="504">
        <v>13.55</v>
      </c>
      <c r="D508" s="505">
        <v>13.666666666666666</v>
      </c>
      <c r="E508" s="505">
        <v>13.383333333333333</v>
      </c>
      <c r="F508" s="505">
        <v>13.216666666666667</v>
      </c>
      <c r="G508" s="505">
        <v>12.933333333333334</v>
      </c>
      <c r="H508" s="505">
        <v>13.833333333333332</v>
      </c>
      <c r="I508" s="505">
        <v>14.116666666666667</v>
      </c>
      <c r="J508" s="505">
        <v>14.283333333333331</v>
      </c>
      <c r="K508" s="504">
        <v>13.95</v>
      </c>
      <c r="L508" s="504">
        <v>13.5</v>
      </c>
      <c r="M508" s="504">
        <v>771.92963999999995</v>
      </c>
      <c r="N508" s="1"/>
      <c r="O508" s="1"/>
    </row>
    <row r="509" spans="1:15" ht="12.75" customHeight="1">
      <c r="A509" s="31">
        <v>499</v>
      </c>
      <c r="B509" s="503" t="s">
        <v>215</v>
      </c>
      <c r="C509" s="504">
        <v>318.10000000000002</v>
      </c>
      <c r="D509" s="505">
        <v>317.86666666666667</v>
      </c>
      <c r="E509" s="505">
        <v>314.23333333333335</v>
      </c>
      <c r="F509" s="505">
        <v>310.36666666666667</v>
      </c>
      <c r="G509" s="505">
        <v>306.73333333333335</v>
      </c>
      <c r="H509" s="505">
        <v>321.73333333333335</v>
      </c>
      <c r="I509" s="505">
        <v>325.36666666666667</v>
      </c>
      <c r="J509" s="505">
        <v>329.23333333333335</v>
      </c>
      <c r="K509" s="504">
        <v>321.5</v>
      </c>
      <c r="L509" s="504">
        <v>314</v>
      </c>
      <c r="M509" s="504">
        <v>137.92892000000001</v>
      </c>
      <c r="N509" s="1"/>
      <c r="O509" s="1"/>
    </row>
    <row r="510" spans="1:15" ht="12.75" customHeight="1">
      <c r="A510" s="31">
        <v>500</v>
      </c>
      <c r="B510" s="503" t="s">
        <v>563</v>
      </c>
      <c r="C510" s="504">
        <v>518.70000000000005</v>
      </c>
      <c r="D510" s="505">
        <v>523.2833333333333</v>
      </c>
      <c r="E510" s="505">
        <v>508.56666666666661</v>
      </c>
      <c r="F510" s="505">
        <v>498.43333333333328</v>
      </c>
      <c r="G510" s="505">
        <v>483.71666666666658</v>
      </c>
      <c r="H510" s="505">
        <v>533.41666666666663</v>
      </c>
      <c r="I510" s="505">
        <v>548.13333333333333</v>
      </c>
      <c r="J510" s="505">
        <v>558.26666666666665</v>
      </c>
      <c r="K510" s="504">
        <v>538</v>
      </c>
      <c r="L510" s="504">
        <v>513.15</v>
      </c>
      <c r="M510" s="504">
        <v>32.142249999999997</v>
      </c>
      <c r="N510" s="1"/>
      <c r="O510" s="1"/>
    </row>
    <row r="511" spans="1:15" ht="12.75" customHeight="1">
      <c r="A511" s="31">
        <v>501</v>
      </c>
      <c r="B511" s="503" t="s">
        <v>564</v>
      </c>
      <c r="C511" s="504">
        <v>1901.25</v>
      </c>
      <c r="D511" s="505">
        <v>1905.4166666666667</v>
      </c>
      <c r="E511" s="505">
        <v>1890.9333333333334</v>
      </c>
      <c r="F511" s="505">
        <v>1880.6166666666666</v>
      </c>
      <c r="G511" s="505">
        <v>1866.1333333333332</v>
      </c>
      <c r="H511" s="505">
        <v>1915.7333333333336</v>
      </c>
      <c r="I511" s="505">
        <v>1930.2166666666667</v>
      </c>
      <c r="J511" s="505">
        <v>1940.5333333333338</v>
      </c>
      <c r="K511" s="504">
        <v>1919.9</v>
      </c>
      <c r="L511" s="504">
        <v>1895.1</v>
      </c>
      <c r="M511" s="504">
        <v>0.10269</v>
      </c>
      <c r="N511" s="1"/>
      <c r="O511" s="1"/>
    </row>
    <row r="512" spans="1:15" ht="12.75" customHeight="1">
      <c r="A512" s="346"/>
      <c r="B512" s="346"/>
      <c r="C512" s="347"/>
      <c r="D512" s="347"/>
      <c r="E512" s="347"/>
      <c r="F512" s="347"/>
      <c r="G512" s="347"/>
      <c r="H512" s="347"/>
      <c r="I512" s="347"/>
      <c r="J512" s="346"/>
      <c r="K512" s="346"/>
      <c r="L512" s="346"/>
      <c r="M512" s="348"/>
      <c r="N512" s="1"/>
      <c r="O512" s="1"/>
    </row>
    <row r="513" spans="1:15" ht="12.75" customHeight="1">
      <c r="A513" s="346"/>
      <c r="B513" s="346"/>
      <c r="C513" s="347"/>
      <c r="D513" s="347"/>
      <c r="E513" s="347"/>
      <c r="F513" s="347"/>
      <c r="G513" s="347"/>
      <c r="H513" s="347"/>
      <c r="I513" s="347"/>
      <c r="J513" s="346"/>
      <c r="K513" s="346"/>
      <c r="L513" s="346"/>
      <c r="M513" s="348"/>
      <c r="N513" s="1"/>
      <c r="O513" s="1"/>
    </row>
    <row r="514" spans="1:15" ht="12.75" customHeight="1">
      <c r="A514" s="346"/>
      <c r="B514" s="346"/>
      <c r="C514" s="347"/>
      <c r="D514" s="347"/>
      <c r="E514" s="347"/>
      <c r="F514" s="347"/>
      <c r="G514" s="347"/>
      <c r="H514" s="347"/>
      <c r="I514" s="347"/>
      <c r="J514" s="346"/>
      <c r="K514" s="346"/>
      <c r="L514" s="346"/>
      <c r="M514" s="348"/>
      <c r="N514" s="1"/>
      <c r="O514" s="1"/>
    </row>
    <row r="515" spans="1:15" ht="12.75" customHeight="1">
      <c r="A515" s="346"/>
      <c r="B515" s="346"/>
      <c r="C515" s="347"/>
      <c r="D515" s="347"/>
      <c r="E515" s="347"/>
      <c r="F515" s="347"/>
      <c r="G515" s="347"/>
      <c r="H515" s="347"/>
      <c r="I515" s="347"/>
      <c r="J515" s="346"/>
      <c r="K515" s="346"/>
      <c r="L515" s="346"/>
      <c r="M515" s="34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1" sqref="H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8"/>
      <c r="B5" s="529"/>
      <c r="C5" s="528"/>
      <c r="D5" s="52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30" t="s">
        <v>567</v>
      </c>
      <c r="C7" s="529"/>
      <c r="D7" s="7">
        <f>Main!B10</f>
        <v>44561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44560</v>
      </c>
      <c r="B10" s="32">
        <v>524288</v>
      </c>
      <c r="C10" s="31" t="s">
        <v>1099</v>
      </c>
      <c r="D10" s="31" t="s">
        <v>1138</v>
      </c>
      <c r="E10" s="31" t="s">
        <v>577</v>
      </c>
      <c r="F10" s="90">
        <v>47943</v>
      </c>
      <c r="G10" s="32">
        <v>147.96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44560</v>
      </c>
      <c r="B11" s="32">
        <v>540718</v>
      </c>
      <c r="C11" s="31" t="s">
        <v>1139</v>
      </c>
      <c r="D11" s="31" t="s">
        <v>1140</v>
      </c>
      <c r="E11" s="31" t="s">
        <v>576</v>
      </c>
      <c r="F11" s="90">
        <v>18000</v>
      </c>
      <c r="G11" s="32">
        <v>32.35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44560</v>
      </c>
      <c r="B12" s="32">
        <v>540718</v>
      </c>
      <c r="C12" s="31" t="s">
        <v>1139</v>
      </c>
      <c r="D12" s="31" t="s">
        <v>1140</v>
      </c>
      <c r="E12" s="31" t="s">
        <v>577</v>
      </c>
      <c r="F12" s="90">
        <v>18000</v>
      </c>
      <c r="G12" s="32">
        <v>28.6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44560</v>
      </c>
      <c r="B13" s="32">
        <v>540718</v>
      </c>
      <c r="C13" s="31" t="s">
        <v>1139</v>
      </c>
      <c r="D13" s="31" t="s">
        <v>1141</v>
      </c>
      <c r="E13" s="31" t="s">
        <v>576</v>
      </c>
      <c r="F13" s="90">
        <v>18000</v>
      </c>
      <c r="G13" s="32">
        <v>28.6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44560</v>
      </c>
      <c r="B14" s="32">
        <v>540718</v>
      </c>
      <c r="C14" s="31" t="s">
        <v>1139</v>
      </c>
      <c r="D14" s="31" t="s">
        <v>1141</v>
      </c>
      <c r="E14" s="31" t="s">
        <v>577</v>
      </c>
      <c r="F14" s="90">
        <v>18000</v>
      </c>
      <c r="G14" s="32">
        <v>32.229999999999997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44560</v>
      </c>
      <c r="B15" s="32">
        <v>540718</v>
      </c>
      <c r="C15" s="31" t="s">
        <v>1139</v>
      </c>
      <c r="D15" s="31" t="s">
        <v>1142</v>
      </c>
      <c r="E15" s="31" t="s">
        <v>576</v>
      </c>
      <c r="F15" s="90">
        <v>36000</v>
      </c>
      <c r="G15" s="32">
        <v>32.049999999999997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44560</v>
      </c>
      <c r="B16" s="32">
        <v>540718</v>
      </c>
      <c r="C16" s="31" t="s">
        <v>1139</v>
      </c>
      <c r="D16" s="31" t="s">
        <v>1142</v>
      </c>
      <c r="E16" s="31" t="s">
        <v>577</v>
      </c>
      <c r="F16" s="90">
        <v>18000</v>
      </c>
      <c r="G16" s="32">
        <v>32.35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44560</v>
      </c>
      <c r="B17" s="32">
        <v>530109</v>
      </c>
      <c r="C17" s="31" t="s">
        <v>1068</v>
      </c>
      <c r="D17" s="31" t="s">
        <v>1069</v>
      </c>
      <c r="E17" s="31" t="s">
        <v>577</v>
      </c>
      <c r="F17" s="90">
        <v>1000000</v>
      </c>
      <c r="G17" s="32">
        <v>3.96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44560</v>
      </c>
      <c r="B18" s="32">
        <v>539288</v>
      </c>
      <c r="C18" s="31" t="s">
        <v>1100</v>
      </c>
      <c r="D18" s="31" t="s">
        <v>864</v>
      </c>
      <c r="E18" s="31" t="s">
        <v>577</v>
      </c>
      <c r="F18" s="90">
        <v>38821</v>
      </c>
      <c r="G18" s="32">
        <v>48.37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44560</v>
      </c>
      <c r="B19" s="32">
        <v>509053</v>
      </c>
      <c r="C19" s="31" t="s">
        <v>1101</v>
      </c>
      <c r="D19" s="31" t="s">
        <v>1143</v>
      </c>
      <c r="E19" s="31" t="s">
        <v>577</v>
      </c>
      <c r="F19" s="90">
        <v>300000</v>
      </c>
      <c r="G19" s="32">
        <v>67.25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44560</v>
      </c>
      <c r="B20" s="32">
        <v>530249</v>
      </c>
      <c r="C20" s="31" t="s">
        <v>1144</v>
      </c>
      <c r="D20" s="31" t="s">
        <v>1145</v>
      </c>
      <c r="E20" s="31" t="s">
        <v>577</v>
      </c>
      <c r="F20" s="90">
        <v>98123</v>
      </c>
      <c r="G20" s="32">
        <v>24.95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44560</v>
      </c>
      <c r="B21" s="32">
        <v>530249</v>
      </c>
      <c r="C21" s="31" t="s">
        <v>1144</v>
      </c>
      <c r="D21" s="31" t="s">
        <v>1146</v>
      </c>
      <c r="E21" s="31" t="s">
        <v>577</v>
      </c>
      <c r="F21" s="90">
        <v>468063</v>
      </c>
      <c r="G21" s="32">
        <v>24.95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44560</v>
      </c>
      <c r="B22" s="32">
        <v>530249</v>
      </c>
      <c r="C22" s="31" t="s">
        <v>1144</v>
      </c>
      <c r="D22" s="31" t="s">
        <v>1147</v>
      </c>
      <c r="E22" s="31" t="s">
        <v>576</v>
      </c>
      <c r="F22" s="90">
        <v>17740</v>
      </c>
      <c r="G22" s="32">
        <v>24.95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44560</v>
      </c>
      <c r="B23" s="32">
        <v>530249</v>
      </c>
      <c r="C23" s="31" t="s">
        <v>1144</v>
      </c>
      <c r="D23" s="31" t="s">
        <v>1148</v>
      </c>
      <c r="E23" s="31" t="s">
        <v>576</v>
      </c>
      <c r="F23" s="90">
        <v>22601</v>
      </c>
      <c r="G23" s="32">
        <v>24.95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44560</v>
      </c>
      <c r="B24" s="32">
        <v>524440</v>
      </c>
      <c r="C24" s="31" t="s">
        <v>1149</v>
      </c>
      <c r="D24" s="31" t="s">
        <v>1150</v>
      </c>
      <c r="E24" s="31" t="s">
        <v>577</v>
      </c>
      <c r="F24" s="90">
        <v>167447</v>
      </c>
      <c r="G24" s="32">
        <v>28.6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44560</v>
      </c>
      <c r="B25" s="32">
        <v>524440</v>
      </c>
      <c r="C25" s="31" t="s">
        <v>1149</v>
      </c>
      <c r="D25" s="31" t="s">
        <v>1151</v>
      </c>
      <c r="E25" s="31" t="s">
        <v>576</v>
      </c>
      <c r="F25" s="90">
        <v>55000</v>
      </c>
      <c r="G25" s="32">
        <v>28.7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44560</v>
      </c>
      <c r="B26" s="32">
        <v>524440</v>
      </c>
      <c r="C26" s="31" t="s">
        <v>1149</v>
      </c>
      <c r="D26" s="31" t="s">
        <v>1152</v>
      </c>
      <c r="E26" s="31" t="s">
        <v>576</v>
      </c>
      <c r="F26" s="90">
        <v>59000</v>
      </c>
      <c r="G26" s="32">
        <v>28.51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44560</v>
      </c>
      <c r="B27" s="32">
        <v>524440</v>
      </c>
      <c r="C27" s="31" t="s">
        <v>1149</v>
      </c>
      <c r="D27" s="31" t="s">
        <v>1153</v>
      </c>
      <c r="E27" s="31" t="s">
        <v>576</v>
      </c>
      <c r="F27" s="90">
        <v>59000</v>
      </c>
      <c r="G27" s="32">
        <v>28.61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44560</v>
      </c>
      <c r="B28" s="32">
        <v>531158</v>
      </c>
      <c r="C28" s="31" t="s">
        <v>1154</v>
      </c>
      <c r="D28" s="31" t="s">
        <v>1155</v>
      </c>
      <c r="E28" s="31" t="s">
        <v>577</v>
      </c>
      <c r="F28" s="90">
        <v>47991</v>
      </c>
      <c r="G28" s="32">
        <v>11.24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44560</v>
      </c>
      <c r="B29" s="32">
        <v>543435</v>
      </c>
      <c r="C29" s="31" t="s">
        <v>1102</v>
      </c>
      <c r="D29" s="31" t="s">
        <v>1156</v>
      </c>
      <c r="E29" s="31" t="s">
        <v>576</v>
      </c>
      <c r="F29" s="90">
        <v>60000</v>
      </c>
      <c r="G29" s="32">
        <v>43.95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44560</v>
      </c>
      <c r="B30" s="32">
        <v>543435</v>
      </c>
      <c r="C30" s="31" t="s">
        <v>1102</v>
      </c>
      <c r="D30" s="31" t="s">
        <v>1157</v>
      </c>
      <c r="E30" s="31" t="s">
        <v>576</v>
      </c>
      <c r="F30" s="90">
        <v>111000</v>
      </c>
      <c r="G30" s="32">
        <v>43.95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44560</v>
      </c>
      <c r="B31" s="32">
        <v>543435</v>
      </c>
      <c r="C31" s="31" t="s">
        <v>1102</v>
      </c>
      <c r="D31" s="31" t="s">
        <v>1158</v>
      </c>
      <c r="E31" s="31" t="s">
        <v>576</v>
      </c>
      <c r="F31" s="90">
        <v>111000</v>
      </c>
      <c r="G31" s="32">
        <v>43.95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44560</v>
      </c>
      <c r="B32" s="32">
        <v>543435</v>
      </c>
      <c r="C32" s="31" t="s">
        <v>1102</v>
      </c>
      <c r="D32" s="31" t="s">
        <v>1159</v>
      </c>
      <c r="E32" s="31" t="s">
        <v>577</v>
      </c>
      <c r="F32" s="90">
        <v>42000</v>
      </c>
      <c r="G32" s="32">
        <v>43.95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44560</v>
      </c>
      <c r="B33" s="32">
        <v>543435</v>
      </c>
      <c r="C33" s="31" t="s">
        <v>1102</v>
      </c>
      <c r="D33" s="31" t="s">
        <v>1160</v>
      </c>
      <c r="E33" s="31" t="s">
        <v>577</v>
      </c>
      <c r="F33" s="90">
        <v>174000</v>
      </c>
      <c r="G33" s="32">
        <v>43.95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44560</v>
      </c>
      <c r="B34" s="32">
        <v>535267</v>
      </c>
      <c r="C34" s="31" t="s">
        <v>1161</v>
      </c>
      <c r="D34" s="31" t="s">
        <v>1162</v>
      </c>
      <c r="E34" s="31" t="s">
        <v>577</v>
      </c>
      <c r="F34" s="90">
        <v>84700</v>
      </c>
      <c r="G34" s="32">
        <v>57.06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44560</v>
      </c>
      <c r="B35" s="32">
        <v>535267</v>
      </c>
      <c r="C35" s="31" t="s">
        <v>1161</v>
      </c>
      <c r="D35" s="31" t="s">
        <v>1163</v>
      </c>
      <c r="E35" s="31" t="s">
        <v>577</v>
      </c>
      <c r="F35" s="90">
        <v>68238</v>
      </c>
      <c r="G35" s="32">
        <v>57.06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44560</v>
      </c>
      <c r="B36" s="32">
        <v>535267</v>
      </c>
      <c r="C36" s="31" t="s">
        <v>1161</v>
      </c>
      <c r="D36" s="31" t="s">
        <v>864</v>
      </c>
      <c r="E36" s="31" t="s">
        <v>576</v>
      </c>
      <c r="F36" s="90">
        <v>300001</v>
      </c>
      <c r="G36" s="32">
        <v>57.41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44560</v>
      </c>
      <c r="B37" s="32">
        <v>535267</v>
      </c>
      <c r="C37" s="31" t="s">
        <v>1161</v>
      </c>
      <c r="D37" s="31" t="s">
        <v>864</v>
      </c>
      <c r="E37" s="31" t="s">
        <v>577</v>
      </c>
      <c r="F37" s="90">
        <v>10001</v>
      </c>
      <c r="G37" s="32">
        <v>57.05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44560</v>
      </c>
      <c r="B38" s="32">
        <v>539986</v>
      </c>
      <c r="C38" s="31" t="s">
        <v>1164</v>
      </c>
      <c r="D38" s="31" t="s">
        <v>1120</v>
      </c>
      <c r="E38" s="31" t="s">
        <v>576</v>
      </c>
      <c r="F38" s="90">
        <v>38033</v>
      </c>
      <c r="G38" s="32">
        <v>274.8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44560</v>
      </c>
      <c r="B39" s="32">
        <v>539986</v>
      </c>
      <c r="C39" s="31" t="s">
        <v>1164</v>
      </c>
      <c r="D39" s="31" t="s">
        <v>1120</v>
      </c>
      <c r="E39" s="31" t="s">
        <v>577</v>
      </c>
      <c r="F39" s="90">
        <v>59155</v>
      </c>
      <c r="G39" s="32">
        <v>284.92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44560</v>
      </c>
      <c r="B40" s="32">
        <v>532329</v>
      </c>
      <c r="C40" s="31" t="s">
        <v>1165</v>
      </c>
      <c r="D40" s="31" t="s">
        <v>1166</v>
      </c>
      <c r="E40" s="31" t="s">
        <v>577</v>
      </c>
      <c r="F40" s="90">
        <v>29441</v>
      </c>
      <c r="G40" s="32">
        <v>248.89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44560</v>
      </c>
      <c r="B41" s="32">
        <v>539559</v>
      </c>
      <c r="C41" s="31" t="s">
        <v>1167</v>
      </c>
      <c r="D41" s="31" t="s">
        <v>1168</v>
      </c>
      <c r="E41" s="31" t="s">
        <v>576</v>
      </c>
      <c r="F41" s="90">
        <v>23032</v>
      </c>
      <c r="G41" s="32">
        <v>13.77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44560</v>
      </c>
      <c r="B42" s="32">
        <v>524752</v>
      </c>
      <c r="C42" s="31" t="s">
        <v>1103</v>
      </c>
      <c r="D42" s="31" t="s">
        <v>1104</v>
      </c>
      <c r="E42" s="31" t="s">
        <v>577</v>
      </c>
      <c r="F42" s="90">
        <v>300000</v>
      </c>
      <c r="G42" s="32">
        <v>133.05000000000001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44560</v>
      </c>
      <c r="B43" s="32">
        <v>543410</v>
      </c>
      <c r="C43" s="31" t="s">
        <v>1169</v>
      </c>
      <c r="D43" s="31" t="s">
        <v>1170</v>
      </c>
      <c r="E43" s="31" t="s">
        <v>577</v>
      </c>
      <c r="F43" s="90">
        <v>24000</v>
      </c>
      <c r="G43" s="32">
        <v>35.01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44560</v>
      </c>
      <c r="B44" s="32">
        <v>530407</v>
      </c>
      <c r="C44" s="31" t="s">
        <v>1171</v>
      </c>
      <c r="D44" s="31" t="s">
        <v>1172</v>
      </c>
      <c r="E44" s="31" t="s">
        <v>576</v>
      </c>
      <c r="F44" s="90">
        <v>42111</v>
      </c>
      <c r="G44" s="32">
        <v>6.96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44560</v>
      </c>
      <c r="B45" s="32">
        <v>530407</v>
      </c>
      <c r="C45" s="31" t="s">
        <v>1171</v>
      </c>
      <c r="D45" s="31" t="s">
        <v>1173</v>
      </c>
      <c r="E45" s="31" t="s">
        <v>577</v>
      </c>
      <c r="F45" s="90">
        <v>45000</v>
      </c>
      <c r="G45" s="32">
        <v>6.96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44560</v>
      </c>
      <c r="B46" s="32">
        <v>532022</v>
      </c>
      <c r="C46" s="31" t="s">
        <v>1174</v>
      </c>
      <c r="D46" s="31" t="s">
        <v>1175</v>
      </c>
      <c r="E46" s="31" t="s">
        <v>577</v>
      </c>
      <c r="F46" s="90">
        <v>500000</v>
      </c>
      <c r="G46" s="32">
        <v>6.56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44560</v>
      </c>
      <c r="B47" s="32">
        <v>532022</v>
      </c>
      <c r="C47" s="31" t="s">
        <v>1174</v>
      </c>
      <c r="D47" s="31" t="s">
        <v>1176</v>
      </c>
      <c r="E47" s="31" t="s">
        <v>577</v>
      </c>
      <c r="F47" s="90">
        <v>600000</v>
      </c>
      <c r="G47" s="32">
        <v>6.56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44560</v>
      </c>
      <c r="B48" s="32">
        <v>539032</v>
      </c>
      <c r="C48" s="31" t="s">
        <v>1177</v>
      </c>
      <c r="D48" s="31" t="s">
        <v>1178</v>
      </c>
      <c r="E48" s="31" t="s">
        <v>576</v>
      </c>
      <c r="F48" s="90">
        <v>44000</v>
      </c>
      <c r="G48" s="32">
        <v>12.53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44560</v>
      </c>
      <c r="B49" s="32">
        <v>539032</v>
      </c>
      <c r="C49" s="31" t="s">
        <v>1177</v>
      </c>
      <c r="D49" s="31" t="s">
        <v>1179</v>
      </c>
      <c r="E49" s="31" t="s">
        <v>577</v>
      </c>
      <c r="F49" s="90">
        <v>100000</v>
      </c>
      <c r="G49" s="32">
        <v>12.53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44560</v>
      </c>
      <c r="B50" s="32">
        <v>539032</v>
      </c>
      <c r="C50" s="31" t="s">
        <v>1177</v>
      </c>
      <c r="D50" s="31" t="s">
        <v>1180</v>
      </c>
      <c r="E50" s="31" t="s">
        <v>577</v>
      </c>
      <c r="F50" s="90">
        <v>100000</v>
      </c>
      <c r="G50" s="32">
        <v>12.53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44560</v>
      </c>
      <c r="B51" s="32">
        <v>540614</v>
      </c>
      <c r="C51" s="31" t="s">
        <v>1049</v>
      </c>
      <c r="D51" s="31" t="s">
        <v>1181</v>
      </c>
      <c r="E51" s="31" t="s">
        <v>576</v>
      </c>
      <c r="F51" s="90">
        <v>588580</v>
      </c>
      <c r="G51" s="32">
        <v>10.32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44560</v>
      </c>
      <c r="B52" s="32">
        <v>540614</v>
      </c>
      <c r="C52" s="31" t="s">
        <v>1049</v>
      </c>
      <c r="D52" s="31" t="s">
        <v>1181</v>
      </c>
      <c r="E52" s="31" t="s">
        <v>577</v>
      </c>
      <c r="F52" s="90">
        <v>4000</v>
      </c>
      <c r="G52" s="32">
        <v>10.35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44560</v>
      </c>
      <c r="B53" s="32">
        <v>540614</v>
      </c>
      <c r="C53" s="31" t="s">
        <v>1049</v>
      </c>
      <c r="D53" s="31" t="s">
        <v>1182</v>
      </c>
      <c r="E53" s="31" t="s">
        <v>577</v>
      </c>
      <c r="F53" s="90">
        <v>891998</v>
      </c>
      <c r="G53" s="32">
        <v>10.33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44560</v>
      </c>
      <c r="B54" s="32">
        <v>540614</v>
      </c>
      <c r="C54" s="31" t="s">
        <v>1049</v>
      </c>
      <c r="D54" s="31" t="s">
        <v>1183</v>
      </c>
      <c r="E54" s="31" t="s">
        <v>577</v>
      </c>
      <c r="F54" s="90">
        <v>1000000</v>
      </c>
      <c r="G54" s="32">
        <v>10.050000000000001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44560</v>
      </c>
      <c r="B55" s="32">
        <v>540614</v>
      </c>
      <c r="C55" s="31" t="s">
        <v>1049</v>
      </c>
      <c r="D55" s="31" t="s">
        <v>1184</v>
      </c>
      <c r="E55" s="31" t="s">
        <v>576</v>
      </c>
      <c r="F55" s="90">
        <v>280000</v>
      </c>
      <c r="G55" s="32">
        <v>10.35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44560</v>
      </c>
      <c r="B56" s="32">
        <v>540936</v>
      </c>
      <c r="C56" s="31" t="s">
        <v>1185</v>
      </c>
      <c r="D56" s="31" t="s">
        <v>1186</v>
      </c>
      <c r="E56" s="31" t="s">
        <v>576</v>
      </c>
      <c r="F56" s="90">
        <v>75011</v>
      </c>
      <c r="G56" s="32">
        <v>13.08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44560</v>
      </c>
      <c r="B57" s="32">
        <v>540936</v>
      </c>
      <c r="C57" s="31" t="s">
        <v>1185</v>
      </c>
      <c r="D57" s="31" t="s">
        <v>1186</v>
      </c>
      <c r="E57" s="31" t="s">
        <v>577</v>
      </c>
      <c r="F57" s="90">
        <v>1</v>
      </c>
      <c r="G57" s="32">
        <v>12.76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44560</v>
      </c>
      <c r="B58" s="32">
        <v>540936</v>
      </c>
      <c r="C58" s="31" t="s">
        <v>1185</v>
      </c>
      <c r="D58" s="31" t="s">
        <v>1187</v>
      </c>
      <c r="E58" s="31" t="s">
        <v>576</v>
      </c>
      <c r="F58" s="90">
        <v>70037</v>
      </c>
      <c r="G58" s="32">
        <v>12.95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44560</v>
      </c>
      <c r="B59" s="32">
        <v>540936</v>
      </c>
      <c r="C59" s="31" t="s">
        <v>1185</v>
      </c>
      <c r="D59" s="31" t="s">
        <v>1187</v>
      </c>
      <c r="E59" s="31" t="s">
        <v>577</v>
      </c>
      <c r="F59" s="90">
        <v>68093</v>
      </c>
      <c r="G59" s="32">
        <v>13.05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44560</v>
      </c>
      <c r="B60" s="32">
        <v>540936</v>
      </c>
      <c r="C60" s="31" t="s">
        <v>1185</v>
      </c>
      <c r="D60" s="31" t="s">
        <v>1188</v>
      </c>
      <c r="E60" s="31" t="s">
        <v>577</v>
      </c>
      <c r="F60" s="90">
        <v>119357</v>
      </c>
      <c r="G60" s="32">
        <v>12.99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44560</v>
      </c>
      <c r="B61" s="32">
        <v>540266</v>
      </c>
      <c r="C61" s="31" t="s">
        <v>1050</v>
      </c>
      <c r="D61" s="31" t="s">
        <v>1051</v>
      </c>
      <c r="E61" s="31" t="s">
        <v>577</v>
      </c>
      <c r="F61" s="90">
        <v>21449</v>
      </c>
      <c r="G61" s="32">
        <v>21.4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44560</v>
      </c>
      <c r="B62" s="32">
        <v>530263</v>
      </c>
      <c r="C62" s="20" t="s">
        <v>1189</v>
      </c>
      <c r="D62" s="20" t="s">
        <v>1190</v>
      </c>
      <c r="E62" s="31" t="s">
        <v>577</v>
      </c>
      <c r="F62" s="90">
        <v>253000</v>
      </c>
      <c r="G62" s="32">
        <v>4.45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44560</v>
      </c>
      <c r="B63" s="32">
        <v>530263</v>
      </c>
      <c r="C63" s="31" t="s">
        <v>1189</v>
      </c>
      <c r="D63" s="31" t="s">
        <v>1191</v>
      </c>
      <c r="E63" s="31" t="s">
        <v>576</v>
      </c>
      <c r="F63" s="90">
        <v>128483</v>
      </c>
      <c r="G63" s="32">
        <v>4.45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44560</v>
      </c>
      <c r="B64" s="32">
        <v>531360</v>
      </c>
      <c r="C64" s="31" t="s">
        <v>1192</v>
      </c>
      <c r="D64" s="31" t="s">
        <v>1193</v>
      </c>
      <c r="E64" s="31" t="s">
        <v>576</v>
      </c>
      <c r="F64" s="90">
        <v>27598</v>
      </c>
      <c r="G64" s="32">
        <v>8.66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44560</v>
      </c>
      <c r="B65" s="32">
        <v>531360</v>
      </c>
      <c r="C65" s="31" t="s">
        <v>1192</v>
      </c>
      <c r="D65" s="31" t="s">
        <v>1194</v>
      </c>
      <c r="E65" s="31" t="s">
        <v>577</v>
      </c>
      <c r="F65" s="90">
        <v>28375</v>
      </c>
      <c r="G65" s="32">
        <v>8.66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44560</v>
      </c>
      <c r="B66" s="32">
        <v>523277</v>
      </c>
      <c r="C66" s="31" t="s">
        <v>1195</v>
      </c>
      <c r="D66" s="31" t="s">
        <v>1196</v>
      </c>
      <c r="E66" s="31" t="s">
        <v>576</v>
      </c>
      <c r="F66" s="90">
        <v>12357487</v>
      </c>
      <c r="G66" s="32">
        <v>0.92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44560</v>
      </c>
      <c r="B67" s="32">
        <v>539697</v>
      </c>
      <c r="C67" s="31" t="s">
        <v>1197</v>
      </c>
      <c r="D67" s="31" t="s">
        <v>1198</v>
      </c>
      <c r="E67" s="31" t="s">
        <v>576</v>
      </c>
      <c r="F67" s="90">
        <v>42166</v>
      </c>
      <c r="G67" s="32">
        <v>12.25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44560</v>
      </c>
      <c r="B68" s="32">
        <v>539697</v>
      </c>
      <c r="C68" s="31" t="s">
        <v>1197</v>
      </c>
      <c r="D68" s="31" t="s">
        <v>1199</v>
      </c>
      <c r="E68" s="31" t="s">
        <v>577</v>
      </c>
      <c r="F68" s="90">
        <v>39307</v>
      </c>
      <c r="G68" s="32">
        <v>12.21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44560</v>
      </c>
      <c r="B69" s="32">
        <v>532847</v>
      </c>
      <c r="C69" s="31" t="s">
        <v>1200</v>
      </c>
      <c r="D69" s="31" t="s">
        <v>1201</v>
      </c>
      <c r="E69" s="31" t="s">
        <v>576</v>
      </c>
      <c r="F69" s="90">
        <v>243325</v>
      </c>
      <c r="G69" s="32">
        <v>21.3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44560</v>
      </c>
      <c r="B70" s="32">
        <v>532847</v>
      </c>
      <c r="C70" s="31" t="s">
        <v>1200</v>
      </c>
      <c r="D70" s="31" t="s">
        <v>1202</v>
      </c>
      <c r="E70" s="31" t="s">
        <v>577</v>
      </c>
      <c r="F70" s="90">
        <v>75000</v>
      </c>
      <c r="G70" s="32">
        <v>21.3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44560</v>
      </c>
      <c r="B71" s="32">
        <v>532847</v>
      </c>
      <c r="C71" s="31" t="s">
        <v>1200</v>
      </c>
      <c r="D71" s="31" t="s">
        <v>1203</v>
      </c>
      <c r="E71" s="31" t="s">
        <v>577</v>
      </c>
      <c r="F71" s="90">
        <v>128100</v>
      </c>
      <c r="G71" s="32">
        <v>21.3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44560</v>
      </c>
      <c r="B72" s="32">
        <v>532359</v>
      </c>
      <c r="C72" s="31" t="s">
        <v>1204</v>
      </c>
      <c r="D72" s="31" t="s">
        <v>1205</v>
      </c>
      <c r="E72" s="31" t="s">
        <v>577</v>
      </c>
      <c r="F72" s="90">
        <v>947962</v>
      </c>
      <c r="G72" s="32">
        <v>0.73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44560</v>
      </c>
      <c r="B73" s="32">
        <v>541983</v>
      </c>
      <c r="C73" s="31" t="s">
        <v>1070</v>
      </c>
      <c r="D73" s="31" t="s">
        <v>1071</v>
      </c>
      <c r="E73" s="31" t="s">
        <v>577</v>
      </c>
      <c r="F73" s="90">
        <v>100000</v>
      </c>
      <c r="G73" s="32">
        <v>5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44560</v>
      </c>
      <c r="B74" s="32">
        <v>512399</v>
      </c>
      <c r="C74" s="31" t="s">
        <v>1106</v>
      </c>
      <c r="D74" s="31" t="s">
        <v>1107</v>
      </c>
      <c r="E74" s="31" t="s">
        <v>577</v>
      </c>
      <c r="F74" s="90">
        <v>65961</v>
      </c>
      <c r="G74" s="32">
        <v>67.02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44560</v>
      </c>
      <c r="B75" s="32">
        <v>539910</v>
      </c>
      <c r="C75" s="31" t="s">
        <v>1108</v>
      </c>
      <c r="D75" s="31" t="s">
        <v>1206</v>
      </c>
      <c r="E75" s="31" t="s">
        <v>577</v>
      </c>
      <c r="F75" s="90">
        <v>140000</v>
      </c>
      <c r="G75" s="32">
        <v>3.33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44560</v>
      </c>
      <c r="B76" s="32">
        <v>539910</v>
      </c>
      <c r="C76" s="31" t="s">
        <v>1108</v>
      </c>
      <c r="D76" s="31" t="s">
        <v>1207</v>
      </c>
      <c r="E76" s="31" t="s">
        <v>576</v>
      </c>
      <c r="F76" s="90">
        <v>90000</v>
      </c>
      <c r="G76" s="32">
        <v>3.33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44560</v>
      </c>
      <c r="B77" s="32">
        <v>539227</v>
      </c>
      <c r="C77" s="31" t="s">
        <v>1208</v>
      </c>
      <c r="D77" s="31" t="s">
        <v>1209</v>
      </c>
      <c r="E77" s="31" t="s">
        <v>576</v>
      </c>
      <c r="F77" s="90">
        <v>52808</v>
      </c>
      <c r="G77" s="32">
        <v>48.88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44560</v>
      </c>
      <c r="B78" s="32">
        <v>539227</v>
      </c>
      <c r="C78" s="31" t="s">
        <v>1208</v>
      </c>
      <c r="D78" s="31" t="s">
        <v>1209</v>
      </c>
      <c r="E78" s="31" t="s">
        <v>577</v>
      </c>
      <c r="F78" s="90">
        <v>64702</v>
      </c>
      <c r="G78" s="32">
        <v>49.13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44560</v>
      </c>
      <c r="B79" s="32">
        <v>539227</v>
      </c>
      <c r="C79" s="31" t="s">
        <v>1208</v>
      </c>
      <c r="D79" s="31" t="s">
        <v>1210</v>
      </c>
      <c r="E79" s="31" t="s">
        <v>576</v>
      </c>
      <c r="F79" s="90">
        <v>75000</v>
      </c>
      <c r="G79" s="32">
        <v>49.85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44560</v>
      </c>
      <c r="B80" s="32">
        <v>505523</v>
      </c>
      <c r="C80" s="31" t="s">
        <v>1211</v>
      </c>
      <c r="D80" s="31" t="s">
        <v>1212</v>
      </c>
      <c r="E80" s="31" t="s">
        <v>576</v>
      </c>
      <c r="F80" s="90">
        <v>851619</v>
      </c>
      <c r="G80" s="32">
        <v>1.27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44560</v>
      </c>
      <c r="B81" s="32">
        <v>531417</v>
      </c>
      <c r="C81" s="31" t="s">
        <v>1213</v>
      </c>
      <c r="D81" s="31" t="s">
        <v>864</v>
      </c>
      <c r="E81" s="31" t="s">
        <v>576</v>
      </c>
      <c r="F81" s="90">
        <v>4</v>
      </c>
      <c r="G81" s="32">
        <v>3.11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44560</v>
      </c>
      <c r="B82" s="32">
        <v>531417</v>
      </c>
      <c r="C82" s="31" t="s">
        <v>1213</v>
      </c>
      <c r="D82" s="31" t="s">
        <v>864</v>
      </c>
      <c r="E82" s="31" t="s">
        <v>577</v>
      </c>
      <c r="F82" s="90">
        <v>500004</v>
      </c>
      <c r="G82" s="32">
        <v>3.31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44560</v>
      </c>
      <c r="B83" s="32">
        <v>539126</v>
      </c>
      <c r="C83" s="31" t="s">
        <v>1214</v>
      </c>
      <c r="D83" s="31" t="s">
        <v>1215</v>
      </c>
      <c r="E83" s="31" t="s">
        <v>577</v>
      </c>
      <c r="F83" s="90">
        <v>1200000</v>
      </c>
      <c r="G83" s="32">
        <v>20.05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44560</v>
      </c>
      <c r="B84" s="32">
        <v>530167</v>
      </c>
      <c r="C84" s="31" t="s">
        <v>1216</v>
      </c>
      <c r="D84" s="31" t="s">
        <v>1217</v>
      </c>
      <c r="E84" s="31" t="s">
        <v>577</v>
      </c>
      <c r="F84" s="90">
        <v>25100</v>
      </c>
      <c r="G84" s="32">
        <v>17.87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44560</v>
      </c>
      <c r="B85" s="32">
        <v>535204</v>
      </c>
      <c r="C85" s="31" t="s">
        <v>1072</v>
      </c>
      <c r="D85" s="31" t="s">
        <v>1218</v>
      </c>
      <c r="E85" s="31" t="s">
        <v>577</v>
      </c>
      <c r="F85" s="90">
        <v>200000</v>
      </c>
      <c r="G85" s="32">
        <v>9.18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44560</v>
      </c>
      <c r="B86" s="32">
        <v>535204</v>
      </c>
      <c r="C86" s="31" t="s">
        <v>1072</v>
      </c>
      <c r="D86" s="31" t="s">
        <v>1219</v>
      </c>
      <c r="E86" s="31" t="s">
        <v>576</v>
      </c>
      <c r="F86" s="90">
        <v>151183</v>
      </c>
      <c r="G86" s="32">
        <v>9.18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44560</v>
      </c>
      <c r="B87" s="32">
        <v>535204</v>
      </c>
      <c r="C87" s="31" t="s">
        <v>1072</v>
      </c>
      <c r="D87" s="31" t="s">
        <v>1073</v>
      </c>
      <c r="E87" s="31" t="s">
        <v>577</v>
      </c>
      <c r="F87" s="90">
        <v>167003</v>
      </c>
      <c r="G87" s="32">
        <v>9.18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44560</v>
      </c>
      <c r="B88" s="32">
        <v>535204</v>
      </c>
      <c r="C88" s="31" t="s">
        <v>1072</v>
      </c>
      <c r="D88" s="31" t="s">
        <v>1220</v>
      </c>
      <c r="E88" s="31" t="s">
        <v>577</v>
      </c>
      <c r="F88" s="90">
        <v>200000</v>
      </c>
      <c r="G88" s="32">
        <v>9.18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44560</v>
      </c>
      <c r="B89" s="32">
        <v>535204</v>
      </c>
      <c r="C89" s="31" t="s">
        <v>1072</v>
      </c>
      <c r="D89" s="31" t="s">
        <v>1221</v>
      </c>
      <c r="E89" s="31" t="s">
        <v>577</v>
      </c>
      <c r="F89" s="90">
        <v>747864</v>
      </c>
      <c r="G89" s="32">
        <v>9.18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44560</v>
      </c>
      <c r="B90" s="32">
        <v>543207</v>
      </c>
      <c r="C90" s="31" t="s">
        <v>1222</v>
      </c>
      <c r="D90" s="31" t="s">
        <v>1223</v>
      </c>
      <c r="E90" s="31" t="s">
        <v>576</v>
      </c>
      <c r="F90" s="90">
        <v>16819</v>
      </c>
      <c r="G90" s="32">
        <v>14.16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44560</v>
      </c>
      <c r="B91" s="32">
        <v>543207</v>
      </c>
      <c r="C91" s="31" t="s">
        <v>1222</v>
      </c>
      <c r="D91" s="31" t="s">
        <v>1224</v>
      </c>
      <c r="E91" s="31" t="s">
        <v>576</v>
      </c>
      <c r="F91" s="90">
        <v>93652</v>
      </c>
      <c r="G91" s="32">
        <v>14.68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44560</v>
      </c>
      <c r="B92" s="32">
        <v>543207</v>
      </c>
      <c r="C92" s="31" t="s">
        <v>1222</v>
      </c>
      <c r="D92" s="31" t="s">
        <v>1224</v>
      </c>
      <c r="E92" s="31" t="s">
        <v>577</v>
      </c>
      <c r="F92" s="90">
        <v>93652</v>
      </c>
      <c r="G92" s="32">
        <v>13.4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44560</v>
      </c>
      <c r="B93" s="32">
        <v>543207</v>
      </c>
      <c r="C93" s="31" t="s">
        <v>1222</v>
      </c>
      <c r="D93" s="31" t="s">
        <v>1223</v>
      </c>
      <c r="E93" s="31" t="s">
        <v>577</v>
      </c>
      <c r="F93" s="90">
        <v>99979</v>
      </c>
      <c r="G93" s="32">
        <v>13.54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44560</v>
      </c>
      <c r="B94" s="32">
        <v>543207</v>
      </c>
      <c r="C94" s="31" t="s">
        <v>1222</v>
      </c>
      <c r="D94" s="31" t="s">
        <v>1187</v>
      </c>
      <c r="E94" s="31" t="s">
        <v>576</v>
      </c>
      <c r="F94" s="90">
        <v>60021</v>
      </c>
      <c r="G94" s="32">
        <v>13.22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44560</v>
      </c>
      <c r="B95" s="32">
        <v>543207</v>
      </c>
      <c r="C95" s="31" t="s">
        <v>1222</v>
      </c>
      <c r="D95" s="31" t="s">
        <v>1187</v>
      </c>
      <c r="E95" s="31" t="s">
        <v>577</v>
      </c>
      <c r="F95" s="90">
        <v>45540</v>
      </c>
      <c r="G95" s="32">
        <v>13.33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44560</v>
      </c>
      <c r="B96" s="32">
        <v>530557</v>
      </c>
      <c r="C96" s="31" t="s">
        <v>1225</v>
      </c>
      <c r="D96" s="31" t="s">
        <v>864</v>
      </c>
      <c r="E96" s="31" t="s">
        <v>576</v>
      </c>
      <c r="F96" s="90">
        <v>1</v>
      </c>
      <c r="G96" s="32">
        <v>1.61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44560</v>
      </c>
      <c r="B97" s="32">
        <v>530557</v>
      </c>
      <c r="C97" s="31" t="s">
        <v>1225</v>
      </c>
      <c r="D97" s="31" t="s">
        <v>864</v>
      </c>
      <c r="E97" s="31" t="s">
        <v>577</v>
      </c>
      <c r="F97" s="90">
        <v>3977506</v>
      </c>
      <c r="G97" s="32">
        <v>1.57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44560</v>
      </c>
      <c r="B98" s="32">
        <v>511535</v>
      </c>
      <c r="C98" s="31" t="s">
        <v>1074</v>
      </c>
      <c r="D98" s="31" t="s">
        <v>1075</v>
      </c>
      <c r="E98" s="31" t="s">
        <v>577</v>
      </c>
      <c r="F98" s="90">
        <v>36502</v>
      </c>
      <c r="G98" s="32">
        <v>15.73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44560</v>
      </c>
      <c r="B99" s="32">
        <v>540243</v>
      </c>
      <c r="C99" s="31" t="s">
        <v>1109</v>
      </c>
      <c r="D99" s="31" t="s">
        <v>1226</v>
      </c>
      <c r="E99" s="31" t="s">
        <v>577</v>
      </c>
      <c r="F99" s="90">
        <v>23000</v>
      </c>
      <c r="G99" s="32">
        <v>27.04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44560</v>
      </c>
      <c r="B100" s="32">
        <v>539291</v>
      </c>
      <c r="C100" s="31" t="s">
        <v>1110</v>
      </c>
      <c r="D100" s="31" t="s">
        <v>1227</v>
      </c>
      <c r="E100" s="31" t="s">
        <v>576</v>
      </c>
      <c r="F100" s="90">
        <v>30000</v>
      </c>
      <c r="G100" s="32">
        <v>14.87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44560</v>
      </c>
      <c r="B101" s="32">
        <v>539291</v>
      </c>
      <c r="C101" s="31" t="s">
        <v>1110</v>
      </c>
      <c r="D101" s="31" t="s">
        <v>864</v>
      </c>
      <c r="E101" s="31" t="s">
        <v>577</v>
      </c>
      <c r="F101" s="90">
        <v>56932</v>
      </c>
      <c r="G101" s="32">
        <v>14.72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44560</v>
      </c>
      <c r="B102" s="32">
        <v>517119</v>
      </c>
      <c r="C102" s="31" t="s">
        <v>1228</v>
      </c>
      <c r="D102" s="31" t="s">
        <v>1229</v>
      </c>
      <c r="E102" s="31" t="s">
        <v>577</v>
      </c>
      <c r="F102" s="90">
        <v>255300</v>
      </c>
      <c r="G102" s="32">
        <v>23.32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44560</v>
      </c>
      <c r="B103" s="32">
        <v>539309</v>
      </c>
      <c r="C103" s="31" t="s">
        <v>1077</v>
      </c>
      <c r="D103" s="31" t="s">
        <v>1230</v>
      </c>
      <c r="E103" s="31" t="s">
        <v>576</v>
      </c>
      <c r="F103" s="90">
        <v>120000</v>
      </c>
      <c r="G103" s="32">
        <v>283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44560</v>
      </c>
      <c r="B104" s="32">
        <v>530461</v>
      </c>
      <c r="C104" s="31" t="s">
        <v>1231</v>
      </c>
      <c r="D104" s="31" t="s">
        <v>1232</v>
      </c>
      <c r="E104" s="31" t="s">
        <v>577</v>
      </c>
      <c r="F104" s="90">
        <v>303177</v>
      </c>
      <c r="G104" s="32">
        <v>21.17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44560</v>
      </c>
      <c r="B105" s="32">
        <v>542725</v>
      </c>
      <c r="C105" s="31" t="s">
        <v>1233</v>
      </c>
      <c r="D105" s="31" t="s">
        <v>1234</v>
      </c>
      <c r="E105" s="31" t="s">
        <v>576</v>
      </c>
      <c r="F105" s="90">
        <v>60000</v>
      </c>
      <c r="G105" s="32">
        <v>142.4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44560</v>
      </c>
      <c r="B106" s="32">
        <v>539526</v>
      </c>
      <c r="C106" s="31" t="s">
        <v>1235</v>
      </c>
      <c r="D106" s="31" t="s">
        <v>864</v>
      </c>
      <c r="E106" s="31" t="s">
        <v>577</v>
      </c>
      <c r="F106" s="90">
        <v>900000</v>
      </c>
      <c r="G106" s="32">
        <v>2.2799999999999998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44560</v>
      </c>
      <c r="B107" s="32">
        <v>539217</v>
      </c>
      <c r="C107" s="31" t="s">
        <v>1006</v>
      </c>
      <c r="D107" s="31" t="s">
        <v>1236</v>
      </c>
      <c r="E107" s="31" t="s">
        <v>576</v>
      </c>
      <c r="F107" s="90">
        <v>460000</v>
      </c>
      <c r="G107" s="32">
        <v>1.39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44560</v>
      </c>
      <c r="B108" s="32">
        <v>539217</v>
      </c>
      <c r="C108" s="31" t="s">
        <v>1006</v>
      </c>
      <c r="D108" s="31" t="s">
        <v>1007</v>
      </c>
      <c r="E108" s="31" t="s">
        <v>577</v>
      </c>
      <c r="F108" s="90">
        <v>2253963</v>
      </c>
      <c r="G108" s="32">
        <v>1.39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44560</v>
      </c>
      <c r="B109" s="32">
        <v>542025</v>
      </c>
      <c r="C109" s="31" t="s">
        <v>1024</v>
      </c>
      <c r="D109" s="31" t="s">
        <v>1025</v>
      </c>
      <c r="E109" s="31" t="s">
        <v>577</v>
      </c>
      <c r="F109" s="90">
        <v>5184000</v>
      </c>
      <c r="G109" s="32">
        <v>0.86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44560</v>
      </c>
      <c r="B110" s="32">
        <v>542025</v>
      </c>
      <c r="C110" s="31" t="s">
        <v>1024</v>
      </c>
      <c r="D110" s="31" t="s">
        <v>1237</v>
      </c>
      <c r="E110" s="31" t="s">
        <v>576</v>
      </c>
      <c r="F110" s="90">
        <v>1152000</v>
      </c>
      <c r="G110" s="32">
        <v>0.91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44560</v>
      </c>
      <c r="B111" s="32">
        <v>542025</v>
      </c>
      <c r="C111" s="31" t="s">
        <v>1024</v>
      </c>
      <c r="D111" s="31" t="s">
        <v>1237</v>
      </c>
      <c r="E111" s="31" t="s">
        <v>577</v>
      </c>
      <c r="F111" s="90">
        <v>1152000</v>
      </c>
      <c r="G111" s="32">
        <v>0.92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44560</v>
      </c>
      <c r="B112" s="32">
        <v>542025</v>
      </c>
      <c r="C112" s="31" t="s">
        <v>1024</v>
      </c>
      <c r="D112" s="31" t="s">
        <v>864</v>
      </c>
      <c r="E112" s="31" t="s">
        <v>576</v>
      </c>
      <c r="F112" s="90">
        <v>7536000</v>
      </c>
      <c r="G112" s="32">
        <v>0.85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44560</v>
      </c>
      <c r="B113" s="32">
        <v>542025</v>
      </c>
      <c r="C113" s="31" t="s">
        <v>1024</v>
      </c>
      <c r="D113" s="31" t="s">
        <v>864</v>
      </c>
      <c r="E113" s="31" t="s">
        <v>577</v>
      </c>
      <c r="F113" s="90">
        <v>3216000</v>
      </c>
      <c r="G113" s="32">
        <v>0.92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44560</v>
      </c>
      <c r="B114" s="32">
        <v>542025</v>
      </c>
      <c r="C114" s="31" t="s">
        <v>1024</v>
      </c>
      <c r="D114" s="31" t="s">
        <v>1112</v>
      </c>
      <c r="E114" s="31" t="s">
        <v>577</v>
      </c>
      <c r="F114" s="90">
        <v>5664000</v>
      </c>
      <c r="G114" s="32">
        <v>0.93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44560</v>
      </c>
      <c r="B115" s="32">
        <v>539835</v>
      </c>
      <c r="C115" s="31" t="s">
        <v>1076</v>
      </c>
      <c r="D115" s="31" t="s">
        <v>1113</v>
      </c>
      <c r="E115" s="31" t="s">
        <v>576</v>
      </c>
      <c r="F115" s="90">
        <v>21991</v>
      </c>
      <c r="G115" s="32">
        <v>94.45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44560</v>
      </c>
      <c r="B116" s="32">
        <v>523722</v>
      </c>
      <c r="C116" s="31" t="s">
        <v>1238</v>
      </c>
      <c r="D116" s="31" t="s">
        <v>1239</v>
      </c>
      <c r="E116" s="31" t="s">
        <v>577</v>
      </c>
      <c r="F116" s="90">
        <v>102000</v>
      </c>
      <c r="G116" s="32">
        <v>11.08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44560</v>
      </c>
      <c r="B117" s="32">
        <v>539041</v>
      </c>
      <c r="C117" s="31" t="s">
        <v>1240</v>
      </c>
      <c r="D117" s="31" t="s">
        <v>1111</v>
      </c>
      <c r="E117" s="31" t="s">
        <v>576</v>
      </c>
      <c r="F117" s="90">
        <v>65000</v>
      </c>
      <c r="G117" s="32">
        <v>4.75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44560</v>
      </c>
      <c r="B118" s="32">
        <v>540332</v>
      </c>
      <c r="C118" s="31" t="s">
        <v>1241</v>
      </c>
      <c r="D118" s="31" t="s">
        <v>1242</v>
      </c>
      <c r="E118" s="31" t="s">
        <v>577</v>
      </c>
      <c r="F118" s="90">
        <v>34000</v>
      </c>
      <c r="G118" s="32">
        <v>62.98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44560</v>
      </c>
      <c r="B119" s="32">
        <v>526638</v>
      </c>
      <c r="C119" s="31" t="s">
        <v>1243</v>
      </c>
      <c r="D119" s="31" t="s">
        <v>1244</v>
      </c>
      <c r="E119" s="31" t="s">
        <v>576</v>
      </c>
      <c r="F119" s="90">
        <v>30000</v>
      </c>
      <c r="G119" s="32">
        <v>99.1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44560</v>
      </c>
      <c r="B120" s="32">
        <v>506146</v>
      </c>
      <c r="C120" s="31" t="s">
        <v>1245</v>
      </c>
      <c r="D120" s="31" t="s">
        <v>1125</v>
      </c>
      <c r="E120" s="31" t="s">
        <v>576</v>
      </c>
      <c r="F120" s="90">
        <v>1500000</v>
      </c>
      <c r="G120" s="32">
        <v>1.91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44560</v>
      </c>
      <c r="B121" s="32">
        <v>543436</v>
      </c>
      <c r="C121" s="31" t="s">
        <v>1114</v>
      </c>
      <c r="D121" s="31" t="s">
        <v>1246</v>
      </c>
      <c r="E121" s="31" t="s">
        <v>576</v>
      </c>
      <c r="F121" s="90">
        <v>4800</v>
      </c>
      <c r="G121" s="32">
        <v>184.02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44560</v>
      </c>
      <c r="B122" s="32">
        <v>511012</v>
      </c>
      <c r="C122" s="31" t="s">
        <v>1115</v>
      </c>
      <c r="D122" s="31" t="s">
        <v>1116</v>
      </c>
      <c r="E122" s="31" t="s">
        <v>577</v>
      </c>
      <c r="F122" s="90">
        <v>10000000</v>
      </c>
      <c r="G122" s="32">
        <v>1.45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44560</v>
      </c>
      <c r="B123" s="32">
        <v>511012</v>
      </c>
      <c r="C123" s="31" t="s">
        <v>1115</v>
      </c>
      <c r="D123" s="31" t="s">
        <v>1247</v>
      </c>
      <c r="E123" s="31" t="s">
        <v>576</v>
      </c>
      <c r="F123" s="90">
        <v>3737069</v>
      </c>
      <c r="G123" s="32">
        <v>1.45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44560</v>
      </c>
      <c r="B124" s="32" t="s">
        <v>1248</v>
      </c>
      <c r="C124" s="31" t="s">
        <v>1249</v>
      </c>
      <c r="D124" s="31" t="s">
        <v>1250</v>
      </c>
      <c r="E124" s="31" t="s">
        <v>576</v>
      </c>
      <c r="F124" s="90">
        <v>430045</v>
      </c>
      <c r="G124" s="32">
        <v>62.19</v>
      </c>
      <c r="H124" s="32" t="s">
        <v>879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44560</v>
      </c>
      <c r="B125" s="32" t="s">
        <v>1248</v>
      </c>
      <c r="C125" s="31" t="s">
        <v>1249</v>
      </c>
      <c r="D125" s="31" t="s">
        <v>1251</v>
      </c>
      <c r="E125" s="31" t="s">
        <v>576</v>
      </c>
      <c r="F125" s="90">
        <v>390696</v>
      </c>
      <c r="G125" s="32">
        <v>61.65</v>
      </c>
      <c r="H125" s="32" t="s">
        <v>879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44560</v>
      </c>
      <c r="B126" s="32" t="s">
        <v>1252</v>
      </c>
      <c r="C126" s="31" t="s">
        <v>1253</v>
      </c>
      <c r="D126" s="31" t="s">
        <v>1254</v>
      </c>
      <c r="E126" s="31" t="s">
        <v>576</v>
      </c>
      <c r="F126" s="90">
        <v>88000</v>
      </c>
      <c r="G126" s="32">
        <v>44.7</v>
      </c>
      <c r="H126" s="32" t="s">
        <v>879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44560</v>
      </c>
      <c r="B127" s="32" t="s">
        <v>1255</v>
      </c>
      <c r="C127" s="31" t="s">
        <v>1256</v>
      </c>
      <c r="D127" s="31" t="s">
        <v>1111</v>
      </c>
      <c r="E127" s="31" t="s">
        <v>576</v>
      </c>
      <c r="F127" s="90">
        <v>51735</v>
      </c>
      <c r="G127" s="32">
        <v>68.31</v>
      </c>
      <c r="H127" s="32" t="s">
        <v>879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44560</v>
      </c>
      <c r="B128" s="32" t="s">
        <v>1255</v>
      </c>
      <c r="C128" s="31" t="s">
        <v>1256</v>
      </c>
      <c r="D128" s="31" t="s">
        <v>1257</v>
      </c>
      <c r="E128" s="31" t="s">
        <v>576</v>
      </c>
      <c r="F128" s="90">
        <v>100000</v>
      </c>
      <c r="G128" s="32">
        <v>63</v>
      </c>
      <c r="H128" s="32" t="s">
        <v>879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44560</v>
      </c>
      <c r="B129" s="32" t="s">
        <v>1258</v>
      </c>
      <c r="C129" s="31" t="s">
        <v>1259</v>
      </c>
      <c r="D129" s="31" t="s">
        <v>1260</v>
      </c>
      <c r="E129" s="31" t="s">
        <v>576</v>
      </c>
      <c r="F129" s="90">
        <v>138851</v>
      </c>
      <c r="G129" s="32">
        <v>163.01</v>
      </c>
      <c r="H129" s="32" t="s">
        <v>879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44560</v>
      </c>
      <c r="B130" s="32" t="s">
        <v>1258</v>
      </c>
      <c r="C130" s="31" t="s">
        <v>1259</v>
      </c>
      <c r="D130" s="31" t="s">
        <v>1261</v>
      </c>
      <c r="E130" s="31" t="s">
        <v>576</v>
      </c>
      <c r="F130" s="90">
        <v>123950</v>
      </c>
      <c r="G130" s="32">
        <v>153.81</v>
      </c>
      <c r="H130" s="32" t="s">
        <v>879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44560</v>
      </c>
      <c r="B131" s="32" t="s">
        <v>1258</v>
      </c>
      <c r="C131" s="31" t="s">
        <v>1259</v>
      </c>
      <c r="D131" s="31" t="s">
        <v>1262</v>
      </c>
      <c r="E131" s="31" t="s">
        <v>576</v>
      </c>
      <c r="F131" s="90">
        <v>111892</v>
      </c>
      <c r="G131" s="32">
        <v>154.97999999999999</v>
      </c>
      <c r="H131" s="32" t="s">
        <v>879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44560</v>
      </c>
      <c r="B132" s="32" t="s">
        <v>1258</v>
      </c>
      <c r="C132" s="31" t="s">
        <v>1259</v>
      </c>
      <c r="D132" s="31" t="s">
        <v>991</v>
      </c>
      <c r="E132" s="31" t="s">
        <v>576</v>
      </c>
      <c r="F132" s="90">
        <v>143586</v>
      </c>
      <c r="G132" s="32">
        <v>152.21</v>
      </c>
      <c r="H132" s="32" t="s">
        <v>879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44560</v>
      </c>
      <c r="B133" s="32" t="s">
        <v>1263</v>
      </c>
      <c r="C133" s="31" t="s">
        <v>1264</v>
      </c>
      <c r="D133" s="31" t="s">
        <v>1265</v>
      </c>
      <c r="E133" s="31" t="s">
        <v>576</v>
      </c>
      <c r="F133" s="90">
        <v>29375</v>
      </c>
      <c r="G133" s="32">
        <v>73.84</v>
      </c>
      <c r="H133" s="32" t="s">
        <v>879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44560</v>
      </c>
      <c r="B134" s="32" t="s">
        <v>1263</v>
      </c>
      <c r="C134" s="31" t="s">
        <v>1264</v>
      </c>
      <c r="D134" s="31" t="s">
        <v>1266</v>
      </c>
      <c r="E134" s="31" t="s">
        <v>576</v>
      </c>
      <c r="F134" s="90">
        <v>85129</v>
      </c>
      <c r="G134" s="32">
        <v>78.62</v>
      </c>
      <c r="H134" s="32" t="s">
        <v>879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44560</v>
      </c>
      <c r="B135" s="32" t="s">
        <v>1267</v>
      </c>
      <c r="C135" s="31" t="s">
        <v>1268</v>
      </c>
      <c r="D135" s="31" t="s">
        <v>1269</v>
      </c>
      <c r="E135" s="31" t="s">
        <v>576</v>
      </c>
      <c r="F135" s="90">
        <v>198000</v>
      </c>
      <c r="G135" s="32">
        <v>10.55</v>
      </c>
      <c r="H135" s="32" t="s">
        <v>879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44560</v>
      </c>
      <c r="B136" s="32" t="s">
        <v>1270</v>
      </c>
      <c r="C136" s="31" t="s">
        <v>1271</v>
      </c>
      <c r="D136" s="31" t="s">
        <v>1272</v>
      </c>
      <c r="E136" s="31" t="s">
        <v>576</v>
      </c>
      <c r="F136" s="90">
        <v>270000</v>
      </c>
      <c r="G136" s="32">
        <v>705.67</v>
      </c>
      <c r="H136" s="32" t="s">
        <v>879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44560</v>
      </c>
      <c r="B137" s="32" t="s">
        <v>1270</v>
      </c>
      <c r="C137" s="31" t="s">
        <v>1271</v>
      </c>
      <c r="D137" s="31" t="s">
        <v>1273</v>
      </c>
      <c r="E137" s="31" t="s">
        <v>576</v>
      </c>
      <c r="F137" s="90">
        <v>85560</v>
      </c>
      <c r="G137" s="32">
        <v>750</v>
      </c>
      <c r="H137" s="32" t="s">
        <v>879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44560</v>
      </c>
      <c r="B138" s="32" t="s">
        <v>1270</v>
      </c>
      <c r="C138" s="31" t="s">
        <v>1271</v>
      </c>
      <c r="D138" s="31" t="s">
        <v>1274</v>
      </c>
      <c r="E138" s="31" t="s">
        <v>576</v>
      </c>
      <c r="F138" s="90">
        <v>421000</v>
      </c>
      <c r="G138" s="32">
        <v>731.09</v>
      </c>
      <c r="H138" s="32" t="s">
        <v>879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44560</v>
      </c>
      <c r="B139" s="32" t="s">
        <v>1275</v>
      </c>
      <c r="C139" s="31" t="s">
        <v>1276</v>
      </c>
      <c r="D139" s="31" t="s">
        <v>1277</v>
      </c>
      <c r="E139" s="31" t="s">
        <v>576</v>
      </c>
      <c r="F139" s="90">
        <v>98787</v>
      </c>
      <c r="G139" s="32">
        <v>10.86</v>
      </c>
      <c r="H139" s="32" t="s">
        <v>879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44560</v>
      </c>
      <c r="B140" s="32" t="s">
        <v>1278</v>
      </c>
      <c r="C140" s="31" t="s">
        <v>1279</v>
      </c>
      <c r="D140" s="31" t="s">
        <v>991</v>
      </c>
      <c r="E140" s="31" t="s">
        <v>576</v>
      </c>
      <c r="F140" s="90">
        <v>183660</v>
      </c>
      <c r="G140" s="32">
        <v>225.68</v>
      </c>
      <c r="H140" s="32" t="s">
        <v>879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44560</v>
      </c>
      <c r="B141" s="32" t="s">
        <v>1278</v>
      </c>
      <c r="C141" s="31" t="s">
        <v>1279</v>
      </c>
      <c r="D141" s="31" t="s">
        <v>1280</v>
      </c>
      <c r="E141" s="31" t="s">
        <v>576</v>
      </c>
      <c r="F141" s="90">
        <v>187385</v>
      </c>
      <c r="G141" s="32">
        <v>226.94</v>
      </c>
      <c r="H141" s="32" t="s">
        <v>879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44560</v>
      </c>
      <c r="B142" s="32" t="s">
        <v>1278</v>
      </c>
      <c r="C142" s="31" t="s">
        <v>1279</v>
      </c>
      <c r="D142" s="31" t="s">
        <v>1261</v>
      </c>
      <c r="E142" s="31" t="s">
        <v>576</v>
      </c>
      <c r="F142" s="90">
        <v>283938</v>
      </c>
      <c r="G142" s="32">
        <v>228.27</v>
      </c>
      <c r="H142" s="32" t="s">
        <v>879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44560</v>
      </c>
      <c r="B143" s="32" t="s">
        <v>1278</v>
      </c>
      <c r="C143" s="31" t="s">
        <v>1279</v>
      </c>
      <c r="D143" s="31" t="s">
        <v>1281</v>
      </c>
      <c r="E143" s="31" t="s">
        <v>576</v>
      </c>
      <c r="F143" s="90">
        <v>144739</v>
      </c>
      <c r="G143" s="32">
        <v>236.81</v>
      </c>
      <c r="H143" s="32" t="s">
        <v>879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44560</v>
      </c>
      <c r="B144" s="32" t="s">
        <v>1282</v>
      </c>
      <c r="C144" s="31" t="s">
        <v>1283</v>
      </c>
      <c r="D144" s="31" t="s">
        <v>1266</v>
      </c>
      <c r="E144" s="31" t="s">
        <v>576</v>
      </c>
      <c r="F144" s="90">
        <v>1167599</v>
      </c>
      <c r="G144" s="32">
        <v>15.22</v>
      </c>
      <c r="H144" s="32" t="s">
        <v>879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44560</v>
      </c>
      <c r="B145" s="32" t="s">
        <v>1118</v>
      </c>
      <c r="C145" s="31" t="s">
        <v>1119</v>
      </c>
      <c r="D145" s="31" t="s">
        <v>1284</v>
      </c>
      <c r="E145" s="31" t="s">
        <v>576</v>
      </c>
      <c r="F145" s="90">
        <v>34800</v>
      </c>
      <c r="G145" s="32">
        <v>225.76</v>
      </c>
      <c r="H145" s="32" t="s">
        <v>879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44560</v>
      </c>
      <c r="B146" s="32" t="s">
        <v>374</v>
      </c>
      <c r="C146" s="31" t="s">
        <v>1285</v>
      </c>
      <c r="D146" s="31" t="s">
        <v>1261</v>
      </c>
      <c r="E146" s="31" t="s">
        <v>576</v>
      </c>
      <c r="F146" s="90">
        <v>1057977</v>
      </c>
      <c r="G146" s="32">
        <v>495.41</v>
      </c>
      <c r="H146" s="32" t="s">
        <v>879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44560</v>
      </c>
      <c r="B147" s="32" t="s">
        <v>385</v>
      </c>
      <c r="C147" s="31" t="s">
        <v>1286</v>
      </c>
      <c r="D147" s="31" t="s">
        <v>1261</v>
      </c>
      <c r="E147" s="31" t="s">
        <v>576</v>
      </c>
      <c r="F147" s="90">
        <v>230704</v>
      </c>
      <c r="G147" s="32">
        <v>1782.89</v>
      </c>
      <c r="H147" s="32" t="s">
        <v>879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44560</v>
      </c>
      <c r="B148" s="32" t="s">
        <v>1054</v>
      </c>
      <c r="C148" s="31" t="s">
        <v>1055</v>
      </c>
      <c r="D148" s="31" t="s">
        <v>1105</v>
      </c>
      <c r="E148" s="31" t="s">
        <v>576</v>
      </c>
      <c r="F148" s="90">
        <v>7363807</v>
      </c>
      <c r="G148" s="32">
        <v>2.93</v>
      </c>
      <c r="H148" s="32" t="s">
        <v>879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44560</v>
      </c>
      <c r="B149" s="32" t="s">
        <v>1054</v>
      </c>
      <c r="C149" s="31" t="s">
        <v>1055</v>
      </c>
      <c r="D149" s="31" t="s">
        <v>1053</v>
      </c>
      <c r="E149" s="31" t="s">
        <v>576</v>
      </c>
      <c r="F149" s="90">
        <v>4471527</v>
      </c>
      <c r="G149" s="32">
        <v>3.05</v>
      </c>
      <c r="H149" s="32" t="s">
        <v>879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44560</v>
      </c>
      <c r="B150" s="32" t="s">
        <v>1054</v>
      </c>
      <c r="C150" s="31" t="s">
        <v>1055</v>
      </c>
      <c r="D150" s="31" t="s">
        <v>990</v>
      </c>
      <c r="E150" s="31" t="s">
        <v>576</v>
      </c>
      <c r="F150" s="90">
        <v>10959727</v>
      </c>
      <c r="G150" s="32">
        <v>2.92</v>
      </c>
      <c r="H150" s="32" t="s">
        <v>879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44560</v>
      </c>
      <c r="B151" s="32" t="s">
        <v>1054</v>
      </c>
      <c r="C151" s="31" t="s">
        <v>1055</v>
      </c>
      <c r="D151" s="31" t="s">
        <v>1048</v>
      </c>
      <c r="E151" s="31" t="s">
        <v>576</v>
      </c>
      <c r="F151" s="90">
        <v>8467492</v>
      </c>
      <c r="G151" s="32">
        <v>3.05</v>
      </c>
      <c r="H151" s="32" t="s">
        <v>879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44560</v>
      </c>
      <c r="B152" s="32" t="s">
        <v>1121</v>
      </c>
      <c r="C152" s="31" t="s">
        <v>1122</v>
      </c>
      <c r="D152" s="31" t="s">
        <v>864</v>
      </c>
      <c r="E152" s="31" t="s">
        <v>576</v>
      </c>
      <c r="F152" s="90">
        <v>100000</v>
      </c>
      <c r="G152" s="32">
        <v>20.55</v>
      </c>
      <c r="H152" s="32" t="s">
        <v>879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44560</v>
      </c>
      <c r="B153" s="32" t="s">
        <v>1121</v>
      </c>
      <c r="C153" s="31" t="s">
        <v>1122</v>
      </c>
      <c r="D153" s="31" t="s">
        <v>1212</v>
      </c>
      <c r="E153" s="31" t="s">
        <v>576</v>
      </c>
      <c r="F153" s="90">
        <v>127946</v>
      </c>
      <c r="G153" s="32">
        <v>21</v>
      </c>
      <c r="H153" s="32" t="s">
        <v>879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44560</v>
      </c>
      <c r="B154" s="32" t="s">
        <v>1123</v>
      </c>
      <c r="C154" s="31" t="s">
        <v>1124</v>
      </c>
      <c r="D154" s="31" t="s">
        <v>1287</v>
      </c>
      <c r="E154" s="31" t="s">
        <v>576</v>
      </c>
      <c r="F154" s="90">
        <v>700000</v>
      </c>
      <c r="G154" s="32">
        <v>44.46</v>
      </c>
      <c r="H154" s="32" t="s">
        <v>879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44560</v>
      </c>
      <c r="B155" s="32" t="s">
        <v>1288</v>
      </c>
      <c r="C155" s="31" t="s">
        <v>1289</v>
      </c>
      <c r="D155" s="31" t="s">
        <v>864</v>
      </c>
      <c r="E155" s="31" t="s">
        <v>576</v>
      </c>
      <c r="F155" s="90">
        <v>6687925</v>
      </c>
      <c r="G155" s="32">
        <v>35.270000000000003</v>
      </c>
      <c r="H155" s="32" t="s">
        <v>879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44560</v>
      </c>
      <c r="B156" s="32" t="s">
        <v>1290</v>
      </c>
      <c r="C156" s="31" t="s">
        <v>1291</v>
      </c>
      <c r="D156" s="31" t="s">
        <v>864</v>
      </c>
      <c r="E156" s="31" t="s">
        <v>576</v>
      </c>
      <c r="F156" s="90">
        <v>4000</v>
      </c>
      <c r="G156" s="32">
        <v>90.15</v>
      </c>
      <c r="H156" s="32" t="s">
        <v>879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44560</v>
      </c>
      <c r="B157" s="32" t="s">
        <v>1292</v>
      </c>
      <c r="C157" s="31" t="s">
        <v>1293</v>
      </c>
      <c r="D157" s="31" t="s">
        <v>1111</v>
      </c>
      <c r="E157" s="31" t="s">
        <v>576</v>
      </c>
      <c r="F157" s="90">
        <v>631031</v>
      </c>
      <c r="G157" s="32">
        <v>70.64</v>
      </c>
      <c r="H157" s="32" t="s">
        <v>879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44560</v>
      </c>
      <c r="B158" s="32" t="s">
        <v>1294</v>
      </c>
      <c r="C158" s="31" t="s">
        <v>1295</v>
      </c>
      <c r="D158" s="31" t="s">
        <v>1053</v>
      </c>
      <c r="E158" s="31" t="s">
        <v>576</v>
      </c>
      <c r="F158" s="90">
        <v>1200170</v>
      </c>
      <c r="G158" s="32">
        <v>6.18</v>
      </c>
      <c r="H158" s="32" t="s">
        <v>879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44560</v>
      </c>
      <c r="B159" s="32" t="s">
        <v>1077</v>
      </c>
      <c r="C159" s="31" t="s">
        <v>1078</v>
      </c>
      <c r="D159" s="31" t="s">
        <v>1296</v>
      </c>
      <c r="E159" s="31" t="s">
        <v>576</v>
      </c>
      <c r="F159" s="90">
        <v>130915</v>
      </c>
      <c r="G159" s="32">
        <v>311.58</v>
      </c>
      <c r="H159" s="32" t="s">
        <v>879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44560</v>
      </c>
      <c r="B160" s="32" t="s">
        <v>1077</v>
      </c>
      <c r="C160" s="31" t="s">
        <v>1078</v>
      </c>
      <c r="D160" s="31" t="s">
        <v>1246</v>
      </c>
      <c r="E160" s="31" t="s">
        <v>576</v>
      </c>
      <c r="F160" s="90">
        <v>175279</v>
      </c>
      <c r="G160" s="32">
        <v>311.08999999999997</v>
      </c>
      <c r="H160" s="32" t="s">
        <v>879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44560</v>
      </c>
      <c r="B161" s="32" t="s">
        <v>185</v>
      </c>
      <c r="C161" s="31" t="s">
        <v>1297</v>
      </c>
      <c r="D161" s="31" t="s">
        <v>1261</v>
      </c>
      <c r="E161" s="31" t="s">
        <v>576</v>
      </c>
      <c r="F161" s="90">
        <v>3491362</v>
      </c>
      <c r="G161" s="32">
        <v>133.81</v>
      </c>
      <c r="H161" s="32" t="s">
        <v>879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44560</v>
      </c>
      <c r="B162" s="32" t="s">
        <v>185</v>
      </c>
      <c r="C162" s="31" t="s">
        <v>1297</v>
      </c>
      <c r="D162" s="31" t="s">
        <v>1298</v>
      </c>
      <c r="E162" s="31" t="s">
        <v>576</v>
      </c>
      <c r="F162" s="90">
        <v>3705919</v>
      </c>
      <c r="G162" s="32">
        <v>133.51</v>
      </c>
      <c r="H162" s="32" t="s">
        <v>879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44560</v>
      </c>
      <c r="B163" s="32" t="s">
        <v>185</v>
      </c>
      <c r="C163" s="31" t="s">
        <v>1297</v>
      </c>
      <c r="D163" s="31" t="s">
        <v>1299</v>
      </c>
      <c r="E163" s="31" t="s">
        <v>576</v>
      </c>
      <c r="F163" s="90">
        <v>3958569</v>
      </c>
      <c r="G163" s="32">
        <v>133.37</v>
      </c>
      <c r="H163" s="32" t="s">
        <v>879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44560</v>
      </c>
      <c r="B164" s="32" t="s">
        <v>1300</v>
      </c>
      <c r="C164" s="31" t="s">
        <v>1301</v>
      </c>
      <c r="D164" s="31" t="s">
        <v>1052</v>
      </c>
      <c r="E164" s="31" t="s">
        <v>576</v>
      </c>
      <c r="F164" s="90">
        <v>4899388</v>
      </c>
      <c r="G164" s="32">
        <v>16.05</v>
      </c>
      <c r="H164" s="32" t="s">
        <v>879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44560</v>
      </c>
      <c r="B165" s="32" t="s">
        <v>1079</v>
      </c>
      <c r="C165" s="31" t="s">
        <v>1080</v>
      </c>
      <c r="D165" s="31" t="s">
        <v>991</v>
      </c>
      <c r="E165" s="31" t="s">
        <v>576</v>
      </c>
      <c r="F165" s="90">
        <v>984322</v>
      </c>
      <c r="G165" s="32">
        <v>499.96</v>
      </c>
      <c r="H165" s="32" t="s">
        <v>879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44560</v>
      </c>
      <c r="B166" s="32" t="s">
        <v>1079</v>
      </c>
      <c r="C166" s="31" t="s">
        <v>1080</v>
      </c>
      <c r="D166" s="31" t="s">
        <v>1302</v>
      </c>
      <c r="E166" s="31" t="s">
        <v>576</v>
      </c>
      <c r="F166" s="90">
        <v>711595</v>
      </c>
      <c r="G166" s="32">
        <v>503.76</v>
      </c>
      <c r="H166" s="32" t="s">
        <v>879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44560</v>
      </c>
      <c r="B167" s="32" t="s">
        <v>1303</v>
      </c>
      <c r="C167" s="31" t="s">
        <v>1304</v>
      </c>
      <c r="D167" s="31" t="s">
        <v>1266</v>
      </c>
      <c r="E167" s="31" t="s">
        <v>576</v>
      </c>
      <c r="F167" s="90">
        <v>53968</v>
      </c>
      <c r="G167" s="32">
        <v>109.75</v>
      </c>
      <c r="H167" s="32" t="s">
        <v>879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44560</v>
      </c>
      <c r="B168" s="32" t="s">
        <v>1303</v>
      </c>
      <c r="C168" s="31" t="s">
        <v>1304</v>
      </c>
      <c r="D168" s="31" t="s">
        <v>1117</v>
      </c>
      <c r="E168" s="31" t="s">
        <v>576</v>
      </c>
      <c r="F168" s="90">
        <v>65601</v>
      </c>
      <c r="G168" s="32">
        <v>111.69</v>
      </c>
      <c r="H168" s="32" t="s">
        <v>879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44560</v>
      </c>
      <c r="B169" s="32" t="s">
        <v>1126</v>
      </c>
      <c r="C169" s="31" t="s">
        <v>1127</v>
      </c>
      <c r="D169" s="31" t="s">
        <v>1053</v>
      </c>
      <c r="E169" s="31" t="s">
        <v>576</v>
      </c>
      <c r="F169" s="90">
        <v>3396146</v>
      </c>
      <c r="G169" s="32">
        <v>2.48</v>
      </c>
      <c r="H169" s="32" t="s">
        <v>879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44560</v>
      </c>
      <c r="B170" s="32" t="s">
        <v>1128</v>
      </c>
      <c r="C170" s="31" t="s">
        <v>1129</v>
      </c>
      <c r="D170" s="31" t="s">
        <v>1305</v>
      </c>
      <c r="E170" s="31" t="s">
        <v>576</v>
      </c>
      <c r="F170" s="90">
        <v>1769930</v>
      </c>
      <c r="G170" s="32">
        <v>4.42</v>
      </c>
      <c r="H170" s="32" t="s">
        <v>879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44560</v>
      </c>
      <c r="B171" s="32" t="s">
        <v>1128</v>
      </c>
      <c r="C171" s="31" t="s">
        <v>1129</v>
      </c>
      <c r="D171" s="31" t="s">
        <v>1038</v>
      </c>
      <c r="E171" s="31" t="s">
        <v>576</v>
      </c>
      <c r="F171" s="90">
        <v>1065374</v>
      </c>
      <c r="G171" s="32">
        <v>4.45</v>
      </c>
      <c r="H171" s="32" t="s">
        <v>879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44560</v>
      </c>
      <c r="B172" s="32" t="s">
        <v>1306</v>
      </c>
      <c r="C172" s="31" t="s">
        <v>1307</v>
      </c>
      <c r="D172" s="31" t="s">
        <v>1308</v>
      </c>
      <c r="E172" s="31" t="s">
        <v>576</v>
      </c>
      <c r="F172" s="90">
        <v>1792905</v>
      </c>
      <c r="G172" s="32">
        <v>27.85</v>
      </c>
      <c r="H172" s="32" t="s">
        <v>879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44560</v>
      </c>
      <c r="B173" s="32" t="s">
        <v>1306</v>
      </c>
      <c r="C173" s="31" t="s">
        <v>1307</v>
      </c>
      <c r="D173" s="31" t="s">
        <v>1309</v>
      </c>
      <c r="E173" s="31" t="s">
        <v>576</v>
      </c>
      <c r="F173" s="90">
        <v>1630457</v>
      </c>
      <c r="G173" s="32">
        <v>27.68</v>
      </c>
      <c r="H173" s="32" t="s">
        <v>879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44560</v>
      </c>
      <c r="B174" s="32" t="s">
        <v>1306</v>
      </c>
      <c r="C174" s="31" t="s">
        <v>1307</v>
      </c>
      <c r="D174" s="31" t="s">
        <v>1111</v>
      </c>
      <c r="E174" s="31" t="s">
        <v>576</v>
      </c>
      <c r="F174" s="90">
        <v>1172558</v>
      </c>
      <c r="G174" s="32">
        <v>27.55</v>
      </c>
      <c r="H174" s="32" t="s">
        <v>879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44560</v>
      </c>
      <c r="B175" s="32" t="s">
        <v>1081</v>
      </c>
      <c r="C175" s="31" t="s">
        <v>1082</v>
      </c>
      <c r="D175" s="31" t="s">
        <v>1120</v>
      </c>
      <c r="E175" s="31" t="s">
        <v>576</v>
      </c>
      <c r="F175" s="90">
        <v>2216873</v>
      </c>
      <c r="G175" s="32">
        <v>1.39</v>
      </c>
      <c r="H175" s="32" t="s">
        <v>879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44560</v>
      </c>
      <c r="B176" s="32" t="s">
        <v>1310</v>
      </c>
      <c r="C176" s="31" t="s">
        <v>1311</v>
      </c>
      <c r="D176" s="31" t="s">
        <v>1312</v>
      </c>
      <c r="E176" s="31" t="s">
        <v>576</v>
      </c>
      <c r="F176" s="90">
        <v>75000</v>
      </c>
      <c r="G176" s="32">
        <v>36.450000000000003</v>
      </c>
      <c r="H176" s="32" t="s">
        <v>879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44560</v>
      </c>
      <c r="B177" s="32" t="s">
        <v>1313</v>
      </c>
      <c r="C177" s="31" t="s">
        <v>1314</v>
      </c>
      <c r="D177" s="31" t="s">
        <v>1315</v>
      </c>
      <c r="E177" s="31" t="s">
        <v>576</v>
      </c>
      <c r="F177" s="90">
        <v>2827611</v>
      </c>
      <c r="G177" s="32">
        <v>15.14</v>
      </c>
      <c r="H177" s="32" t="s">
        <v>879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44560</v>
      </c>
      <c r="B178" s="32" t="s">
        <v>1313</v>
      </c>
      <c r="C178" s="31" t="s">
        <v>1314</v>
      </c>
      <c r="D178" s="31" t="s">
        <v>1251</v>
      </c>
      <c r="E178" s="31" t="s">
        <v>576</v>
      </c>
      <c r="F178" s="90">
        <v>2141957</v>
      </c>
      <c r="G178" s="32">
        <v>15.17</v>
      </c>
      <c r="H178" s="32" t="s">
        <v>879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44560</v>
      </c>
      <c r="B179" s="32" t="s">
        <v>1248</v>
      </c>
      <c r="C179" s="31" t="s">
        <v>1249</v>
      </c>
      <c r="D179" s="31" t="s">
        <v>1316</v>
      </c>
      <c r="E179" s="31" t="s">
        <v>577</v>
      </c>
      <c r="F179" s="90">
        <v>1234000</v>
      </c>
      <c r="G179" s="32">
        <v>61.32</v>
      </c>
      <c r="H179" s="32" t="s">
        <v>879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44560</v>
      </c>
      <c r="B180" s="32" t="s">
        <v>1248</v>
      </c>
      <c r="C180" s="31" t="s">
        <v>1249</v>
      </c>
      <c r="D180" s="31" t="s">
        <v>1251</v>
      </c>
      <c r="E180" s="31" t="s">
        <v>577</v>
      </c>
      <c r="F180" s="90">
        <v>361535</v>
      </c>
      <c r="G180" s="32">
        <v>61.66</v>
      </c>
      <c r="H180" s="32" t="s">
        <v>879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44560</v>
      </c>
      <c r="B181" s="32" t="s">
        <v>1252</v>
      </c>
      <c r="C181" s="31" t="s">
        <v>1253</v>
      </c>
      <c r="D181" s="31" t="s">
        <v>1052</v>
      </c>
      <c r="E181" s="31" t="s">
        <v>577</v>
      </c>
      <c r="F181" s="90">
        <v>88000</v>
      </c>
      <c r="G181" s="32">
        <v>44.7</v>
      </c>
      <c r="H181" s="32" t="s">
        <v>879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44560</v>
      </c>
      <c r="B182" s="32" t="s">
        <v>1255</v>
      </c>
      <c r="C182" s="31" t="s">
        <v>1256</v>
      </c>
      <c r="D182" s="31" t="s">
        <v>1111</v>
      </c>
      <c r="E182" s="31" t="s">
        <v>577</v>
      </c>
      <c r="F182" s="90">
        <v>50847</v>
      </c>
      <c r="G182" s="32">
        <v>63.28</v>
      </c>
      <c r="H182" s="32" t="s">
        <v>879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44560</v>
      </c>
      <c r="B183" s="32" t="s">
        <v>1258</v>
      </c>
      <c r="C183" s="31" t="s">
        <v>1259</v>
      </c>
      <c r="D183" s="31" t="s">
        <v>991</v>
      </c>
      <c r="E183" s="31" t="s">
        <v>577</v>
      </c>
      <c r="F183" s="90">
        <v>143586</v>
      </c>
      <c r="G183" s="32">
        <v>151.85</v>
      </c>
      <c r="H183" s="32" t="s">
        <v>879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44560</v>
      </c>
      <c r="B184" s="32" t="s">
        <v>1258</v>
      </c>
      <c r="C184" s="31" t="s">
        <v>1259</v>
      </c>
      <c r="D184" s="31" t="s">
        <v>1261</v>
      </c>
      <c r="E184" s="31" t="s">
        <v>577</v>
      </c>
      <c r="F184" s="90">
        <v>129780</v>
      </c>
      <c r="G184" s="32">
        <v>153.88</v>
      </c>
      <c r="H184" s="32" t="s">
        <v>879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44560</v>
      </c>
      <c r="B185" s="32" t="s">
        <v>1258</v>
      </c>
      <c r="C185" s="31" t="s">
        <v>1259</v>
      </c>
      <c r="D185" s="31" t="s">
        <v>1262</v>
      </c>
      <c r="E185" s="31" t="s">
        <v>577</v>
      </c>
      <c r="F185" s="90">
        <v>111749</v>
      </c>
      <c r="G185" s="32">
        <v>155.56</v>
      </c>
      <c r="H185" s="32" t="s">
        <v>879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44560</v>
      </c>
      <c r="B186" s="32" t="s">
        <v>1258</v>
      </c>
      <c r="C186" s="31" t="s">
        <v>1259</v>
      </c>
      <c r="D186" s="31" t="s">
        <v>1260</v>
      </c>
      <c r="E186" s="31" t="s">
        <v>577</v>
      </c>
      <c r="F186" s="90">
        <v>113851</v>
      </c>
      <c r="G186" s="32">
        <v>163.18</v>
      </c>
      <c r="H186" s="32" t="s">
        <v>879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44560</v>
      </c>
      <c r="B187" s="32" t="s">
        <v>1263</v>
      </c>
      <c r="C187" s="31" t="s">
        <v>1264</v>
      </c>
      <c r="D187" s="31" t="s">
        <v>1265</v>
      </c>
      <c r="E187" s="31" t="s">
        <v>577</v>
      </c>
      <c r="F187" s="90">
        <v>49375</v>
      </c>
      <c r="G187" s="32">
        <v>81</v>
      </c>
      <c r="H187" s="32" t="s">
        <v>879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44560</v>
      </c>
      <c r="B188" s="32" t="s">
        <v>1263</v>
      </c>
      <c r="C188" s="31" t="s">
        <v>1264</v>
      </c>
      <c r="D188" s="31" t="s">
        <v>1266</v>
      </c>
      <c r="E188" s="31" t="s">
        <v>577</v>
      </c>
      <c r="F188" s="90">
        <v>83512</v>
      </c>
      <c r="G188" s="32">
        <v>79.25</v>
      </c>
      <c r="H188" s="32" t="s">
        <v>879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44560</v>
      </c>
      <c r="B189" s="32" t="s">
        <v>1270</v>
      </c>
      <c r="C189" s="31" t="s">
        <v>1271</v>
      </c>
      <c r="D189" s="31" t="s">
        <v>1317</v>
      </c>
      <c r="E189" s="31" t="s">
        <v>577</v>
      </c>
      <c r="F189" s="90">
        <v>165000</v>
      </c>
      <c r="G189" s="32">
        <v>716.03</v>
      </c>
      <c r="H189" s="32" t="s">
        <v>879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44560</v>
      </c>
      <c r="B190" s="32" t="s">
        <v>1270</v>
      </c>
      <c r="C190" s="31" t="s">
        <v>1271</v>
      </c>
      <c r="D190" s="31" t="s">
        <v>1318</v>
      </c>
      <c r="E190" s="31" t="s">
        <v>577</v>
      </c>
      <c r="F190" s="90">
        <v>165000</v>
      </c>
      <c r="G190" s="32">
        <v>725.94</v>
      </c>
      <c r="H190" s="32" t="s">
        <v>879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44560</v>
      </c>
      <c r="B191" s="32" t="s">
        <v>1270</v>
      </c>
      <c r="C191" s="31" t="s">
        <v>1271</v>
      </c>
      <c r="D191" s="31" t="s">
        <v>1319</v>
      </c>
      <c r="E191" s="31" t="s">
        <v>577</v>
      </c>
      <c r="F191" s="90">
        <v>100040</v>
      </c>
      <c r="G191" s="32">
        <v>732</v>
      </c>
      <c r="H191" s="32" t="s">
        <v>879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44560</v>
      </c>
      <c r="B192" s="32" t="s">
        <v>1278</v>
      </c>
      <c r="C192" s="31" t="s">
        <v>1279</v>
      </c>
      <c r="D192" s="31" t="s">
        <v>1280</v>
      </c>
      <c r="E192" s="31" t="s">
        <v>577</v>
      </c>
      <c r="F192" s="90">
        <v>187385</v>
      </c>
      <c r="G192" s="32">
        <v>227.08</v>
      </c>
      <c r="H192" s="32" t="s">
        <v>879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44560</v>
      </c>
      <c r="B193" s="32" t="s">
        <v>1278</v>
      </c>
      <c r="C193" s="31" t="s">
        <v>1279</v>
      </c>
      <c r="D193" s="31" t="s">
        <v>1281</v>
      </c>
      <c r="E193" s="31" t="s">
        <v>577</v>
      </c>
      <c r="F193" s="90">
        <v>54739</v>
      </c>
      <c r="G193" s="32">
        <v>237.91</v>
      </c>
      <c r="H193" s="32" t="s">
        <v>879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44560</v>
      </c>
      <c r="B194" s="32" t="s">
        <v>1278</v>
      </c>
      <c r="C194" s="31" t="s">
        <v>1279</v>
      </c>
      <c r="D194" s="31" t="s">
        <v>991</v>
      </c>
      <c r="E194" s="31" t="s">
        <v>577</v>
      </c>
      <c r="F194" s="90">
        <v>183660</v>
      </c>
      <c r="G194" s="32">
        <v>225.91</v>
      </c>
      <c r="H194" s="32" t="s">
        <v>879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44560</v>
      </c>
      <c r="B195" s="32" t="s">
        <v>1278</v>
      </c>
      <c r="C195" s="31" t="s">
        <v>1279</v>
      </c>
      <c r="D195" s="31" t="s">
        <v>1261</v>
      </c>
      <c r="E195" s="31" t="s">
        <v>577</v>
      </c>
      <c r="F195" s="90">
        <v>283167</v>
      </c>
      <c r="G195" s="32">
        <v>229.18</v>
      </c>
      <c r="H195" s="32" t="s">
        <v>879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44560</v>
      </c>
      <c r="B196" s="32" t="s">
        <v>1282</v>
      </c>
      <c r="C196" s="31" t="s">
        <v>1283</v>
      </c>
      <c r="D196" s="31" t="s">
        <v>1266</v>
      </c>
      <c r="E196" s="31" t="s">
        <v>577</v>
      </c>
      <c r="F196" s="90">
        <v>1298606</v>
      </c>
      <c r="G196" s="32">
        <v>15.13</v>
      </c>
      <c r="H196" s="32" t="s">
        <v>879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44560</v>
      </c>
      <c r="B197" s="32" t="s">
        <v>1320</v>
      </c>
      <c r="C197" s="31" t="s">
        <v>1321</v>
      </c>
      <c r="D197" s="31" t="s">
        <v>1322</v>
      </c>
      <c r="E197" s="31" t="s">
        <v>577</v>
      </c>
      <c r="F197" s="90">
        <v>2000000</v>
      </c>
      <c r="G197" s="32">
        <v>11</v>
      </c>
      <c r="H197" s="32" t="s">
        <v>879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44560</v>
      </c>
      <c r="B198" s="32" t="s">
        <v>374</v>
      </c>
      <c r="C198" s="31" t="s">
        <v>1285</v>
      </c>
      <c r="D198" s="31" t="s">
        <v>1261</v>
      </c>
      <c r="E198" s="31" t="s">
        <v>577</v>
      </c>
      <c r="F198" s="90">
        <v>1057960</v>
      </c>
      <c r="G198" s="32">
        <v>496.5</v>
      </c>
      <c r="H198" s="32" t="s">
        <v>879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44560</v>
      </c>
      <c r="B199" s="32" t="s">
        <v>385</v>
      </c>
      <c r="C199" s="31" t="s">
        <v>1286</v>
      </c>
      <c r="D199" s="31" t="s">
        <v>1261</v>
      </c>
      <c r="E199" s="31" t="s">
        <v>577</v>
      </c>
      <c r="F199" s="90">
        <v>231062</v>
      </c>
      <c r="G199" s="32">
        <v>1784.61</v>
      </c>
      <c r="H199" s="32" t="s">
        <v>879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44560</v>
      </c>
      <c r="B200" s="32" t="s">
        <v>1323</v>
      </c>
      <c r="C200" s="31" t="s">
        <v>1324</v>
      </c>
      <c r="D200" s="31" t="s">
        <v>1325</v>
      </c>
      <c r="E200" s="31" t="s">
        <v>577</v>
      </c>
      <c r="F200" s="90">
        <v>47012</v>
      </c>
      <c r="G200" s="32">
        <v>20.25</v>
      </c>
      <c r="H200" s="32" t="s">
        <v>879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44560</v>
      </c>
      <c r="B201" s="32" t="s">
        <v>1054</v>
      </c>
      <c r="C201" s="31" t="s">
        <v>1055</v>
      </c>
      <c r="D201" s="31" t="s">
        <v>1048</v>
      </c>
      <c r="E201" s="31" t="s">
        <v>577</v>
      </c>
      <c r="F201" s="90">
        <v>7597104</v>
      </c>
      <c r="G201" s="32">
        <v>3.05</v>
      </c>
      <c r="H201" s="32" t="s">
        <v>879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44560</v>
      </c>
      <c r="B202" s="32" t="s">
        <v>1054</v>
      </c>
      <c r="C202" s="31" t="s">
        <v>1055</v>
      </c>
      <c r="D202" s="31" t="s">
        <v>1326</v>
      </c>
      <c r="E202" s="31" t="s">
        <v>577</v>
      </c>
      <c r="F202" s="90">
        <v>5050000</v>
      </c>
      <c r="G202" s="32">
        <v>2.92</v>
      </c>
      <c r="H202" s="32" t="s">
        <v>879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44560</v>
      </c>
      <c r="B203" s="32" t="s">
        <v>1054</v>
      </c>
      <c r="C203" s="31" t="s">
        <v>1055</v>
      </c>
      <c r="D203" s="31" t="s">
        <v>1053</v>
      </c>
      <c r="E203" s="31" t="s">
        <v>577</v>
      </c>
      <c r="F203" s="90">
        <v>3980785</v>
      </c>
      <c r="G203" s="32">
        <v>3.11</v>
      </c>
      <c r="H203" s="32" t="s">
        <v>879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44560</v>
      </c>
      <c r="B204" s="32" t="s">
        <v>1054</v>
      </c>
      <c r="C204" s="31" t="s">
        <v>1055</v>
      </c>
      <c r="D204" s="31" t="s">
        <v>1130</v>
      </c>
      <c r="E204" s="31" t="s">
        <v>577</v>
      </c>
      <c r="F204" s="90">
        <v>7256914</v>
      </c>
      <c r="G204" s="32">
        <v>2.91</v>
      </c>
      <c r="H204" s="32" t="s">
        <v>879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44560</v>
      </c>
      <c r="B205" s="32" t="s">
        <v>1054</v>
      </c>
      <c r="C205" s="31" t="s">
        <v>1055</v>
      </c>
      <c r="D205" s="31" t="s">
        <v>1327</v>
      </c>
      <c r="E205" s="31" t="s">
        <v>577</v>
      </c>
      <c r="F205" s="90">
        <v>4518660</v>
      </c>
      <c r="G205" s="32">
        <v>2.91</v>
      </c>
      <c r="H205" s="32" t="s">
        <v>879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44560</v>
      </c>
      <c r="B206" s="32" t="s">
        <v>1054</v>
      </c>
      <c r="C206" s="31" t="s">
        <v>1055</v>
      </c>
      <c r="D206" s="31" t="s">
        <v>1105</v>
      </c>
      <c r="E206" s="31" t="s">
        <v>577</v>
      </c>
      <c r="F206" s="90">
        <v>4141220</v>
      </c>
      <c r="G206" s="32">
        <v>2.92</v>
      </c>
      <c r="H206" s="32" t="s">
        <v>879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44560</v>
      </c>
      <c r="B207" s="32" t="s">
        <v>1054</v>
      </c>
      <c r="C207" s="31" t="s">
        <v>1055</v>
      </c>
      <c r="D207" s="31" t="s">
        <v>990</v>
      </c>
      <c r="E207" s="31" t="s">
        <v>577</v>
      </c>
      <c r="F207" s="90">
        <v>5579135</v>
      </c>
      <c r="G207" s="32">
        <v>2.9</v>
      </c>
      <c r="H207" s="32" t="s">
        <v>879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44560</v>
      </c>
      <c r="B208" s="32" t="s">
        <v>1328</v>
      </c>
      <c r="C208" s="31" t="s">
        <v>1329</v>
      </c>
      <c r="D208" s="31" t="s">
        <v>1330</v>
      </c>
      <c r="E208" s="31" t="s">
        <v>577</v>
      </c>
      <c r="F208" s="90">
        <v>190000</v>
      </c>
      <c r="G208" s="32">
        <v>38.840000000000003</v>
      </c>
      <c r="H208" s="32" t="s">
        <v>879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44560</v>
      </c>
      <c r="B209" s="32" t="s">
        <v>1214</v>
      </c>
      <c r="C209" s="31" t="s">
        <v>1331</v>
      </c>
      <c r="D209" s="31" t="s">
        <v>1215</v>
      </c>
      <c r="E209" s="31" t="s">
        <v>577</v>
      </c>
      <c r="F209" s="90">
        <v>1800000</v>
      </c>
      <c r="G209" s="32">
        <v>20.100000000000001</v>
      </c>
      <c r="H209" s="32" t="s">
        <v>879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44560</v>
      </c>
      <c r="B210" s="32" t="s">
        <v>1332</v>
      </c>
      <c r="C210" s="31" t="s">
        <v>1333</v>
      </c>
      <c r="D210" s="31" t="s">
        <v>1334</v>
      </c>
      <c r="E210" s="31" t="s">
        <v>577</v>
      </c>
      <c r="F210" s="90">
        <v>3500000</v>
      </c>
      <c r="G210" s="32">
        <v>2.4</v>
      </c>
      <c r="H210" s="32" t="s">
        <v>879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44560</v>
      </c>
      <c r="B211" s="32" t="s">
        <v>1121</v>
      </c>
      <c r="C211" s="31" t="s">
        <v>1122</v>
      </c>
      <c r="D211" s="31" t="s">
        <v>1212</v>
      </c>
      <c r="E211" s="31" t="s">
        <v>577</v>
      </c>
      <c r="F211" s="90">
        <v>153388</v>
      </c>
      <c r="G211" s="32">
        <v>20.66</v>
      </c>
      <c r="H211" s="32" t="s">
        <v>879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44560</v>
      </c>
      <c r="B212" s="32" t="s">
        <v>1121</v>
      </c>
      <c r="C212" s="31" t="s">
        <v>1122</v>
      </c>
      <c r="D212" s="31" t="s">
        <v>864</v>
      </c>
      <c r="E212" s="31" t="s">
        <v>577</v>
      </c>
      <c r="F212" s="90">
        <v>190000</v>
      </c>
      <c r="G212" s="32">
        <v>22.65</v>
      </c>
      <c r="H212" s="32" t="s">
        <v>879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44560</v>
      </c>
      <c r="B213" s="32" t="s">
        <v>1123</v>
      </c>
      <c r="C213" s="31" t="s">
        <v>1124</v>
      </c>
      <c r="D213" s="31" t="s">
        <v>1335</v>
      </c>
      <c r="E213" s="31" t="s">
        <v>577</v>
      </c>
      <c r="F213" s="90">
        <v>300000</v>
      </c>
      <c r="G213" s="32">
        <v>44.73</v>
      </c>
      <c r="H213" s="32" t="s">
        <v>879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44560</v>
      </c>
      <c r="B214" s="32" t="s">
        <v>1288</v>
      </c>
      <c r="C214" s="31" t="s">
        <v>1289</v>
      </c>
      <c r="D214" s="31" t="s">
        <v>864</v>
      </c>
      <c r="E214" s="31" t="s">
        <v>577</v>
      </c>
      <c r="F214" s="90">
        <v>7285135</v>
      </c>
      <c r="G214" s="32">
        <v>35.92</v>
      </c>
      <c r="H214" s="32" t="s">
        <v>879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44560</v>
      </c>
      <c r="B215" s="32" t="s">
        <v>1290</v>
      </c>
      <c r="C215" s="31" t="s">
        <v>1291</v>
      </c>
      <c r="D215" s="31" t="s">
        <v>1336</v>
      </c>
      <c r="E215" s="31" t="s">
        <v>577</v>
      </c>
      <c r="F215" s="90">
        <v>144000</v>
      </c>
      <c r="G215" s="32">
        <v>98</v>
      </c>
      <c r="H215" s="32" t="s">
        <v>879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44560</v>
      </c>
      <c r="B216" s="32" t="s">
        <v>1290</v>
      </c>
      <c r="C216" s="31" t="s">
        <v>1291</v>
      </c>
      <c r="D216" s="31" t="s">
        <v>1337</v>
      </c>
      <c r="E216" s="31" t="s">
        <v>577</v>
      </c>
      <c r="F216" s="90">
        <v>110000</v>
      </c>
      <c r="G216" s="32">
        <v>97.59</v>
      </c>
      <c r="H216" s="32" t="s">
        <v>879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44560</v>
      </c>
      <c r="B217" s="32" t="s">
        <v>1290</v>
      </c>
      <c r="C217" s="31" t="s">
        <v>1291</v>
      </c>
      <c r="D217" s="31" t="s">
        <v>1338</v>
      </c>
      <c r="E217" s="31" t="s">
        <v>577</v>
      </c>
      <c r="F217" s="90">
        <v>110000</v>
      </c>
      <c r="G217" s="32">
        <v>97.5</v>
      </c>
      <c r="H217" s="32" t="s">
        <v>879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44560</v>
      </c>
      <c r="B218" s="32" t="s">
        <v>1290</v>
      </c>
      <c r="C218" s="31" t="s">
        <v>1291</v>
      </c>
      <c r="D218" s="31" t="s">
        <v>1339</v>
      </c>
      <c r="E218" s="31" t="s">
        <v>577</v>
      </c>
      <c r="F218" s="90">
        <v>110000</v>
      </c>
      <c r="G218" s="32">
        <v>97.48</v>
      </c>
      <c r="H218" s="32" t="s">
        <v>879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44560</v>
      </c>
      <c r="B219" s="32" t="s">
        <v>1290</v>
      </c>
      <c r="C219" s="31" t="s">
        <v>1291</v>
      </c>
      <c r="D219" s="31" t="s">
        <v>864</v>
      </c>
      <c r="E219" s="31" t="s">
        <v>577</v>
      </c>
      <c r="F219" s="90">
        <v>198000</v>
      </c>
      <c r="G219" s="32">
        <v>98</v>
      </c>
      <c r="H219" s="32" t="s">
        <v>879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44560</v>
      </c>
      <c r="B220" s="32" t="s">
        <v>1292</v>
      </c>
      <c r="C220" s="31" t="s">
        <v>1293</v>
      </c>
      <c r="D220" s="31" t="s">
        <v>1111</v>
      </c>
      <c r="E220" s="31" t="s">
        <v>577</v>
      </c>
      <c r="F220" s="90">
        <v>678031</v>
      </c>
      <c r="G220" s="32">
        <v>69.28</v>
      </c>
      <c r="H220" s="32" t="s">
        <v>879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44560</v>
      </c>
      <c r="B221" s="32" t="s">
        <v>1292</v>
      </c>
      <c r="C221" s="31" t="s">
        <v>1293</v>
      </c>
      <c r="D221" s="31" t="s">
        <v>1340</v>
      </c>
      <c r="E221" s="31" t="s">
        <v>577</v>
      </c>
      <c r="F221" s="90">
        <v>250000</v>
      </c>
      <c r="G221" s="32">
        <v>65.3</v>
      </c>
      <c r="H221" s="32" t="s">
        <v>879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44560</v>
      </c>
      <c r="B222" s="32" t="s">
        <v>1292</v>
      </c>
      <c r="C222" s="31" t="s">
        <v>1293</v>
      </c>
      <c r="D222" s="31" t="s">
        <v>1341</v>
      </c>
      <c r="E222" s="31" t="s">
        <v>577</v>
      </c>
      <c r="F222" s="90">
        <v>250000</v>
      </c>
      <c r="G222" s="32">
        <v>65.319999999999993</v>
      </c>
      <c r="H222" s="32" t="s">
        <v>879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44560</v>
      </c>
      <c r="B223" s="32" t="s">
        <v>1294</v>
      </c>
      <c r="C223" s="31" t="s">
        <v>1295</v>
      </c>
      <c r="D223" s="31" t="s">
        <v>1053</v>
      </c>
      <c r="E223" s="31" t="s">
        <v>577</v>
      </c>
      <c r="F223" s="90">
        <v>1227053</v>
      </c>
      <c r="G223" s="32">
        <v>6.22</v>
      </c>
      <c r="H223" s="32" t="s">
        <v>879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44560</v>
      </c>
      <c r="B224" s="32" t="s">
        <v>1077</v>
      </c>
      <c r="C224" s="31" t="s">
        <v>1078</v>
      </c>
      <c r="D224" s="31" t="s">
        <v>1246</v>
      </c>
      <c r="E224" s="31" t="s">
        <v>577</v>
      </c>
      <c r="F224" s="90">
        <v>157279</v>
      </c>
      <c r="G224" s="32">
        <v>310.72000000000003</v>
      </c>
      <c r="H224" s="32" t="s">
        <v>879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44560</v>
      </c>
      <c r="B225" s="32" t="s">
        <v>1077</v>
      </c>
      <c r="C225" s="31" t="s">
        <v>1078</v>
      </c>
      <c r="D225" s="31" t="s">
        <v>1296</v>
      </c>
      <c r="E225" s="31" t="s">
        <v>577</v>
      </c>
      <c r="F225" s="90">
        <v>123185</v>
      </c>
      <c r="G225" s="32">
        <v>311.57</v>
      </c>
      <c r="H225" s="32" t="s">
        <v>879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44560</v>
      </c>
      <c r="B226" s="32" t="s">
        <v>185</v>
      </c>
      <c r="C226" s="31" t="s">
        <v>1297</v>
      </c>
      <c r="D226" s="31" t="s">
        <v>1298</v>
      </c>
      <c r="E226" s="31" t="s">
        <v>577</v>
      </c>
      <c r="F226" s="90">
        <v>3705919</v>
      </c>
      <c r="G226" s="32">
        <v>133.56</v>
      </c>
      <c r="H226" s="32" t="s">
        <v>879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44560</v>
      </c>
      <c r="B227" s="32" t="s">
        <v>185</v>
      </c>
      <c r="C227" s="31" t="s">
        <v>1297</v>
      </c>
      <c r="D227" s="31" t="s">
        <v>1261</v>
      </c>
      <c r="E227" s="31" t="s">
        <v>577</v>
      </c>
      <c r="F227" s="90">
        <v>3479528</v>
      </c>
      <c r="G227" s="32">
        <v>133.85</v>
      </c>
      <c r="H227" s="32" t="s">
        <v>879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44560</v>
      </c>
      <c r="B228" s="32" t="s">
        <v>185</v>
      </c>
      <c r="C228" s="31" t="s">
        <v>1297</v>
      </c>
      <c r="D228" s="31" t="s">
        <v>1299</v>
      </c>
      <c r="E228" s="31" t="s">
        <v>577</v>
      </c>
      <c r="F228" s="90">
        <v>3958569</v>
      </c>
      <c r="G228" s="32">
        <v>133.57</v>
      </c>
      <c r="H228" s="32" t="s">
        <v>879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44560</v>
      </c>
      <c r="B229" s="32" t="s">
        <v>1342</v>
      </c>
      <c r="C229" s="31" t="s">
        <v>1343</v>
      </c>
      <c r="D229" s="31" t="s">
        <v>1344</v>
      </c>
      <c r="E229" s="31" t="s">
        <v>577</v>
      </c>
      <c r="F229" s="90">
        <v>61595</v>
      </c>
      <c r="G229" s="32">
        <v>10.25</v>
      </c>
      <c r="H229" s="32" t="s">
        <v>879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44560</v>
      </c>
      <c r="B230" s="32" t="s">
        <v>1300</v>
      </c>
      <c r="C230" s="31" t="s">
        <v>1301</v>
      </c>
      <c r="D230" s="31" t="s">
        <v>1052</v>
      </c>
      <c r="E230" s="31" t="s">
        <v>577</v>
      </c>
      <c r="F230" s="90">
        <v>14</v>
      </c>
      <c r="G230" s="32">
        <v>17.53</v>
      </c>
      <c r="H230" s="32" t="s">
        <v>879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44560</v>
      </c>
      <c r="B231" s="32" t="s">
        <v>1079</v>
      </c>
      <c r="C231" s="31" t="s">
        <v>1080</v>
      </c>
      <c r="D231" s="31" t="s">
        <v>1302</v>
      </c>
      <c r="E231" s="31" t="s">
        <v>577</v>
      </c>
      <c r="F231" s="90">
        <v>711595</v>
      </c>
      <c r="G231" s="32">
        <v>503.95</v>
      </c>
      <c r="H231" s="32" t="s">
        <v>879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44560</v>
      </c>
      <c r="B232" s="32" t="s">
        <v>1079</v>
      </c>
      <c r="C232" s="31" t="s">
        <v>1080</v>
      </c>
      <c r="D232" s="31" t="s">
        <v>991</v>
      </c>
      <c r="E232" s="31" t="s">
        <v>577</v>
      </c>
      <c r="F232" s="90">
        <v>984322</v>
      </c>
      <c r="G232" s="32">
        <v>500.45</v>
      </c>
      <c r="H232" s="32" t="s">
        <v>879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44560</v>
      </c>
      <c r="B233" s="32" t="s">
        <v>1303</v>
      </c>
      <c r="C233" s="31" t="s">
        <v>1304</v>
      </c>
      <c r="D233" s="31" t="s">
        <v>1117</v>
      </c>
      <c r="E233" s="31" t="s">
        <v>577</v>
      </c>
      <c r="F233" s="90">
        <v>5601</v>
      </c>
      <c r="G233" s="32">
        <v>108</v>
      </c>
      <c r="H233" s="32" t="s">
        <v>879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44560</v>
      </c>
      <c r="B234" s="32" t="s">
        <v>1303</v>
      </c>
      <c r="C234" s="31" t="s">
        <v>1304</v>
      </c>
      <c r="D234" s="31" t="s">
        <v>1266</v>
      </c>
      <c r="E234" s="31" t="s">
        <v>577</v>
      </c>
      <c r="F234" s="90">
        <v>53968</v>
      </c>
      <c r="G234" s="32">
        <v>110.16</v>
      </c>
      <c r="H234" s="32" t="s">
        <v>879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44560</v>
      </c>
      <c r="B235" s="32" t="s">
        <v>1126</v>
      </c>
      <c r="C235" s="31" t="s">
        <v>1127</v>
      </c>
      <c r="D235" s="31" t="s">
        <v>1053</v>
      </c>
      <c r="E235" s="31" t="s">
        <v>577</v>
      </c>
      <c r="F235" s="90">
        <v>3477369</v>
      </c>
      <c r="G235" s="32">
        <v>2.4900000000000002</v>
      </c>
      <c r="H235" s="32" t="s">
        <v>879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44560</v>
      </c>
      <c r="B236" s="32" t="s">
        <v>1128</v>
      </c>
      <c r="C236" s="31" t="s">
        <v>1129</v>
      </c>
      <c r="D236" s="31" t="s">
        <v>1038</v>
      </c>
      <c r="E236" s="31" t="s">
        <v>577</v>
      </c>
      <c r="F236" s="90">
        <v>50000</v>
      </c>
      <c r="G236" s="32">
        <v>4.45</v>
      </c>
      <c r="H236" s="32" t="s">
        <v>879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44560</v>
      </c>
      <c r="B237" s="32" t="s">
        <v>1128</v>
      </c>
      <c r="C237" s="31" t="s">
        <v>1129</v>
      </c>
      <c r="D237" s="31" t="s">
        <v>1305</v>
      </c>
      <c r="E237" s="31" t="s">
        <v>577</v>
      </c>
      <c r="F237" s="90">
        <v>1293123</v>
      </c>
      <c r="G237" s="32">
        <v>4.41</v>
      </c>
      <c r="H237" s="32" t="s">
        <v>879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44560</v>
      </c>
      <c r="B238" s="32" t="s">
        <v>1306</v>
      </c>
      <c r="C238" s="31" t="s">
        <v>1307</v>
      </c>
      <c r="D238" s="31" t="s">
        <v>1309</v>
      </c>
      <c r="E238" s="31" t="s">
        <v>577</v>
      </c>
      <c r="F238" s="90">
        <v>1630457</v>
      </c>
      <c r="G238" s="32">
        <v>27.81</v>
      </c>
      <c r="H238" s="32" t="s">
        <v>879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44560</v>
      </c>
      <c r="B239" s="32" t="s">
        <v>1306</v>
      </c>
      <c r="C239" s="31" t="s">
        <v>1307</v>
      </c>
      <c r="D239" s="31" t="s">
        <v>1111</v>
      </c>
      <c r="E239" s="31" t="s">
        <v>577</v>
      </c>
      <c r="F239" s="90">
        <v>1172558</v>
      </c>
      <c r="G239" s="32">
        <v>27.71</v>
      </c>
      <c r="H239" s="32" t="s">
        <v>879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44560</v>
      </c>
      <c r="B240" s="32" t="s">
        <v>1306</v>
      </c>
      <c r="C240" s="31" t="s">
        <v>1307</v>
      </c>
      <c r="D240" s="31" t="s">
        <v>1308</v>
      </c>
      <c r="E240" s="31" t="s">
        <v>577</v>
      </c>
      <c r="F240" s="90">
        <v>1792547</v>
      </c>
      <c r="G240" s="32">
        <v>27.68</v>
      </c>
      <c r="H240" s="32" t="s">
        <v>879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44560</v>
      </c>
      <c r="B241" s="32" t="s">
        <v>1081</v>
      </c>
      <c r="C241" s="31" t="s">
        <v>1082</v>
      </c>
      <c r="D241" s="31" t="s">
        <v>990</v>
      </c>
      <c r="E241" s="31" t="s">
        <v>577</v>
      </c>
      <c r="F241" s="90">
        <v>2000000</v>
      </c>
      <c r="G241" s="32">
        <v>1.35</v>
      </c>
      <c r="H241" s="32" t="s">
        <v>879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>
        <v>44560</v>
      </c>
      <c r="B242" s="32" t="s">
        <v>1081</v>
      </c>
      <c r="C242" s="31" t="s">
        <v>1082</v>
      </c>
      <c r="D242" s="31" t="s">
        <v>1345</v>
      </c>
      <c r="E242" s="31" t="s">
        <v>577</v>
      </c>
      <c r="F242" s="90">
        <v>1000000</v>
      </c>
      <c r="G242" s="32">
        <v>1.4</v>
      </c>
      <c r="H242" s="32" t="s">
        <v>879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>
        <v>44560</v>
      </c>
      <c r="B243" s="32" t="s">
        <v>1083</v>
      </c>
      <c r="C243" s="31" t="s">
        <v>1084</v>
      </c>
      <c r="D243" s="31" t="s">
        <v>1085</v>
      </c>
      <c r="E243" s="31" t="s">
        <v>577</v>
      </c>
      <c r="F243" s="90">
        <v>967487</v>
      </c>
      <c r="G243" s="32">
        <v>8.02</v>
      </c>
      <c r="H243" s="32" t="s">
        <v>879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>
        <v>44560</v>
      </c>
      <c r="B244" s="32" t="s">
        <v>1313</v>
      </c>
      <c r="C244" s="31" t="s">
        <v>1314</v>
      </c>
      <c r="D244" s="31" t="s">
        <v>1251</v>
      </c>
      <c r="E244" s="31" t="s">
        <v>577</v>
      </c>
      <c r="F244" s="90">
        <v>2077134</v>
      </c>
      <c r="G244" s="32">
        <v>14.86</v>
      </c>
      <c r="H244" s="32" t="s">
        <v>879</v>
      </c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>
        <v>44560</v>
      </c>
      <c r="B245" s="32" t="s">
        <v>1313</v>
      </c>
      <c r="C245" s="31" t="s">
        <v>1314</v>
      </c>
      <c r="D245" s="31" t="s">
        <v>1346</v>
      </c>
      <c r="E245" s="31" t="s">
        <v>577</v>
      </c>
      <c r="F245" s="90">
        <v>3500000</v>
      </c>
      <c r="G245" s="32">
        <v>15.14</v>
      </c>
      <c r="H245" s="32" t="s">
        <v>879</v>
      </c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>
        <v>44560</v>
      </c>
      <c r="B246" s="32" t="s">
        <v>1313</v>
      </c>
      <c r="C246" s="31" t="s">
        <v>1314</v>
      </c>
      <c r="D246" s="31" t="s">
        <v>1315</v>
      </c>
      <c r="E246" s="31" t="s">
        <v>577</v>
      </c>
      <c r="F246" s="90">
        <v>1834144</v>
      </c>
      <c r="G246" s="32">
        <v>15.23</v>
      </c>
      <c r="H246" s="32" t="s">
        <v>879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1"/>
  <sheetViews>
    <sheetView zoomScale="85" zoomScaleNormal="85" workbookViewId="0">
      <selection activeCell="H29" sqref="H2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44561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62">
        <v>1</v>
      </c>
      <c r="B10" s="415">
        <v>44474</v>
      </c>
      <c r="C10" s="463"/>
      <c r="D10" s="464" t="s">
        <v>118</v>
      </c>
      <c r="E10" s="465" t="s">
        <v>593</v>
      </c>
      <c r="F10" s="329">
        <v>720</v>
      </c>
      <c r="G10" s="329">
        <v>660</v>
      </c>
      <c r="H10" s="465">
        <v>675</v>
      </c>
      <c r="I10" s="466" t="s">
        <v>830</v>
      </c>
      <c r="J10" s="325" t="s">
        <v>881</v>
      </c>
      <c r="K10" s="325">
        <f t="shared" ref="K10:K11" si="0">H10-F10</f>
        <v>-45</v>
      </c>
      <c r="L10" s="326">
        <f t="shared" ref="L10:L16" si="1">(F10*-0.7)/100</f>
        <v>-5.0399999999999991</v>
      </c>
      <c r="M10" s="327">
        <f t="shared" ref="M10:M11" si="2">(K10+L10)/F10</f>
        <v>-6.9499999999999992E-2</v>
      </c>
      <c r="N10" s="325" t="s">
        <v>604</v>
      </c>
      <c r="O10" s="328">
        <v>44543</v>
      </c>
      <c r="P10" s="329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08" customFormat="1" ht="12.75" customHeight="1">
      <c r="A11" s="318">
        <v>2</v>
      </c>
      <c r="B11" s="319">
        <v>44495</v>
      </c>
      <c r="C11" s="320"/>
      <c r="D11" s="321" t="s">
        <v>126</v>
      </c>
      <c r="E11" s="322" t="s">
        <v>593</v>
      </c>
      <c r="F11" s="323">
        <v>1490</v>
      </c>
      <c r="G11" s="323">
        <v>1395</v>
      </c>
      <c r="H11" s="322">
        <v>1395</v>
      </c>
      <c r="I11" s="324" t="s">
        <v>841</v>
      </c>
      <c r="J11" s="325" t="s">
        <v>719</v>
      </c>
      <c r="K11" s="325">
        <f t="shared" si="0"/>
        <v>-95</v>
      </c>
      <c r="L11" s="326">
        <f t="shared" si="1"/>
        <v>-10.43</v>
      </c>
      <c r="M11" s="327">
        <f t="shared" si="2"/>
        <v>-7.0758389261744978E-2</v>
      </c>
      <c r="N11" s="325" t="s">
        <v>604</v>
      </c>
      <c r="O11" s="328">
        <v>44547</v>
      </c>
      <c r="P11" s="329"/>
      <c r="Q11" s="307"/>
      <c r="R11" s="307" t="s">
        <v>592</v>
      </c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</row>
    <row r="12" spans="1:38" s="262" customFormat="1" ht="12.75" customHeight="1">
      <c r="A12" s="318">
        <v>3</v>
      </c>
      <c r="B12" s="319">
        <v>44525</v>
      </c>
      <c r="C12" s="320"/>
      <c r="D12" s="321" t="s">
        <v>407</v>
      </c>
      <c r="E12" s="322" t="s">
        <v>593</v>
      </c>
      <c r="F12" s="323">
        <v>772.5</v>
      </c>
      <c r="G12" s="323">
        <v>730</v>
      </c>
      <c r="H12" s="322">
        <v>730</v>
      </c>
      <c r="I12" s="324" t="s">
        <v>870</v>
      </c>
      <c r="J12" s="325" t="s">
        <v>881</v>
      </c>
      <c r="K12" s="325">
        <f t="shared" ref="K12" si="3">H12-F12</f>
        <v>-42.5</v>
      </c>
      <c r="L12" s="326">
        <f t="shared" si="1"/>
        <v>-5.4074999999999998</v>
      </c>
      <c r="M12" s="327">
        <f t="shared" ref="M12" si="4">(K12+L12)/F12</f>
        <v>-6.2016181229773461E-2</v>
      </c>
      <c r="N12" s="325" t="s">
        <v>604</v>
      </c>
      <c r="O12" s="328">
        <v>44531</v>
      </c>
      <c r="P12" s="329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40">
        <v>4</v>
      </c>
      <c r="B13" s="356">
        <v>44525</v>
      </c>
      <c r="C13" s="341"/>
      <c r="D13" s="342" t="s">
        <v>266</v>
      </c>
      <c r="E13" s="343" t="s">
        <v>593</v>
      </c>
      <c r="F13" s="344">
        <v>2065</v>
      </c>
      <c r="G13" s="344">
        <v>1950</v>
      </c>
      <c r="H13" s="343">
        <v>2190</v>
      </c>
      <c r="I13" s="345" t="s">
        <v>871</v>
      </c>
      <c r="J13" s="103" t="s">
        <v>1131</v>
      </c>
      <c r="K13" s="103">
        <f t="shared" ref="K13" si="5">H13-F13</f>
        <v>125</v>
      </c>
      <c r="L13" s="104">
        <f t="shared" si="1"/>
        <v>-14.455</v>
      </c>
      <c r="M13" s="105">
        <f t="shared" ref="M13" si="6">(K13+L13)/F13</f>
        <v>5.353268765133172E-2</v>
      </c>
      <c r="N13" s="103" t="s">
        <v>591</v>
      </c>
      <c r="O13" s="106">
        <v>44560</v>
      </c>
      <c r="P13" s="269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0">
        <v>5</v>
      </c>
      <c r="B14" s="356">
        <v>44526</v>
      </c>
      <c r="C14" s="341"/>
      <c r="D14" s="342" t="s">
        <v>522</v>
      </c>
      <c r="E14" s="343" t="s">
        <v>593</v>
      </c>
      <c r="F14" s="344">
        <v>2160</v>
      </c>
      <c r="G14" s="344">
        <v>2030</v>
      </c>
      <c r="H14" s="343">
        <v>2290</v>
      </c>
      <c r="I14" s="345" t="s">
        <v>826</v>
      </c>
      <c r="J14" s="103" t="s">
        <v>880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0">
        <v>6</v>
      </c>
      <c r="B15" s="356">
        <v>44526</v>
      </c>
      <c r="C15" s="341"/>
      <c r="D15" s="342" t="s">
        <v>71</v>
      </c>
      <c r="E15" s="343" t="s">
        <v>593</v>
      </c>
      <c r="F15" s="344">
        <v>201</v>
      </c>
      <c r="G15" s="344">
        <v>189</v>
      </c>
      <c r="H15" s="343">
        <v>213.5</v>
      </c>
      <c r="I15" s="345" t="s">
        <v>874</v>
      </c>
      <c r="J15" s="103" t="s">
        <v>923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0">
        <v>7</v>
      </c>
      <c r="B16" s="356">
        <v>44531</v>
      </c>
      <c r="C16" s="341"/>
      <c r="D16" s="342" t="s">
        <v>554</v>
      </c>
      <c r="E16" s="343" t="s">
        <v>593</v>
      </c>
      <c r="F16" s="344">
        <v>1970</v>
      </c>
      <c r="G16" s="344">
        <v>1845</v>
      </c>
      <c r="H16" s="343">
        <v>2115</v>
      </c>
      <c r="I16" s="345" t="s">
        <v>886</v>
      </c>
      <c r="J16" s="103" t="s">
        <v>923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49">
        <v>8</v>
      </c>
      <c r="B17" s="263">
        <v>44532</v>
      </c>
      <c r="C17" s="351"/>
      <c r="D17" s="352" t="s">
        <v>251</v>
      </c>
      <c r="E17" s="353" t="s">
        <v>593</v>
      </c>
      <c r="F17" s="354" t="s">
        <v>902</v>
      </c>
      <c r="G17" s="354">
        <v>414</v>
      </c>
      <c r="H17" s="353"/>
      <c r="I17" s="355" t="s">
        <v>903</v>
      </c>
      <c r="J17" s="303" t="s">
        <v>594</v>
      </c>
      <c r="K17" s="303"/>
      <c r="L17" s="304"/>
      <c r="M17" s="305"/>
      <c r="N17" s="303"/>
      <c r="O17" s="306"/>
      <c r="P17" s="107">
        <f>VLOOKUP(D17,'MidCap Intra'!B42:C535,2,0)</f>
        <v>432.2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9">
        <v>9</v>
      </c>
      <c r="B18" s="263">
        <v>44532</v>
      </c>
      <c r="C18" s="351"/>
      <c r="D18" s="352" t="s">
        <v>136</v>
      </c>
      <c r="E18" s="353" t="s">
        <v>593</v>
      </c>
      <c r="F18" s="354" t="s">
        <v>904</v>
      </c>
      <c r="G18" s="354">
        <v>109</v>
      </c>
      <c r="H18" s="353"/>
      <c r="I18" s="355" t="s">
        <v>905</v>
      </c>
      <c r="J18" s="303" t="s">
        <v>594</v>
      </c>
      <c r="K18" s="303"/>
      <c r="L18" s="304"/>
      <c r="M18" s="305"/>
      <c r="N18" s="303"/>
      <c r="O18" s="306"/>
      <c r="P18" s="107">
        <f>VLOOKUP(D18,'MidCap Intra'!B43:C536,2,0)</f>
        <v>110.55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18">
        <v>10</v>
      </c>
      <c r="B19" s="484">
        <v>44543</v>
      </c>
      <c r="C19" s="320"/>
      <c r="D19" s="321" t="s">
        <v>134</v>
      </c>
      <c r="E19" s="322" t="s">
        <v>593</v>
      </c>
      <c r="F19" s="323">
        <v>272</v>
      </c>
      <c r="G19" s="323">
        <v>255</v>
      </c>
      <c r="H19" s="322">
        <v>255</v>
      </c>
      <c r="I19" s="324" t="s">
        <v>946</v>
      </c>
      <c r="J19" s="325" t="s">
        <v>973</v>
      </c>
      <c r="K19" s="325">
        <f t="shared" ref="K19" si="11">H19-F19</f>
        <v>-17</v>
      </c>
      <c r="L19" s="326">
        <f>(F19*-0.7)/100</f>
        <v>-1.9039999999999997</v>
      </c>
      <c r="M19" s="327">
        <f t="shared" ref="M19" si="12">(K19+L19)/F19</f>
        <v>-6.9500000000000006E-2</v>
      </c>
      <c r="N19" s="325" t="s">
        <v>604</v>
      </c>
      <c r="O19" s="328">
        <v>44547</v>
      </c>
      <c r="P19" s="329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49">
        <v>11</v>
      </c>
      <c r="B20" s="350">
        <v>44544</v>
      </c>
      <c r="C20" s="351"/>
      <c r="D20" s="352" t="s">
        <v>118</v>
      </c>
      <c r="E20" s="353" t="s">
        <v>593</v>
      </c>
      <c r="F20" s="354" t="s">
        <v>953</v>
      </c>
      <c r="G20" s="354">
        <v>635</v>
      </c>
      <c r="H20" s="353"/>
      <c r="I20" s="355" t="s">
        <v>954</v>
      </c>
      <c r="J20" s="303" t="s">
        <v>594</v>
      </c>
      <c r="K20" s="303"/>
      <c r="L20" s="304"/>
      <c r="M20" s="305"/>
      <c r="N20" s="303"/>
      <c r="O20" s="306"/>
      <c r="P20" s="107">
        <f>VLOOKUP(D20,'MidCap Intra'!B45:C538,2,0)</f>
        <v>640.9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70">
        <v>12</v>
      </c>
      <c r="B21" s="371">
        <v>44547</v>
      </c>
      <c r="C21" s="372"/>
      <c r="D21" s="373" t="s">
        <v>71</v>
      </c>
      <c r="E21" s="374" t="s">
        <v>593</v>
      </c>
      <c r="F21" s="375">
        <v>201.5</v>
      </c>
      <c r="G21" s="375">
        <v>188</v>
      </c>
      <c r="H21" s="374">
        <v>209.5</v>
      </c>
      <c r="I21" s="376" t="s">
        <v>974</v>
      </c>
      <c r="J21" s="271" t="s">
        <v>1023</v>
      </c>
      <c r="K21" s="271">
        <f t="shared" ref="K21" si="13">H21-F21</f>
        <v>8</v>
      </c>
      <c r="L21" s="272">
        <f t="shared" ref="L21" si="14">(F21*-0.7)/100</f>
        <v>-1.4104999999999999</v>
      </c>
      <c r="M21" s="273">
        <f t="shared" ref="M21" si="15">(K21+L21)/F21</f>
        <v>3.2702233250620348E-2</v>
      </c>
      <c r="N21" s="271" t="s">
        <v>591</v>
      </c>
      <c r="O21" s="274">
        <v>44553</v>
      </c>
      <c r="P21" s="270">
        <f>VLOOKUP(D21,'MidCap Intra'!B46:C539,2,0)</f>
        <v>209.95</v>
      </c>
      <c r="Q21" s="261"/>
      <c r="R21" s="261" t="s">
        <v>592</v>
      </c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49">
        <v>13</v>
      </c>
      <c r="B22" s="350">
        <v>44547</v>
      </c>
      <c r="C22" s="351"/>
      <c r="D22" s="352" t="s">
        <v>125</v>
      </c>
      <c r="E22" s="353" t="s">
        <v>593</v>
      </c>
      <c r="F22" s="354" t="s">
        <v>975</v>
      </c>
      <c r="G22" s="354">
        <v>687</v>
      </c>
      <c r="H22" s="353"/>
      <c r="I22" s="355" t="s">
        <v>976</v>
      </c>
      <c r="J22" s="303" t="s">
        <v>594</v>
      </c>
      <c r="K22" s="303"/>
      <c r="L22" s="304"/>
      <c r="M22" s="305"/>
      <c r="N22" s="303"/>
      <c r="O22" s="306"/>
      <c r="P22" s="107">
        <f>VLOOKUP(D22,'MidCap Intra'!B47:C540,2,0)</f>
        <v>735.7</v>
      </c>
      <c r="Q22" s="261"/>
      <c r="R22" s="261" t="s">
        <v>592</v>
      </c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s="262" customFormat="1" ht="12.75" customHeight="1">
      <c r="A23" s="349">
        <v>14</v>
      </c>
      <c r="B23" s="350">
        <v>44552</v>
      </c>
      <c r="C23" s="351"/>
      <c r="D23" s="352" t="s">
        <v>43</v>
      </c>
      <c r="E23" s="353" t="s">
        <v>593</v>
      </c>
      <c r="F23" s="354" t="s">
        <v>1000</v>
      </c>
      <c r="G23" s="354">
        <v>1995</v>
      </c>
      <c r="H23" s="353"/>
      <c r="I23" s="355" t="s">
        <v>1001</v>
      </c>
      <c r="J23" s="303" t="s">
        <v>594</v>
      </c>
      <c r="K23" s="303"/>
      <c r="L23" s="304"/>
      <c r="M23" s="305"/>
      <c r="N23" s="303"/>
      <c r="O23" s="306"/>
      <c r="P23" s="107">
        <f>VLOOKUP(D23,'MidCap Intra'!B11:M511,2,0)</f>
        <v>2163.25</v>
      </c>
      <c r="Q23" s="261"/>
      <c r="R23" s="261" t="s">
        <v>592</v>
      </c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</row>
    <row r="24" spans="1:38" s="262" customFormat="1" ht="12.75" customHeight="1">
      <c r="A24" s="349">
        <v>15</v>
      </c>
      <c r="B24" s="350">
        <v>44557</v>
      </c>
      <c r="C24" s="351"/>
      <c r="D24" s="352" t="s">
        <v>522</v>
      </c>
      <c r="E24" s="353" t="s">
        <v>593</v>
      </c>
      <c r="F24" s="354" t="s">
        <v>1047</v>
      </c>
      <c r="G24" s="354">
        <v>2035</v>
      </c>
      <c r="H24" s="353"/>
      <c r="I24" s="355" t="s">
        <v>826</v>
      </c>
      <c r="J24" s="303" t="s">
        <v>594</v>
      </c>
      <c r="K24" s="303"/>
      <c r="L24" s="304"/>
      <c r="M24" s="305"/>
      <c r="N24" s="303"/>
      <c r="O24" s="306"/>
      <c r="P24" s="107">
        <f>VLOOKUP(D24,'MidCap Intra'!B12:M512,2,0)</f>
        <v>2229.85</v>
      </c>
      <c r="Q24" s="261"/>
      <c r="R24" s="261" t="s">
        <v>592</v>
      </c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</row>
    <row r="25" spans="1:38" s="262" customFormat="1" ht="12.75" customHeight="1">
      <c r="A25" s="349">
        <v>16</v>
      </c>
      <c r="B25" s="350">
        <v>44559</v>
      </c>
      <c r="C25" s="351"/>
      <c r="D25" s="352" t="s">
        <v>493</v>
      </c>
      <c r="E25" s="353" t="s">
        <v>593</v>
      </c>
      <c r="F25" s="354" t="s">
        <v>1096</v>
      </c>
      <c r="G25" s="354">
        <v>1640</v>
      </c>
      <c r="H25" s="353"/>
      <c r="I25" s="355" t="s">
        <v>1097</v>
      </c>
      <c r="J25" s="303" t="s">
        <v>594</v>
      </c>
      <c r="K25" s="303"/>
      <c r="L25" s="304"/>
      <c r="M25" s="305"/>
      <c r="N25" s="303"/>
      <c r="O25" s="306"/>
      <c r="P25" s="107">
        <f>VLOOKUP(D25,'MidCap Intra'!B13:M513,2,0)</f>
        <v>1771.4</v>
      </c>
      <c r="Q25" s="261"/>
      <c r="R25" s="261" t="s">
        <v>592</v>
      </c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</row>
    <row r="26" spans="1:38" s="262" customFormat="1" ht="12.75" customHeight="1">
      <c r="A26" s="349"/>
      <c r="B26" s="350"/>
      <c r="C26" s="351"/>
      <c r="D26" s="352"/>
      <c r="E26" s="353"/>
      <c r="F26" s="354"/>
      <c r="G26" s="354"/>
      <c r="H26" s="353"/>
      <c r="I26" s="355"/>
      <c r="J26" s="303"/>
      <c r="K26" s="303"/>
      <c r="L26" s="304"/>
      <c r="M26" s="305"/>
      <c r="N26" s="303"/>
      <c r="O26" s="306"/>
      <c r="P26" s="107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</row>
    <row r="27" spans="1:38" ht="13.9" customHeight="1">
      <c r="A27" s="113"/>
      <c r="B27" s="108"/>
      <c r="C27" s="114"/>
      <c r="D27" s="109"/>
      <c r="E27" s="110"/>
      <c r="F27" s="107"/>
      <c r="G27" s="107"/>
      <c r="H27" s="110"/>
      <c r="I27" s="111"/>
      <c r="J27" s="112"/>
      <c r="K27" s="113"/>
      <c r="L27" s="108"/>
      <c r="M27" s="114"/>
      <c r="N27" s="109"/>
      <c r="O27" s="110"/>
      <c r="P27" s="1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0"/>
      <c r="B28" s="121"/>
      <c r="C28" s="122"/>
      <c r="D28" s="123"/>
      <c r="E28" s="124"/>
      <c r="F28" s="124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4.25" customHeight="1">
      <c r="A29" s="120"/>
      <c r="B29" s="121"/>
      <c r="C29" s="122"/>
      <c r="D29" s="123"/>
      <c r="E29" s="124"/>
      <c r="F29" s="124"/>
      <c r="G29" s="120"/>
      <c r="H29" s="124"/>
      <c r="I29" s="125"/>
      <c r="J29" s="126"/>
      <c r="K29" s="126"/>
      <c r="L29" s="127"/>
      <c r="M29" s="128"/>
      <c r="N29" s="129"/>
      <c r="O29" s="130"/>
      <c r="P29" s="13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596</v>
      </c>
      <c r="B30" s="133"/>
      <c r="C30" s="134"/>
      <c r="D30" s="135"/>
      <c r="E30" s="136"/>
      <c r="F30" s="136"/>
      <c r="G30" s="136"/>
      <c r="H30" s="136"/>
      <c r="I30" s="136"/>
      <c r="J30" s="137"/>
      <c r="K30" s="136"/>
      <c r="L30" s="138"/>
      <c r="M30" s="59"/>
      <c r="N30" s="137"/>
      <c r="O30" s="13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9" t="s">
        <v>597</v>
      </c>
      <c r="B31" s="132"/>
      <c r="C31" s="132"/>
      <c r="D31" s="132"/>
      <c r="E31" s="44"/>
      <c r="F31" s="140" t="s">
        <v>598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599</v>
      </c>
      <c r="B32" s="132"/>
      <c r="C32" s="132"/>
      <c r="D32" s="132"/>
      <c r="E32" s="6"/>
      <c r="F32" s="140" t="s">
        <v>600</v>
      </c>
      <c r="G32" s="6"/>
      <c r="H32" s="6"/>
      <c r="I32" s="6"/>
      <c r="J32" s="141"/>
      <c r="K32" s="142"/>
      <c r="L32" s="142"/>
      <c r="M32" s="143"/>
      <c r="N32" s="1"/>
      <c r="O32" s="1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/>
      <c r="B33" s="132"/>
      <c r="C33" s="132"/>
      <c r="D33" s="132"/>
      <c r="E33" s="6"/>
      <c r="F33" s="6"/>
      <c r="G33" s="6"/>
      <c r="H33" s="6"/>
      <c r="I33" s="6"/>
      <c r="J33" s="145"/>
      <c r="K33" s="142"/>
      <c r="L33" s="142"/>
      <c r="M33" s="6"/>
      <c r="N33" s="146"/>
      <c r="O33" s="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.75" customHeight="1">
      <c r="A34" s="1"/>
      <c r="B34" s="147" t="s">
        <v>601</v>
      </c>
      <c r="C34" s="147"/>
      <c r="D34" s="147"/>
      <c r="E34" s="147"/>
      <c r="F34" s="148"/>
      <c r="G34" s="6"/>
      <c r="H34" s="6"/>
      <c r="I34" s="149"/>
      <c r="J34" s="150"/>
      <c r="K34" s="151"/>
      <c r="L34" s="150"/>
      <c r="M34" s="6"/>
      <c r="N34" s="1"/>
      <c r="O34" s="1"/>
      <c r="P34" s="1"/>
      <c r="R34" s="59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9" t="s">
        <v>16</v>
      </c>
      <c r="B35" s="100" t="s">
        <v>568</v>
      </c>
      <c r="C35" s="102"/>
      <c r="D35" s="101" t="s">
        <v>579</v>
      </c>
      <c r="E35" s="100" t="s">
        <v>580</v>
      </c>
      <c r="F35" s="100" t="s">
        <v>581</v>
      </c>
      <c r="G35" s="100" t="s">
        <v>602</v>
      </c>
      <c r="H35" s="100" t="s">
        <v>583</v>
      </c>
      <c r="I35" s="100" t="s">
        <v>584</v>
      </c>
      <c r="J35" s="100" t="s">
        <v>585</v>
      </c>
      <c r="K35" s="100" t="s">
        <v>603</v>
      </c>
      <c r="L35" s="153" t="s">
        <v>587</v>
      </c>
      <c r="M35" s="102" t="s">
        <v>588</v>
      </c>
      <c r="N35" s="99" t="s">
        <v>589</v>
      </c>
      <c r="O35" s="393" t="s">
        <v>590</v>
      </c>
      <c r="P35" s="307"/>
      <c r="Q35" s="1"/>
      <c r="R35" s="388"/>
      <c r="S35" s="388"/>
      <c r="T35" s="388"/>
      <c r="U35" s="346"/>
      <c r="V35" s="346"/>
      <c r="W35" s="346"/>
      <c r="X35" s="346"/>
      <c r="Y35" s="346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s="262" customFormat="1" ht="15" customHeight="1">
      <c r="A36" s="318">
        <v>1</v>
      </c>
      <c r="B36" s="319">
        <v>44524</v>
      </c>
      <c r="C36" s="320"/>
      <c r="D36" s="321" t="s">
        <v>867</v>
      </c>
      <c r="E36" s="322" t="s">
        <v>593</v>
      </c>
      <c r="F36" s="323">
        <v>3165</v>
      </c>
      <c r="G36" s="323">
        <v>3080</v>
      </c>
      <c r="H36" s="322">
        <v>3080</v>
      </c>
      <c r="I36" s="324" t="s">
        <v>868</v>
      </c>
      <c r="J36" s="325" t="s">
        <v>914</v>
      </c>
      <c r="K36" s="325">
        <f t="shared" ref="K36" si="16">H36-F36</f>
        <v>-85</v>
      </c>
      <c r="L36" s="326">
        <f t="shared" ref="L36:L41" si="17">(F36*-0.7)/100</f>
        <v>-22.155000000000001</v>
      </c>
      <c r="M36" s="327">
        <f t="shared" ref="M36" si="18">(K36+L36)/F36</f>
        <v>-3.385624012638231E-2</v>
      </c>
      <c r="N36" s="325" t="s">
        <v>604</v>
      </c>
      <c r="O36" s="328">
        <v>44536</v>
      </c>
      <c r="P36" s="395"/>
      <c r="Q36" s="389"/>
      <c r="R36" s="390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397">
        <v>2</v>
      </c>
      <c r="B37" s="398">
        <v>44529</v>
      </c>
      <c r="C37" s="399"/>
      <c r="D37" s="400" t="s">
        <v>114</v>
      </c>
      <c r="E37" s="401" t="s">
        <v>593</v>
      </c>
      <c r="F37" s="401">
        <v>1134</v>
      </c>
      <c r="G37" s="401">
        <v>1095</v>
      </c>
      <c r="H37" s="401">
        <v>1167.5</v>
      </c>
      <c r="I37" s="401" t="s">
        <v>875</v>
      </c>
      <c r="J37" s="103" t="s">
        <v>889</v>
      </c>
      <c r="K37" s="103">
        <f t="shared" ref="K37" si="19">H37-F37</f>
        <v>33.5</v>
      </c>
      <c r="L37" s="104">
        <f t="shared" si="17"/>
        <v>-7.9379999999999997</v>
      </c>
      <c r="M37" s="105">
        <f t="shared" ref="M37" si="20">(K37+L37)/F37</f>
        <v>2.2541446208112877E-2</v>
      </c>
      <c r="N37" s="391" t="s">
        <v>591</v>
      </c>
      <c r="O37" s="394">
        <v>44532</v>
      </c>
      <c r="P37" s="396"/>
      <c r="Q37" s="389"/>
      <c r="R37" s="390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62" customFormat="1" ht="15" customHeight="1">
      <c r="A38" s="432">
        <v>3</v>
      </c>
      <c r="B38" s="433">
        <v>44530</v>
      </c>
      <c r="C38" s="434"/>
      <c r="D38" s="435" t="s">
        <v>350</v>
      </c>
      <c r="E38" s="436" t="s">
        <v>593</v>
      </c>
      <c r="F38" s="436">
        <v>742.5</v>
      </c>
      <c r="G38" s="436">
        <v>720</v>
      </c>
      <c r="H38" s="436">
        <v>749</v>
      </c>
      <c r="I38" s="436" t="s">
        <v>876</v>
      </c>
      <c r="J38" s="437" t="s">
        <v>915</v>
      </c>
      <c r="K38" s="437">
        <f t="shared" ref="K38" si="21">H38-F38</f>
        <v>6.5</v>
      </c>
      <c r="L38" s="438">
        <f t="shared" si="17"/>
        <v>-5.1974999999999998</v>
      </c>
      <c r="M38" s="439">
        <f t="shared" ref="M38" si="22">(K38+L38)/F38</f>
        <v>1.7542087542087544E-3</v>
      </c>
      <c r="N38" s="440" t="s">
        <v>714</v>
      </c>
      <c r="O38" s="441">
        <v>44536</v>
      </c>
      <c r="P38" s="395"/>
      <c r="Q38" s="389"/>
      <c r="R38" s="390" t="s">
        <v>595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</row>
    <row r="39" spans="1:38" s="262" customFormat="1" ht="15" customHeight="1">
      <c r="A39" s="432">
        <v>4</v>
      </c>
      <c r="B39" s="433">
        <v>44530</v>
      </c>
      <c r="C39" s="434"/>
      <c r="D39" s="435" t="s">
        <v>415</v>
      </c>
      <c r="E39" s="436" t="s">
        <v>593</v>
      </c>
      <c r="F39" s="436">
        <v>1615</v>
      </c>
      <c r="G39" s="436">
        <v>1570</v>
      </c>
      <c r="H39" s="436">
        <v>1630</v>
      </c>
      <c r="I39" s="436" t="s">
        <v>877</v>
      </c>
      <c r="J39" s="437" t="s">
        <v>951</v>
      </c>
      <c r="K39" s="437">
        <f t="shared" ref="K39" si="23">H39-F39</f>
        <v>15</v>
      </c>
      <c r="L39" s="438">
        <f t="shared" si="17"/>
        <v>-11.305</v>
      </c>
      <c r="M39" s="439">
        <f t="shared" ref="M39" si="24">(K39+L39)/F39</f>
        <v>2.2879256965944272E-3</v>
      </c>
      <c r="N39" s="440" t="s">
        <v>714</v>
      </c>
      <c r="O39" s="441">
        <v>44544</v>
      </c>
      <c r="P39" s="389"/>
      <c r="Q39" s="389"/>
      <c r="R39" s="390" t="s">
        <v>592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</row>
    <row r="40" spans="1:38" s="262" customFormat="1" ht="15" customHeight="1">
      <c r="A40" s="318">
        <v>5</v>
      </c>
      <c r="B40" s="319">
        <v>44532</v>
      </c>
      <c r="C40" s="320"/>
      <c r="D40" s="321" t="s">
        <v>85</v>
      </c>
      <c r="E40" s="322" t="s">
        <v>593</v>
      </c>
      <c r="F40" s="323">
        <v>929</v>
      </c>
      <c r="G40" s="323">
        <v>896</v>
      </c>
      <c r="H40" s="322">
        <v>896</v>
      </c>
      <c r="I40" s="324" t="s">
        <v>890</v>
      </c>
      <c r="J40" s="325" t="s">
        <v>931</v>
      </c>
      <c r="K40" s="325">
        <f t="shared" ref="K40:K41" si="25">H40-F40</f>
        <v>-33</v>
      </c>
      <c r="L40" s="326">
        <f t="shared" si="17"/>
        <v>-6.5029999999999992</v>
      </c>
      <c r="M40" s="327">
        <f t="shared" ref="M40:M41" si="26">(K40+L40)/F40</f>
        <v>-4.252206673842842E-2</v>
      </c>
      <c r="N40" s="325" t="s">
        <v>604</v>
      </c>
      <c r="O40" s="328">
        <v>44537</v>
      </c>
      <c r="P40" s="395"/>
      <c r="Q40" s="389"/>
      <c r="R40" s="390" t="s">
        <v>592</v>
      </c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</row>
    <row r="41" spans="1:38" s="262" customFormat="1" ht="15" customHeight="1">
      <c r="A41" s="397">
        <v>6</v>
      </c>
      <c r="B41" s="398">
        <v>44532</v>
      </c>
      <c r="C41" s="399"/>
      <c r="D41" s="400" t="s">
        <v>77</v>
      </c>
      <c r="E41" s="401" t="s">
        <v>593</v>
      </c>
      <c r="F41" s="401">
        <v>364.5</v>
      </c>
      <c r="G41" s="401">
        <v>355</v>
      </c>
      <c r="H41" s="401">
        <v>375</v>
      </c>
      <c r="I41" s="401" t="s">
        <v>891</v>
      </c>
      <c r="J41" s="103" t="s">
        <v>932</v>
      </c>
      <c r="K41" s="103">
        <f t="shared" si="25"/>
        <v>10.5</v>
      </c>
      <c r="L41" s="104">
        <f t="shared" si="17"/>
        <v>-2.5514999999999999</v>
      </c>
      <c r="M41" s="105">
        <f t="shared" si="26"/>
        <v>2.1806584362139919E-2</v>
      </c>
      <c r="N41" s="391" t="s">
        <v>591</v>
      </c>
      <c r="O41" s="394">
        <v>44538</v>
      </c>
      <c r="P41" s="396"/>
      <c r="Q41" s="389"/>
      <c r="R41" s="390" t="s">
        <v>595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</row>
    <row r="42" spans="1:38" s="282" customFormat="1" ht="15" customHeight="1">
      <c r="A42" s="411">
        <v>7</v>
      </c>
      <c r="B42" s="260">
        <v>44532</v>
      </c>
      <c r="C42" s="312"/>
      <c r="D42" s="412" t="s">
        <v>407</v>
      </c>
      <c r="E42" s="311" t="s">
        <v>593</v>
      </c>
      <c r="F42" s="311">
        <v>722.5</v>
      </c>
      <c r="G42" s="311">
        <v>698</v>
      </c>
      <c r="H42" s="311">
        <v>732.5</v>
      </c>
      <c r="I42" s="311" t="s">
        <v>892</v>
      </c>
      <c r="J42" s="103" t="s">
        <v>893</v>
      </c>
      <c r="K42" s="103">
        <f t="shared" ref="K42:K44" si="27">H42-F42</f>
        <v>10</v>
      </c>
      <c r="L42" s="104">
        <f>(F42*-0.07)/100</f>
        <v>-0.50575000000000003</v>
      </c>
      <c r="M42" s="105">
        <f t="shared" ref="M42:M44" si="28">(K42+L42)/F42</f>
        <v>1.3140830449826989E-2</v>
      </c>
      <c r="N42" s="391" t="s">
        <v>591</v>
      </c>
      <c r="O42" s="413">
        <v>44532</v>
      </c>
      <c r="P42" s="389"/>
      <c r="Q42" s="389"/>
      <c r="R42" s="390" t="s">
        <v>592</v>
      </c>
      <c r="S42" s="261"/>
      <c r="T42" s="261"/>
      <c r="U42" s="261"/>
      <c r="V42" s="261"/>
      <c r="W42" s="261"/>
      <c r="X42" s="261"/>
      <c r="Y42" s="261"/>
      <c r="Z42" s="387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</row>
    <row r="43" spans="1:38" s="282" customFormat="1" ht="15" customHeight="1">
      <c r="A43" s="318">
        <v>8</v>
      </c>
      <c r="B43" s="319">
        <v>44533</v>
      </c>
      <c r="C43" s="320"/>
      <c r="D43" s="321" t="s">
        <v>907</v>
      </c>
      <c r="E43" s="322" t="s">
        <v>593</v>
      </c>
      <c r="F43" s="323">
        <v>5450</v>
      </c>
      <c r="G43" s="323">
        <v>5290</v>
      </c>
      <c r="H43" s="322">
        <v>5290</v>
      </c>
      <c r="I43" s="324" t="s">
        <v>908</v>
      </c>
      <c r="J43" s="325" t="s">
        <v>913</v>
      </c>
      <c r="K43" s="325">
        <f t="shared" si="27"/>
        <v>-160</v>
      </c>
      <c r="L43" s="326">
        <f>(F43*-0.7)/100</f>
        <v>-38.15</v>
      </c>
      <c r="M43" s="327">
        <f t="shared" si="28"/>
        <v>-3.6357798165137616E-2</v>
      </c>
      <c r="N43" s="325" t="s">
        <v>604</v>
      </c>
      <c r="O43" s="328">
        <v>44536</v>
      </c>
      <c r="P43" s="389"/>
      <c r="Q43" s="389"/>
      <c r="R43" s="390" t="s">
        <v>592</v>
      </c>
      <c r="S43" s="261"/>
      <c r="T43" s="261"/>
      <c r="U43" s="261"/>
      <c r="V43" s="261"/>
      <c r="W43" s="261"/>
      <c r="X43" s="261"/>
      <c r="Y43" s="261"/>
      <c r="Z43" s="387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</row>
    <row r="44" spans="1:38" ht="15" customHeight="1">
      <c r="A44" s="456">
        <v>9</v>
      </c>
      <c r="B44" s="457">
        <v>44536</v>
      </c>
      <c r="C44" s="458"/>
      <c r="D44" s="459" t="s">
        <v>911</v>
      </c>
      <c r="E44" s="460" t="s">
        <v>593</v>
      </c>
      <c r="F44" s="460">
        <v>1168</v>
      </c>
      <c r="G44" s="460">
        <v>1135</v>
      </c>
      <c r="H44" s="460">
        <v>1213.5</v>
      </c>
      <c r="I44" s="460" t="s">
        <v>912</v>
      </c>
      <c r="J44" s="103" t="s">
        <v>986</v>
      </c>
      <c r="K44" s="103">
        <f t="shared" si="27"/>
        <v>45.5</v>
      </c>
      <c r="L44" s="104">
        <f>(F44*-0.7)/100</f>
        <v>-8.1759999999999984</v>
      </c>
      <c r="M44" s="105">
        <f t="shared" si="28"/>
        <v>3.1955479452054791E-2</v>
      </c>
      <c r="N44" s="391" t="s">
        <v>591</v>
      </c>
      <c r="O44" s="394">
        <v>44551</v>
      </c>
      <c r="P44" s="1"/>
      <c r="Q44" s="1"/>
      <c r="R44" s="461" t="s">
        <v>595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2" customFormat="1" ht="15" customHeight="1">
      <c r="A45" s="411">
        <v>10</v>
      </c>
      <c r="B45" s="260">
        <v>44537</v>
      </c>
      <c r="C45" s="312"/>
      <c r="D45" s="412" t="s">
        <v>350</v>
      </c>
      <c r="E45" s="311" t="s">
        <v>593</v>
      </c>
      <c r="F45" s="311">
        <v>740</v>
      </c>
      <c r="G45" s="311">
        <v>718</v>
      </c>
      <c r="H45" s="311">
        <v>760</v>
      </c>
      <c r="I45" s="311" t="s">
        <v>876</v>
      </c>
      <c r="J45" s="103" t="s">
        <v>898</v>
      </c>
      <c r="K45" s="103">
        <f t="shared" ref="K45:K46" si="29">H45-F45</f>
        <v>20</v>
      </c>
      <c r="L45" s="104">
        <f>(F45*-0.7)/100</f>
        <v>-5.18</v>
      </c>
      <c r="M45" s="105">
        <f t="shared" ref="M45:M46" si="30">(K45+L45)/F45</f>
        <v>2.0027027027027026E-2</v>
      </c>
      <c r="N45" s="391" t="s">
        <v>591</v>
      </c>
      <c r="O45" s="394">
        <v>44540</v>
      </c>
      <c r="P45" s="389"/>
      <c r="Q45" s="389"/>
      <c r="R45" s="390" t="s">
        <v>595</v>
      </c>
      <c r="S45" s="261"/>
      <c r="T45" s="261"/>
      <c r="U45" s="261"/>
      <c r="V45" s="261"/>
      <c r="W45" s="261"/>
      <c r="X45" s="261"/>
      <c r="Y45" s="261"/>
      <c r="Z45" s="387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</row>
    <row r="46" spans="1:38" ht="15" customHeight="1">
      <c r="A46" s="456">
        <v>11</v>
      </c>
      <c r="B46" s="457">
        <v>44538</v>
      </c>
      <c r="C46" s="458"/>
      <c r="D46" s="459" t="s">
        <v>933</v>
      </c>
      <c r="E46" s="460" t="s">
        <v>593</v>
      </c>
      <c r="F46" s="460">
        <v>369</v>
      </c>
      <c r="G46" s="460">
        <v>356</v>
      </c>
      <c r="H46" s="460">
        <v>382</v>
      </c>
      <c r="I46" s="460" t="s">
        <v>934</v>
      </c>
      <c r="J46" s="103" t="s">
        <v>945</v>
      </c>
      <c r="K46" s="103">
        <f t="shared" si="29"/>
        <v>13</v>
      </c>
      <c r="L46" s="104">
        <f>(F46*-0.7)/100</f>
        <v>-2.5830000000000002</v>
      </c>
      <c r="M46" s="105">
        <f t="shared" si="30"/>
        <v>2.8230352303523033E-2</v>
      </c>
      <c r="N46" s="391" t="s">
        <v>591</v>
      </c>
      <c r="O46" s="394">
        <v>44540</v>
      </c>
      <c r="P46" s="1"/>
      <c r="Q46" s="1"/>
      <c r="R46" s="461" t="s">
        <v>595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2" customFormat="1" ht="15" customHeight="1">
      <c r="A47" s="377">
        <v>12</v>
      </c>
      <c r="B47" s="263">
        <v>44539</v>
      </c>
      <c r="C47" s="378"/>
      <c r="D47" s="379" t="s">
        <v>939</v>
      </c>
      <c r="E47" s="267" t="s">
        <v>593</v>
      </c>
      <c r="F47" s="267" t="s">
        <v>940</v>
      </c>
      <c r="G47" s="267">
        <v>1392</v>
      </c>
      <c r="H47" s="267"/>
      <c r="I47" s="267" t="s">
        <v>941</v>
      </c>
      <c r="J47" s="380" t="s">
        <v>594</v>
      </c>
      <c r="K47" s="380"/>
      <c r="L47" s="381"/>
      <c r="M47" s="382"/>
      <c r="N47" s="392"/>
      <c r="O47" s="383"/>
      <c r="P47" s="389"/>
      <c r="Q47" s="389"/>
      <c r="R47" s="390" t="s">
        <v>595</v>
      </c>
      <c r="S47" s="261"/>
      <c r="T47" s="261"/>
      <c r="U47" s="261"/>
      <c r="V47" s="261"/>
      <c r="W47" s="261"/>
      <c r="X47" s="261"/>
      <c r="Y47" s="261"/>
      <c r="Z47" s="387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</row>
    <row r="48" spans="1:38" ht="15" customHeight="1">
      <c r="A48" s="477">
        <v>13</v>
      </c>
      <c r="B48" s="478">
        <v>44543</v>
      </c>
      <c r="C48" s="479"/>
      <c r="D48" s="480" t="s">
        <v>129</v>
      </c>
      <c r="E48" s="468" t="s">
        <v>593</v>
      </c>
      <c r="F48" s="468">
        <v>51.55</v>
      </c>
      <c r="G48" s="468">
        <v>49.9</v>
      </c>
      <c r="H48" s="468">
        <v>49.9</v>
      </c>
      <c r="I48" s="468" t="s">
        <v>947</v>
      </c>
      <c r="J48" s="325" t="s">
        <v>960</v>
      </c>
      <c r="K48" s="325">
        <f t="shared" ref="K48:K49" si="31">H48-F48</f>
        <v>-1.6499999999999986</v>
      </c>
      <c r="L48" s="326">
        <f>(F48*-0.7)/100</f>
        <v>-0.36084999999999995</v>
      </c>
      <c r="M48" s="327">
        <f t="shared" ref="M48:M49" si="32">(K48+L48)/F48</f>
        <v>-3.9007759456838001E-2</v>
      </c>
      <c r="N48" s="325" t="s">
        <v>604</v>
      </c>
      <c r="O48" s="328">
        <v>44546</v>
      </c>
      <c r="P48" s="1"/>
      <c r="Q48" s="1"/>
      <c r="R48" s="461" t="s">
        <v>592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s="282" customFormat="1" ht="15" customHeight="1">
      <c r="A49" s="481">
        <v>14</v>
      </c>
      <c r="B49" s="415">
        <v>44544</v>
      </c>
      <c r="C49" s="416"/>
      <c r="D49" s="482" t="s">
        <v>68</v>
      </c>
      <c r="E49" s="414" t="s">
        <v>593</v>
      </c>
      <c r="F49" s="414">
        <v>92</v>
      </c>
      <c r="G49" s="414">
        <v>89.3</v>
      </c>
      <c r="H49" s="414">
        <v>89.3</v>
      </c>
      <c r="I49" s="414" t="s">
        <v>952</v>
      </c>
      <c r="J49" s="325" t="s">
        <v>961</v>
      </c>
      <c r="K49" s="325">
        <f t="shared" si="31"/>
        <v>-2.7000000000000028</v>
      </c>
      <c r="L49" s="326">
        <f>(F49*-0.7)/100</f>
        <v>-0.64399999999999991</v>
      </c>
      <c r="M49" s="327">
        <f t="shared" si="32"/>
        <v>-3.6347826086956553E-2</v>
      </c>
      <c r="N49" s="325" t="s">
        <v>604</v>
      </c>
      <c r="O49" s="328">
        <v>44546</v>
      </c>
      <c r="P49" s="389"/>
      <c r="Q49" s="389"/>
      <c r="R49" s="390" t="s">
        <v>592</v>
      </c>
      <c r="S49" s="261"/>
      <c r="T49" s="261"/>
      <c r="U49" s="261"/>
      <c r="V49" s="261"/>
      <c r="W49" s="261"/>
      <c r="X49" s="261"/>
      <c r="Y49" s="261"/>
      <c r="Z49" s="387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</row>
    <row r="50" spans="1:38" ht="15" customHeight="1">
      <c r="A50" s="477">
        <v>15</v>
      </c>
      <c r="B50" s="478">
        <v>44545</v>
      </c>
      <c r="C50" s="479"/>
      <c r="D50" s="480" t="s">
        <v>389</v>
      </c>
      <c r="E50" s="468" t="s">
        <v>593</v>
      </c>
      <c r="F50" s="468">
        <v>220.5</v>
      </c>
      <c r="G50" s="468">
        <v>214</v>
      </c>
      <c r="H50" s="468">
        <v>214</v>
      </c>
      <c r="I50" s="468" t="s">
        <v>956</v>
      </c>
      <c r="J50" s="325" t="s">
        <v>977</v>
      </c>
      <c r="K50" s="325">
        <f t="shared" ref="K50" si="33">H50-F50</f>
        <v>-6.5</v>
      </c>
      <c r="L50" s="326">
        <f>(F50*-0.7)/100</f>
        <v>-1.5434999999999999</v>
      </c>
      <c r="M50" s="327">
        <f t="shared" ref="M50" si="34">(K50+L50)/F50</f>
        <v>-3.6478458049886621E-2</v>
      </c>
      <c r="N50" s="325" t="s">
        <v>604</v>
      </c>
      <c r="O50" s="328">
        <v>44550</v>
      </c>
      <c r="P50" s="1"/>
      <c r="Q50" s="1"/>
      <c r="R50" s="461" t="s">
        <v>592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s="282" customFormat="1" ht="15" customHeight="1">
      <c r="A51" s="481">
        <v>16</v>
      </c>
      <c r="B51" s="415">
        <v>44550</v>
      </c>
      <c r="C51" s="416"/>
      <c r="D51" s="482" t="s">
        <v>148</v>
      </c>
      <c r="E51" s="414" t="s">
        <v>593</v>
      </c>
      <c r="F51" s="414">
        <v>5265</v>
      </c>
      <c r="G51" s="414">
        <v>5120</v>
      </c>
      <c r="H51" s="414">
        <v>5120</v>
      </c>
      <c r="I51" s="414" t="s">
        <v>981</v>
      </c>
      <c r="J51" s="325" t="s">
        <v>982</v>
      </c>
      <c r="K51" s="325">
        <f t="shared" ref="K51:K52" si="35">H51-F51</f>
        <v>-145</v>
      </c>
      <c r="L51" s="326">
        <f>(F51*-0.07)/100</f>
        <v>-3.6855000000000002</v>
      </c>
      <c r="M51" s="327">
        <f t="shared" ref="M51:M52" si="36">(K51+L51)/F51</f>
        <v>-2.8240360873694206E-2</v>
      </c>
      <c r="N51" s="325" t="s">
        <v>604</v>
      </c>
      <c r="O51" s="328">
        <v>44550</v>
      </c>
      <c r="P51" s="389"/>
      <c r="Q51" s="389"/>
      <c r="R51" s="461" t="s">
        <v>595</v>
      </c>
      <c r="S51" s="261"/>
      <c r="T51" s="261"/>
      <c r="U51" s="261"/>
      <c r="V51" s="261"/>
      <c r="W51" s="261"/>
      <c r="X51" s="261"/>
      <c r="Y51" s="261"/>
      <c r="Z51" s="387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</row>
    <row r="52" spans="1:38" s="389" customFormat="1" ht="15" customHeight="1">
      <c r="A52" s="456">
        <v>17</v>
      </c>
      <c r="B52" s="457">
        <v>44551</v>
      </c>
      <c r="C52" s="458"/>
      <c r="D52" s="459" t="s">
        <v>75</v>
      </c>
      <c r="E52" s="460" t="s">
        <v>593</v>
      </c>
      <c r="F52" s="460">
        <v>661</v>
      </c>
      <c r="G52" s="460">
        <v>639</v>
      </c>
      <c r="H52" s="460">
        <v>679</v>
      </c>
      <c r="I52" s="460" t="s">
        <v>985</v>
      </c>
      <c r="J52" s="103" t="s">
        <v>992</v>
      </c>
      <c r="K52" s="103">
        <f t="shared" si="35"/>
        <v>18</v>
      </c>
      <c r="L52" s="104">
        <f>(F52*-0.7)/100</f>
        <v>-4.6269999999999998</v>
      </c>
      <c r="M52" s="105">
        <f t="shared" si="36"/>
        <v>2.0231467473524965E-2</v>
      </c>
      <c r="N52" s="391" t="s">
        <v>591</v>
      </c>
      <c r="O52" s="394">
        <v>44552</v>
      </c>
      <c r="R52" s="461" t="s">
        <v>592</v>
      </c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</row>
    <row r="53" spans="1:38" s="389" customFormat="1" ht="15" customHeight="1">
      <c r="A53" s="384">
        <v>18</v>
      </c>
      <c r="B53" s="266">
        <v>44552</v>
      </c>
      <c r="C53" s="385"/>
      <c r="D53" s="386" t="s">
        <v>350</v>
      </c>
      <c r="E53" s="281" t="s">
        <v>593</v>
      </c>
      <c r="F53" s="281" t="s">
        <v>996</v>
      </c>
      <c r="G53" s="281">
        <v>710</v>
      </c>
      <c r="H53" s="281"/>
      <c r="I53" s="281" t="s">
        <v>997</v>
      </c>
      <c r="J53" s="485" t="s">
        <v>594</v>
      </c>
      <c r="K53" s="485"/>
      <c r="L53" s="486"/>
      <c r="M53" s="487"/>
      <c r="N53" s="488"/>
      <c r="O53" s="383"/>
      <c r="R53" s="461" t="s">
        <v>595</v>
      </c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s="389" customFormat="1" ht="15" customHeight="1">
      <c r="A54" s="384">
        <v>19</v>
      </c>
      <c r="B54" s="266">
        <v>44552</v>
      </c>
      <c r="C54" s="385"/>
      <c r="D54" s="386" t="s">
        <v>117</v>
      </c>
      <c r="E54" s="281" t="s">
        <v>593</v>
      </c>
      <c r="F54" s="281" t="s">
        <v>998</v>
      </c>
      <c r="G54" s="281">
        <v>1395</v>
      </c>
      <c r="H54" s="281"/>
      <c r="I54" s="281" t="s">
        <v>999</v>
      </c>
      <c r="J54" s="485" t="s">
        <v>594</v>
      </c>
      <c r="K54" s="485"/>
      <c r="L54" s="486"/>
      <c r="M54" s="487"/>
      <c r="N54" s="488"/>
      <c r="O54" s="383"/>
      <c r="R54" s="461" t="s">
        <v>592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</row>
    <row r="55" spans="1:38" s="389" customFormat="1" ht="15" customHeight="1">
      <c r="A55" s="456">
        <v>20</v>
      </c>
      <c r="B55" s="457">
        <v>44552</v>
      </c>
      <c r="C55" s="458"/>
      <c r="D55" s="459" t="s">
        <v>415</v>
      </c>
      <c r="E55" s="460" t="s">
        <v>593</v>
      </c>
      <c r="F55" s="460">
        <v>1575</v>
      </c>
      <c r="G55" s="460">
        <v>1530</v>
      </c>
      <c r="H55" s="460">
        <v>1630</v>
      </c>
      <c r="I55" s="460" t="s">
        <v>1002</v>
      </c>
      <c r="J55" s="103" t="s">
        <v>731</v>
      </c>
      <c r="K55" s="103">
        <f t="shared" ref="K55" si="37">H55-F55</f>
        <v>55</v>
      </c>
      <c r="L55" s="104">
        <f>(F55*-0.7)/100</f>
        <v>-11.025</v>
      </c>
      <c r="M55" s="105">
        <f t="shared" ref="M55" si="38">(K55+L55)/F55</f>
        <v>2.7920634920634922E-2</v>
      </c>
      <c r="N55" s="391" t="s">
        <v>591</v>
      </c>
      <c r="O55" s="394">
        <v>44553</v>
      </c>
      <c r="R55" s="461" t="s">
        <v>592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</row>
    <row r="56" spans="1:38" s="389" customFormat="1" ht="15" customHeight="1">
      <c r="A56" s="506">
        <v>21</v>
      </c>
      <c r="B56" s="507">
        <v>44554</v>
      </c>
      <c r="C56" s="508"/>
      <c r="D56" s="509" t="s">
        <v>415</v>
      </c>
      <c r="E56" s="406" t="s">
        <v>593</v>
      </c>
      <c r="F56" s="406">
        <v>1660</v>
      </c>
      <c r="G56" s="406">
        <v>1618</v>
      </c>
      <c r="H56" s="406">
        <v>1678</v>
      </c>
      <c r="I56" s="406" t="s">
        <v>1002</v>
      </c>
      <c r="J56" s="510" t="s">
        <v>992</v>
      </c>
      <c r="K56" s="510">
        <f t="shared" ref="K56" si="39">H56-F56</f>
        <v>18</v>
      </c>
      <c r="L56" s="511">
        <f>(F56*-0.07)/100</f>
        <v>-1.1620000000000001</v>
      </c>
      <c r="M56" s="512">
        <f t="shared" ref="M56" si="40">(K56+L56)/F56</f>
        <v>1.0143373493975904E-2</v>
      </c>
      <c r="N56" s="513" t="s">
        <v>591</v>
      </c>
      <c r="O56" s="413">
        <v>44554</v>
      </c>
      <c r="R56" s="461" t="s">
        <v>592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</row>
    <row r="57" spans="1:38" s="282" customFormat="1" ht="15" customHeight="1">
      <c r="A57" s="411">
        <v>22</v>
      </c>
      <c r="B57" s="260">
        <v>44559</v>
      </c>
      <c r="C57" s="312"/>
      <c r="D57" s="412" t="s">
        <v>381</v>
      </c>
      <c r="E57" s="311" t="s">
        <v>593</v>
      </c>
      <c r="F57" s="311">
        <v>431</v>
      </c>
      <c r="G57" s="311">
        <v>418</v>
      </c>
      <c r="H57" s="311">
        <v>445</v>
      </c>
      <c r="I57" s="311" t="s">
        <v>1086</v>
      </c>
      <c r="J57" s="510" t="s">
        <v>1087</v>
      </c>
      <c r="K57" s="510">
        <f t="shared" ref="K57:K58" si="41">H57-F57</f>
        <v>14</v>
      </c>
      <c r="L57" s="511">
        <f>(F57*-0.07)/100</f>
        <v>-0.30170000000000002</v>
      </c>
      <c r="M57" s="512">
        <f t="shared" ref="M57:M58" si="42">(K57+L57)/F57</f>
        <v>3.1782598607888631E-2</v>
      </c>
      <c r="N57" s="513" t="s">
        <v>591</v>
      </c>
      <c r="O57" s="413">
        <v>44559</v>
      </c>
      <c r="P57" s="389"/>
      <c r="Q57" s="389"/>
      <c r="R57" s="390" t="s">
        <v>592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387"/>
      <c r="AJ57" s="339"/>
      <c r="AK57" s="339"/>
      <c r="AL57" s="339"/>
    </row>
    <row r="58" spans="1:38" s="282" customFormat="1" ht="15" customHeight="1">
      <c r="A58" s="411">
        <v>23</v>
      </c>
      <c r="B58" s="260">
        <v>44559</v>
      </c>
      <c r="C58" s="312"/>
      <c r="D58" s="412" t="s">
        <v>458</v>
      </c>
      <c r="E58" s="311" t="s">
        <v>593</v>
      </c>
      <c r="F58" s="311">
        <v>44.2</v>
      </c>
      <c r="G58" s="311">
        <v>42.5</v>
      </c>
      <c r="H58" s="311">
        <v>45.4</v>
      </c>
      <c r="I58" s="311" t="s">
        <v>1088</v>
      </c>
      <c r="J58" s="103" t="s">
        <v>1132</v>
      </c>
      <c r="K58" s="103">
        <f t="shared" si="41"/>
        <v>1.1999999999999957</v>
      </c>
      <c r="L58" s="104">
        <f>(F58*-0.7)/100</f>
        <v>-0.30940000000000001</v>
      </c>
      <c r="M58" s="105">
        <f t="shared" si="42"/>
        <v>2.0149321266968227E-2</v>
      </c>
      <c r="N58" s="391" t="s">
        <v>591</v>
      </c>
      <c r="O58" s="394">
        <v>44560</v>
      </c>
      <c r="P58" s="389"/>
      <c r="Q58" s="389"/>
      <c r="R58" s="390" t="s">
        <v>595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387"/>
      <c r="AJ58" s="339"/>
      <c r="AK58" s="339"/>
      <c r="AL58" s="339"/>
    </row>
    <row r="59" spans="1:38" s="282" customFormat="1" ht="15" customHeight="1">
      <c r="A59" s="377">
        <v>24</v>
      </c>
      <c r="B59" s="263">
        <v>44559</v>
      </c>
      <c r="C59" s="378"/>
      <c r="D59" s="379" t="s">
        <v>199</v>
      </c>
      <c r="E59" s="267" t="s">
        <v>593</v>
      </c>
      <c r="F59" s="267" t="s">
        <v>1089</v>
      </c>
      <c r="G59" s="267">
        <v>463</v>
      </c>
      <c r="H59" s="267"/>
      <c r="I59" s="267" t="s">
        <v>811</v>
      </c>
      <c r="J59" s="380" t="s">
        <v>594</v>
      </c>
      <c r="K59" s="380"/>
      <c r="L59" s="381"/>
      <c r="M59" s="382"/>
      <c r="N59" s="380"/>
      <c r="O59" s="517"/>
      <c r="P59" s="389"/>
      <c r="Q59" s="389"/>
      <c r="R59" s="390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387"/>
      <c r="AJ59" s="339"/>
      <c r="AK59" s="339"/>
      <c r="AL59" s="339"/>
    </row>
    <row r="60" spans="1:38" s="282" customFormat="1" ht="15" customHeight="1">
      <c r="A60" s="377">
        <v>25</v>
      </c>
      <c r="B60" s="263">
        <v>44559</v>
      </c>
      <c r="C60" s="378"/>
      <c r="D60" s="379" t="s">
        <v>855</v>
      </c>
      <c r="E60" s="267" t="s">
        <v>593</v>
      </c>
      <c r="F60" s="267" t="s">
        <v>1090</v>
      </c>
      <c r="G60" s="267">
        <v>2930</v>
      </c>
      <c r="H60" s="267"/>
      <c r="I60" s="267" t="s">
        <v>1091</v>
      </c>
      <c r="J60" s="380" t="s">
        <v>594</v>
      </c>
      <c r="K60" s="380"/>
      <c r="L60" s="381"/>
      <c r="M60" s="382"/>
      <c r="N60" s="380"/>
      <c r="O60" s="517"/>
      <c r="P60" s="389"/>
      <c r="Q60" s="389"/>
      <c r="R60" s="390" t="s">
        <v>592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387"/>
      <c r="AJ60" s="339"/>
      <c r="AK60" s="339"/>
      <c r="AL60" s="339"/>
    </row>
    <row r="61" spans="1:38" s="282" customFormat="1" ht="15" customHeight="1">
      <c r="A61" s="377">
        <v>26</v>
      </c>
      <c r="B61" s="263">
        <v>44559</v>
      </c>
      <c r="C61" s="378"/>
      <c r="D61" s="379" t="s">
        <v>391</v>
      </c>
      <c r="E61" s="267" t="s">
        <v>593</v>
      </c>
      <c r="F61" s="267" t="s">
        <v>1092</v>
      </c>
      <c r="G61" s="267">
        <v>122</v>
      </c>
      <c r="H61" s="267"/>
      <c r="I61" s="267" t="s">
        <v>1093</v>
      </c>
      <c r="J61" s="380" t="s">
        <v>594</v>
      </c>
      <c r="K61" s="380"/>
      <c r="L61" s="381"/>
      <c r="M61" s="382"/>
      <c r="N61" s="380"/>
      <c r="O61" s="517"/>
      <c r="P61" s="389"/>
      <c r="Q61" s="389"/>
      <c r="R61" s="390" t="s">
        <v>595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387"/>
      <c r="AJ61" s="339"/>
      <c r="AK61" s="339"/>
      <c r="AL61" s="339"/>
    </row>
    <row r="62" spans="1:38" s="282" customFormat="1" ht="15" customHeight="1">
      <c r="A62" s="377">
        <v>27</v>
      </c>
      <c r="B62" s="263">
        <v>44559</v>
      </c>
      <c r="C62" s="378"/>
      <c r="D62" s="379" t="s">
        <v>534</v>
      </c>
      <c r="E62" s="267" t="s">
        <v>593</v>
      </c>
      <c r="F62" s="267" t="s">
        <v>1094</v>
      </c>
      <c r="G62" s="267">
        <v>1360</v>
      </c>
      <c r="H62" s="267"/>
      <c r="I62" s="267" t="s">
        <v>1095</v>
      </c>
      <c r="J62" s="380" t="s">
        <v>594</v>
      </c>
      <c r="K62" s="380"/>
      <c r="L62" s="381"/>
      <c r="M62" s="382"/>
      <c r="N62" s="380"/>
      <c r="O62" s="517"/>
      <c r="P62" s="389"/>
      <c r="Q62" s="389"/>
      <c r="R62" s="390" t="s">
        <v>592</v>
      </c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387"/>
      <c r="AJ62" s="339"/>
      <c r="AK62" s="339"/>
      <c r="AL62" s="339"/>
    </row>
    <row r="63" spans="1:38" s="282" customFormat="1" ht="15" customHeight="1">
      <c r="A63" s="411">
        <v>28</v>
      </c>
      <c r="B63" s="260">
        <v>44560</v>
      </c>
      <c r="C63" s="312"/>
      <c r="D63" s="412" t="s">
        <v>316</v>
      </c>
      <c r="E63" s="311" t="s">
        <v>593</v>
      </c>
      <c r="F63" s="311">
        <v>352</v>
      </c>
      <c r="G63" s="311">
        <v>342</v>
      </c>
      <c r="H63" s="311">
        <v>363</v>
      </c>
      <c r="I63" s="311" t="s">
        <v>1133</v>
      </c>
      <c r="J63" s="510" t="s">
        <v>1087</v>
      </c>
      <c r="K63" s="510">
        <f t="shared" ref="K63" si="43">H63-F63</f>
        <v>11</v>
      </c>
      <c r="L63" s="511">
        <f>(F63*-0.07)/100</f>
        <v>-0.24640000000000001</v>
      </c>
      <c r="M63" s="512">
        <f t="shared" ref="M63" si="44">(K63+L63)/F63</f>
        <v>3.0550000000000001E-2</v>
      </c>
      <c r="N63" s="513" t="s">
        <v>591</v>
      </c>
      <c r="O63" s="413">
        <v>44560</v>
      </c>
      <c r="P63" s="389"/>
      <c r="Q63" s="389"/>
      <c r="R63" s="390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387"/>
      <c r="AJ63" s="339"/>
      <c r="AK63" s="339"/>
      <c r="AL63" s="339"/>
    </row>
    <row r="64" spans="1:38" s="282" customFormat="1" ht="15" customHeight="1">
      <c r="A64" s="377"/>
      <c r="B64" s="263"/>
      <c r="C64" s="378"/>
      <c r="D64" s="379"/>
      <c r="E64" s="267"/>
      <c r="F64" s="267"/>
      <c r="G64" s="267"/>
      <c r="H64" s="267"/>
      <c r="I64" s="267"/>
      <c r="J64" s="380"/>
      <c r="K64" s="380"/>
      <c r="L64" s="381"/>
      <c r="M64" s="382"/>
      <c r="N64" s="380"/>
      <c r="O64" s="517"/>
      <c r="P64" s="389"/>
      <c r="Q64" s="389"/>
      <c r="R64" s="390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387"/>
      <c r="AJ64" s="339"/>
      <c r="AK64" s="339"/>
      <c r="AL64" s="339"/>
    </row>
    <row r="65" spans="1:38" s="295" customFormat="1" ht="15" customHeight="1">
      <c r="A65" s="377"/>
      <c r="B65" s="263"/>
      <c r="C65" s="378"/>
      <c r="D65" s="379"/>
      <c r="E65" s="267"/>
      <c r="F65" s="267"/>
      <c r="G65" s="267"/>
      <c r="H65" s="267"/>
      <c r="I65" s="267"/>
      <c r="J65" s="268"/>
      <c r="K65" s="268"/>
      <c r="L65" s="309"/>
      <c r="M65" s="514"/>
      <c r="N65" s="268"/>
      <c r="O65" s="337"/>
      <c r="P65" s="1"/>
      <c r="Q65" s="1"/>
      <c r="R65" s="46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516"/>
      <c r="AJ65" s="515"/>
      <c r="AK65" s="515"/>
      <c r="AL65" s="515"/>
    </row>
    <row r="66" spans="1:38" ht="15" customHeight="1">
      <c r="A66" s="442"/>
      <c r="B66" s="443"/>
      <c r="C66" s="444"/>
      <c r="D66" s="445"/>
      <c r="E66" s="446"/>
      <c r="F66" s="446"/>
      <c r="G66" s="446"/>
      <c r="H66" s="446"/>
      <c r="I66" s="446"/>
      <c r="J66" s="447"/>
      <c r="K66" s="447"/>
      <c r="L66" s="448"/>
      <c r="M66" s="449"/>
      <c r="N66" s="447"/>
      <c r="O66" s="450"/>
      <c r="P66" s="1"/>
      <c r="Q66" s="1"/>
      <c r="R66" s="46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44.25" customHeight="1">
      <c r="A67" s="132" t="s">
        <v>596</v>
      </c>
      <c r="B67" s="155"/>
      <c r="C67" s="155"/>
      <c r="D67" s="1"/>
      <c r="E67" s="6"/>
      <c r="F67" s="6"/>
      <c r="G67" s="6"/>
      <c r="H67" s="6" t="s">
        <v>608</v>
      </c>
      <c r="I67" s="6"/>
      <c r="J67" s="6"/>
      <c r="K67" s="128"/>
      <c r="L67" s="157"/>
      <c r="M67" s="128"/>
      <c r="N67" s="129"/>
      <c r="O67" s="128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348"/>
      <c r="AD67" s="348"/>
      <c r="AE67" s="348"/>
      <c r="AF67" s="348"/>
      <c r="AG67" s="348"/>
      <c r="AH67" s="348"/>
    </row>
    <row r="68" spans="1:38" ht="12.75" customHeight="1">
      <c r="A68" s="139" t="s">
        <v>597</v>
      </c>
      <c r="B68" s="132"/>
      <c r="C68" s="132"/>
      <c r="D68" s="132"/>
      <c r="E68" s="44"/>
      <c r="F68" s="140" t="s">
        <v>598</v>
      </c>
      <c r="G68" s="59"/>
      <c r="H68" s="44"/>
      <c r="I68" s="59"/>
      <c r="J68" s="6"/>
      <c r="K68" s="158"/>
      <c r="L68" s="159"/>
      <c r="M68" s="6"/>
      <c r="N68" s="122"/>
      <c r="O68" s="160"/>
      <c r="P68" s="44"/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14.25" customHeight="1">
      <c r="A69" s="139"/>
      <c r="B69" s="132"/>
      <c r="C69" s="132"/>
      <c r="D69" s="132"/>
      <c r="E69" s="6"/>
      <c r="F69" s="140" t="s">
        <v>600</v>
      </c>
      <c r="G69" s="59"/>
      <c r="H69" s="44"/>
      <c r="I69" s="59"/>
      <c r="J69" s="6"/>
      <c r="K69" s="158"/>
      <c r="L69" s="159"/>
      <c r="M69" s="6"/>
      <c r="N69" s="122"/>
      <c r="O69" s="160"/>
      <c r="P69" s="44"/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4.25" customHeight="1">
      <c r="A70" s="132"/>
      <c r="B70" s="132"/>
      <c r="C70" s="132"/>
      <c r="D70" s="132"/>
      <c r="E70" s="6"/>
      <c r="F70" s="6"/>
      <c r="G70" s="6"/>
      <c r="H70" s="6"/>
      <c r="I70" s="6"/>
      <c r="J70" s="145"/>
      <c r="K70" s="142"/>
      <c r="L70" s="143"/>
      <c r="M70" s="6"/>
      <c r="N70" s="146"/>
      <c r="O70" s="1"/>
      <c r="P70" s="44"/>
      <c r="Q70" s="44"/>
      <c r="R70" s="6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2.75" customHeight="1">
      <c r="A71" s="161" t="s">
        <v>609</v>
      </c>
      <c r="B71" s="161"/>
      <c r="C71" s="161"/>
      <c r="D71" s="161"/>
      <c r="E71" s="6"/>
      <c r="F71" s="6"/>
      <c r="G71" s="6"/>
      <c r="H71" s="6"/>
      <c r="I71" s="6"/>
      <c r="J71" s="6"/>
      <c r="K71" s="6"/>
      <c r="L71" s="6"/>
      <c r="M71" s="6"/>
      <c r="N71" s="6"/>
      <c r="O71" s="24"/>
      <c r="Q71" s="44"/>
      <c r="R71" s="6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38.25" customHeight="1">
      <c r="A72" s="100" t="s">
        <v>16</v>
      </c>
      <c r="B72" s="100" t="s">
        <v>568</v>
      </c>
      <c r="C72" s="100"/>
      <c r="D72" s="101" t="s">
        <v>579</v>
      </c>
      <c r="E72" s="100" t="s">
        <v>580</v>
      </c>
      <c r="F72" s="100" t="s">
        <v>581</v>
      </c>
      <c r="G72" s="100" t="s">
        <v>602</v>
      </c>
      <c r="H72" s="100" t="s">
        <v>583</v>
      </c>
      <c r="I72" s="100" t="s">
        <v>584</v>
      </c>
      <c r="J72" s="99" t="s">
        <v>585</v>
      </c>
      <c r="K72" s="162" t="s">
        <v>610</v>
      </c>
      <c r="L72" s="102" t="s">
        <v>587</v>
      </c>
      <c r="M72" s="162" t="s">
        <v>611</v>
      </c>
      <c r="N72" s="100" t="s">
        <v>612</v>
      </c>
      <c r="O72" s="99" t="s">
        <v>589</v>
      </c>
      <c r="P72" s="101" t="s">
        <v>590</v>
      </c>
      <c r="Q72" s="44"/>
      <c r="R72" s="6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1:38" s="262" customFormat="1" ht="13.5" customHeight="1">
      <c r="A73" s="311">
        <v>1</v>
      </c>
      <c r="B73" s="429">
        <v>44531</v>
      </c>
      <c r="C73" s="430"/>
      <c r="D73" s="430" t="s">
        <v>869</v>
      </c>
      <c r="E73" s="311" t="s">
        <v>593</v>
      </c>
      <c r="F73" s="311">
        <v>2140</v>
      </c>
      <c r="G73" s="311">
        <v>2100</v>
      </c>
      <c r="H73" s="314">
        <v>2171.5</v>
      </c>
      <c r="I73" s="314" t="s">
        <v>887</v>
      </c>
      <c r="J73" s="103" t="s">
        <v>906</v>
      </c>
      <c r="K73" s="314">
        <f t="shared" ref="K73" si="45">H73-F73</f>
        <v>31.5</v>
      </c>
      <c r="L73" s="425">
        <f t="shared" ref="L73" si="46">(H73*N73)*0.07%</f>
        <v>418.01375000000007</v>
      </c>
      <c r="M73" s="426">
        <f t="shared" ref="M73" si="47">(K73*N73)-L73</f>
        <v>8244.4862499999999</v>
      </c>
      <c r="N73" s="314">
        <v>275</v>
      </c>
      <c r="O73" s="427" t="s">
        <v>591</v>
      </c>
      <c r="P73" s="428">
        <v>44532</v>
      </c>
      <c r="Q73" s="264"/>
      <c r="R73" s="277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76"/>
      <c r="AG73" s="266"/>
      <c r="AH73" s="275"/>
      <c r="AI73" s="275"/>
      <c r="AJ73" s="276"/>
      <c r="AK73" s="276"/>
      <c r="AL73" s="276"/>
    </row>
    <row r="74" spans="1:38" s="262" customFormat="1" ht="13.5" customHeight="1">
      <c r="A74" s="311">
        <v>2</v>
      </c>
      <c r="B74" s="429">
        <v>44531</v>
      </c>
      <c r="C74" s="430"/>
      <c r="D74" s="430" t="s">
        <v>872</v>
      </c>
      <c r="E74" s="311" t="s">
        <v>593</v>
      </c>
      <c r="F74" s="311">
        <v>3143</v>
      </c>
      <c r="G74" s="311">
        <v>3070</v>
      </c>
      <c r="H74" s="314">
        <v>3207.5</v>
      </c>
      <c r="I74" s="314" t="s">
        <v>873</v>
      </c>
      <c r="J74" s="103" t="s">
        <v>742</v>
      </c>
      <c r="K74" s="314">
        <f t="shared" ref="K74" si="48">H74-F74</f>
        <v>64.5</v>
      </c>
      <c r="L74" s="425">
        <f t="shared" ref="L74" si="49">(H74*N74)*0.07%</f>
        <v>336.78750000000002</v>
      </c>
      <c r="M74" s="426">
        <f t="shared" ref="M74" si="50">(K74*N74)-L74</f>
        <v>9338.2124999999996</v>
      </c>
      <c r="N74" s="314">
        <v>150</v>
      </c>
      <c r="O74" s="427" t="s">
        <v>591</v>
      </c>
      <c r="P74" s="428">
        <v>44532</v>
      </c>
      <c r="Q74" s="264"/>
      <c r="R74" s="277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76"/>
      <c r="AG74" s="266"/>
      <c r="AH74" s="275"/>
      <c r="AI74" s="275"/>
      <c r="AJ74" s="276"/>
      <c r="AK74" s="276"/>
      <c r="AL74" s="276"/>
    </row>
    <row r="75" spans="1:38" s="262" customFormat="1" ht="13.5" customHeight="1">
      <c r="A75" s="414">
        <v>3</v>
      </c>
      <c r="B75" s="415">
        <v>44538</v>
      </c>
      <c r="C75" s="467"/>
      <c r="D75" s="467" t="s">
        <v>929</v>
      </c>
      <c r="E75" s="468" t="s">
        <v>593</v>
      </c>
      <c r="F75" s="468">
        <v>5760</v>
      </c>
      <c r="G75" s="468">
        <v>5630</v>
      </c>
      <c r="H75" s="469">
        <v>5660</v>
      </c>
      <c r="I75" s="469" t="s">
        <v>930</v>
      </c>
      <c r="J75" s="470" t="s">
        <v>950</v>
      </c>
      <c r="K75" s="418">
        <f t="shared" ref="K75:K76" si="51">H75-F75</f>
        <v>-100</v>
      </c>
      <c r="L75" s="471">
        <f t="shared" ref="L75:L76" si="52">(H75*N75)*0.07%</f>
        <v>495.25000000000006</v>
      </c>
      <c r="M75" s="472">
        <f t="shared" ref="M75:M76" si="53">(K75*N75)-L75</f>
        <v>-12995.25</v>
      </c>
      <c r="N75" s="418">
        <v>125</v>
      </c>
      <c r="O75" s="473" t="s">
        <v>604</v>
      </c>
      <c r="P75" s="474">
        <v>44543</v>
      </c>
      <c r="Q75" s="264"/>
      <c r="R75" s="277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76"/>
      <c r="AG75" s="266"/>
      <c r="AH75" s="275"/>
      <c r="AI75" s="275"/>
      <c r="AJ75" s="276"/>
      <c r="AK75" s="276"/>
      <c r="AL75" s="276"/>
    </row>
    <row r="76" spans="1:38" s="262" customFormat="1" ht="13.5" customHeight="1">
      <c r="A76" s="311">
        <v>4</v>
      </c>
      <c r="B76" s="260">
        <v>44543</v>
      </c>
      <c r="C76" s="430"/>
      <c r="D76" s="430" t="s">
        <v>948</v>
      </c>
      <c r="E76" s="460" t="s">
        <v>593</v>
      </c>
      <c r="F76" s="460">
        <v>1161</v>
      </c>
      <c r="G76" s="460">
        <v>1144</v>
      </c>
      <c r="H76" s="483">
        <v>1183</v>
      </c>
      <c r="I76" s="483" t="s">
        <v>949</v>
      </c>
      <c r="J76" s="103" t="s">
        <v>919</v>
      </c>
      <c r="K76" s="314">
        <f t="shared" si="51"/>
        <v>22</v>
      </c>
      <c r="L76" s="425">
        <f t="shared" si="52"/>
        <v>579.67000000000007</v>
      </c>
      <c r="M76" s="426">
        <f t="shared" si="53"/>
        <v>14820.33</v>
      </c>
      <c r="N76" s="314">
        <v>700</v>
      </c>
      <c r="O76" s="427" t="s">
        <v>591</v>
      </c>
      <c r="P76" s="428">
        <v>44547</v>
      </c>
      <c r="Q76" s="264"/>
      <c r="R76" s="277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76"/>
      <c r="AG76" s="263"/>
      <c r="AH76" s="338"/>
      <c r="AI76" s="338"/>
      <c r="AJ76" s="301"/>
      <c r="AK76" s="301"/>
      <c r="AL76" s="301"/>
    </row>
    <row r="77" spans="1:38" s="262" customFormat="1" ht="13.5" customHeight="1">
      <c r="A77" s="414">
        <v>5</v>
      </c>
      <c r="B77" s="415">
        <v>44546</v>
      </c>
      <c r="C77" s="467"/>
      <c r="D77" s="467" t="s">
        <v>983</v>
      </c>
      <c r="E77" s="468" t="s">
        <v>593</v>
      </c>
      <c r="F77" s="468">
        <v>754</v>
      </c>
      <c r="G77" s="468">
        <v>744</v>
      </c>
      <c r="H77" s="469">
        <v>745</v>
      </c>
      <c r="I77" s="469" t="s">
        <v>962</v>
      </c>
      <c r="J77" s="470" t="s">
        <v>963</v>
      </c>
      <c r="K77" s="418">
        <f t="shared" ref="K77:K79" si="54">H77-F77</f>
        <v>-9</v>
      </c>
      <c r="L77" s="471">
        <f t="shared" ref="L77:L79" si="55">(H77*N77)*0.07%</f>
        <v>717.06250000000011</v>
      </c>
      <c r="M77" s="472">
        <f t="shared" ref="M77:M79" si="56">(K77*N77)-L77</f>
        <v>-13092.0625</v>
      </c>
      <c r="N77" s="418">
        <v>1375</v>
      </c>
      <c r="O77" s="473" t="s">
        <v>604</v>
      </c>
      <c r="P77" s="474">
        <v>44546</v>
      </c>
      <c r="Q77" s="264"/>
      <c r="R77" s="277" t="s">
        <v>592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76"/>
      <c r="AG77" s="263"/>
      <c r="AH77" s="338"/>
      <c r="AI77" s="338"/>
      <c r="AJ77" s="301"/>
      <c r="AK77" s="301"/>
      <c r="AL77" s="301"/>
    </row>
    <row r="78" spans="1:38" s="262" customFormat="1" ht="13.5" customHeight="1">
      <c r="A78" s="414">
        <v>6</v>
      </c>
      <c r="B78" s="415">
        <v>44546</v>
      </c>
      <c r="C78" s="467"/>
      <c r="D78" s="467" t="s">
        <v>964</v>
      </c>
      <c r="E78" s="468" t="s">
        <v>593</v>
      </c>
      <c r="F78" s="468">
        <v>1407</v>
      </c>
      <c r="G78" s="468">
        <v>1379</v>
      </c>
      <c r="H78" s="469">
        <v>1379</v>
      </c>
      <c r="I78" s="469" t="s">
        <v>965</v>
      </c>
      <c r="J78" s="470" t="s">
        <v>966</v>
      </c>
      <c r="K78" s="418">
        <f t="shared" si="54"/>
        <v>-28</v>
      </c>
      <c r="L78" s="471">
        <f t="shared" si="55"/>
        <v>410.25250000000005</v>
      </c>
      <c r="M78" s="472">
        <f t="shared" si="56"/>
        <v>-12310.252500000001</v>
      </c>
      <c r="N78" s="418">
        <v>425</v>
      </c>
      <c r="O78" s="473" t="s">
        <v>604</v>
      </c>
      <c r="P78" s="474">
        <v>44546</v>
      </c>
      <c r="Q78" s="264"/>
      <c r="R78" s="277" t="s">
        <v>592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76"/>
      <c r="AG78" s="263"/>
      <c r="AH78" s="338"/>
      <c r="AI78" s="338"/>
      <c r="AJ78" s="301"/>
      <c r="AK78" s="301"/>
      <c r="AL78" s="301"/>
    </row>
    <row r="79" spans="1:38" s="262" customFormat="1" ht="13.5" customHeight="1">
      <c r="A79" s="311">
        <v>7</v>
      </c>
      <c r="B79" s="260">
        <v>44558</v>
      </c>
      <c r="C79" s="430"/>
      <c r="D79" s="430" t="s">
        <v>1058</v>
      </c>
      <c r="E79" s="460" t="s">
        <v>593</v>
      </c>
      <c r="F79" s="460">
        <v>4240</v>
      </c>
      <c r="G79" s="460">
        <v>4180</v>
      </c>
      <c r="H79" s="483">
        <v>4285</v>
      </c>
      <c r="I79" s="483" t="s">
        <v>1059</v>
      </c>
      <c r="J79" s="103" t="s">
        <v>1060</v>
      </c>
      <c r="K79" s="314">
        <f t="shared" si="54"/>
        <v>45</v>
      </c>
      <c r="L79" s="425">
        <f t="shared" si="55"/>
        <v>674.88750000000005</v>
      </c>
      <c r="M79" s="426">
        <f t="shared" si="56"/>
        <v>9450.1124999999993</v>
      </c>
      <c r="N79" s="314">
        <v>225</v>
      </c>
      <c r="O79" s="427" t="s">
        <v>591</v>
      </c>
      <c r="P79" s="428">
        <v>44558</v>
      </c>
      <c r="Q79" s="264"/>
      <c r="R79" s="277" t="s">
        <v>592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76"/>
      <c r="AG79" s="263"/>
      <c r="AH79" s="338"/>
      <c r="AI79" s="338"/>
      <c r="AJ79" s="301"/>
      <c r="AK79" s="301"/>
      <c r="AL79" s="301"/>
    </row>
    <row r="80" spans="1:38" s="262" customFormat="1" ht="13.5" customHeight="1">
      <c r="A80" s="282"/>
      <c r="B80" s="282"/>
      <c r="C80" s="282"/>
      <c r="D80" s="282"/>
      <c r="E80" s="282"/>
      <c r="F80" s="282"/>
      <c r="G80" s="282"/>
      <c r="H80" s="282"/>
      <c r="I80" s="282"/>
      <c r="J80" s="282"/>
      <c r="K80" s="268"/>
      <c r="L80" s="309"/>
      <c r="M80" s="310"/>
      <c r="N80" s="268"/>
      <c r="O80" s="336"/>
      <c r="P80" s="337"/>
      <c r="Q80" s="264"/>
      <c r="R80" s="277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76"/>
      <c r="AG80" s="263"/>
      <c r="AH80" s="338"/>
      <c r="AI80" s="338"/>
      <c r="AJ80" s="301"/>
      <c r="AK80" s="301"/>
      <c r="AL80" s="301"/>
    </row>
    <row r="81" spans="1:38" s="262" customFormat="1" ht="13.5" customHeight="1">
      <c r="A81" s="282"/>
      <c r="B81" s="282"/>
      <c r="C81" s="282"/>
      <c r="D81" s="282"/>
      <c r="E81" s="282"/>
      <c r="F81" s="282"/>
      <c r="G81" s="282"/>
      <c r="H81" s="282"/>
      <c r="I81" s="282"/>
      <c r="J81" s="282"/>
      <c r="K81" s="268"/>
      <c r="L81" s="309"/>
      <c r="M81" s="310"/>
      <c r="N81" s="268"/>
      <c r="O81" s="336"/>
      <c r="P81" s="337"/>
      <c r="Q81" s="264"/>
      <c r="R81" s="277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76"/>
      <c r="AG81" s="263"/>
      <c r="AH81" s="338"/>
      <c r="AI81" s="338"/>
      <c r="AJ81" s="301"/>
      <c r="AK81" s="301"/>
      <c r="AL81" s="301"/>
    </row>
    <row r="82" spans="1:38" s="262" customFormat="1" ht="13.5" customHeight="1">
      <c r="A82" s="282"/>
      <c r="B82" s="282"/>
      <c r="C82" s="282"/>
      <c r="D82" s="282"/>
      <c r="E82" s="282"/>
      <c r="F82" s="282"/>
      <c r="G82" s="282"/>
      <c r="H82" s="282"/>
      <c r="I82" s="282"/>
      <c r="J82" s="282"/>
      <c r="K82" s="268"/>
      <c r="L82" s="309"/>
      <c r="M82" s="310"/>
      <c r="N82" s="268"/>
      <c r="O82" s="336"/>
      <c r="P82" s="337"/>
      <c r="Q82" s="264"/>
      <c r="R82" s="277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76"/>
      <c r="AG82" s="263"/>
      <c r="AH82" s="338"/>
      <c r="AI82" s="338"/>
      <c r="AJ82" s="301"/>
      <c r="AK82" s="301"/>
      <c r="AL82" s="301"/>
    </row>
    <row r="83" spans="1:38" s="262" customFormat="1" ht="13.5" customHeight="1">
      <c r="A83" s="282"/>
      <c r="B83" s="282"/>
      <c r="C83" s="282"/>
      <c r="D83" s="282"/>
      <c r="E83" s="282"/>
      <c r="F83" s="282"/>
      <c r="G83" s="282"/>
      <c r="H83" s="282"/>
      <c r="I83" s="282"/>
      <c r="J83" s="282"/>
      <c r="K83" s="268"/>
      <c r="L83" s="309"/>
      <c r="M83" s="310"/>
      <c r="N83" s="268"/>
      <c r="O83" s="336"/>
      <c r="P83" s="337"/>
      <c r="Q83" s="264"/>
      <c r="R83" s="277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76"/>
      <c r="AG83" s="263"/>
      <c r="AH83" s="338"/>
      <c r="AI83" s="338"/>
      <c r="AJ83" s="301"/>
      <c r="AK83" s="301"/>
      <c r="AL83" s="301"/>
    </row>
    <row r="84" spans="1:38" s="262" customFormat="1" ht="13.5" customHeight="1">
      <c r="A84" s="282"/>
      <c r="B84" s="282"/>
      <c r="C84" s="282"/>
      <c r="D84" s="282"/>
      <c r="E84" s="282"/>
      <c r="F84" s="282"/>
      <c r="G84" s="282"/>
      <c r="H84" s="282"/>
      <c r="I84" s="282"/>
      <c r="J84" s="282"/>
      <c r="K84" s="268"/>
      <c r="L84" s="309"/>
      <c r="M84" s="310"/>
      <c r="N84" s="268"/>
      <c r="O84" s="336"/>
      <c r="P84" s="337"/>
      <c r="Q84" s="264"/>
      <c r="R84" s="277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76"/>
      <c r="AG84" s="263"/>
      <c r="AH84" s="338"/>
      <c r="AI84" s="338"/>
      <c r="AJ84" s="301"/>
      <c r="AK84" s="301"/>
      <c r="AL84" s="301"/>
    </row>
    <row r="85" spans="1:38" s="262" customFormat="1" ht="13.5" customHeight="1">
      <c r="A85" s="282"/>
      <c r="B85" s="282"/>
      <c r="C85" s="282"/>
      <c r="D85" s="282"/>
      <c r="E85" s="282"/>
      <c r="F85" s="282"/>
      <c r="G85" s="282"/>
      <c r="H85" s="282"/>
      <c r="I85" s="282"/>
      <c r="J85" s="282"/>
      <c r="K85" s="268"/>
      <c r="L85" s="309"/>
      <c r="M85" s="310"/>
      <c r="N85" s="268"/>
      <c r="O85" s="336"/>
      <c r="P85" s="337"/>
      <c r="Q85" s="264"/>
      <c r="R85" s="277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76"/>
      <c r="AG85" s="263"/>
      <c r="AH85" s="338"/>
      <c r="AI85" s="338"/>
      <c r="AJ85" s="301"/>
      <c r="AK85" s="301"/>
      <c r="AL85" s="301"/>
    </row>
    <row r="86" spans="1:38" ht="13.5" customHeight="1">
      <c r="A86" s="120"/>
      <c r="B86" s="121"/>
      <c r="C86" s="155"/>
      <c r="D86" s="163"/>
      <c r="E86" s="164"/>
      <c r="F86" s="120"/>
      <c r="G86" s="120"/>
      <c r="H86" s="120"/>
      <c r="I86" s="156"/>
      <c r="J86" s="156"/>
      <c r="K86" s="156"/>
      <c r="L86" s="156"/>
      <c r="M86" s="156"/>
      <c r="N86" s="156"/>
      <c r="O86" s="156"/>
      <c r="P86" s="156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>
      <c r="A87" s="165"/>
      <c r="B87" s="121"/>
      <c r="C87" s="122"/>
      <c r="D87" s="166"/>
      <c r="E87" s="125"/>
      <c r="F87" s="125"/>
      <c r="G87" s="125"/>
      <c r="H87" s="125"/>
      <c r="I87" s="125"/>
      <c r="J87" s="6"/>
      <c r="K87" s="125"/>
      <c r="L87" s="125"/>
      <c r="M87" s="6"/>
      <c r="N87" s="1"/>
      <c r="O87" s="122"/>
      <c r="P87" s="44"/>
      <c r="Q87" s="44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4"/>
      <c r="AG87" s="44"/>
      <c r="AH87" s="44"/>
      <c r="AI87" s="44"/>
      <c r="AJ87" s="44"/>
      <c r="AK87" s="44"/>
      <c r="AL87" s="44"/>
    </row>
    <row r="88" spans="1:38" ht="12.75" customHeight="1">
      <c r="A88" s="167" t="s">
        <v>614</v>
      </c>
      <c r="B88" s="167"/>
      <c r="C88" s="167"/>
      <c r="D88" s="167"/>
      <c r="E88" s="168"/>
      <c r="F88" s="125"/>
      <c r="G88" s="125"/>
      <c r="H88" s="125"/>
      <c r="I88" s="125"/>
      <c r="J88" s="1"/>
      <c r="K88" s="6"/>
      <c r="L88" s="6"/>
      <c r="M88" s="6"/>
      <c r="N88" s="1"/>
      <c r="O88" s="1"/>
      <c r="P88" s="44"/>
      <c r="Q88" s="44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4"/>
      <c r="AG88" s="44"/>
      <c r="AH88" s="44"/>
      <c r="AI88" s="44"/>
      <c r="AJ88" s="44"/>
      <c r="AK88" s="44"/>
      <c r="AL88" s="44"/>
    </row>
    <row r="89" spans="1:38" ht="38.25" customHeight="1">
      <c r="A89" s="100" t="s">
        <v>16</v>
      </c>
      <c r="B89" s="100" t="s">
        <v>568</v>
      </c>
      <c r="C89" s="100"/>
      <c r="D89" s="101" t="s">
        <v>579</v>
      </c>
      <c r="E89" s="100" t="s">
        <v>580</v>
      </c>
      <c r="F89" s="100" t="s">
        <v>581</v>
      </c>
      <c r="G89" s="100" t="s">
        <v>602</v>
      </c>
      <c r="H89" s="100" t="s">
        <v>583</v>
      </c>
      <c r="I89" s="100" t="s">
        <v>584</v>
      </c>
      <c r="J89" s="99" t="s">
        <v>585</v>
      </c>
      <c r="K89" s="99" t="s">
        <v>615</v>
      </c>
      <c r="L89" s="102" t="s">
        <v>587</v>
      </c>
      <c r="M89" s="162" t="s">
        <v>611</v>
      </c>
      <c r="N89" s="100" t="s">
        <v>612</v>
      </c>
      <c r="O89" s="100" t="s">
        <v>589</v>
      </c>
      <c r="P89" s="101" t="s">
        <v>590</v>
      </c>
      <c r="Q89" s="44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4"/>
      <c r="AG89" s="44"/>
      <c r="AH89" s="44"/>
      <c r="AI89" s="44"/>
      <c r="AJ89" s="44"/>
      <c r="AK89" s="44"/>
      <c r="AL89" s="44"/>
    </row>
    <row r="90" spans="1:38" s="262" customFormat="1" ht="12.75" customHeight="1">
      <c r="A90" s="311">
        <v>1</v>
      </c>
      <c r="B90" s="260">
        <v>44531</v>
      </c>
      <c r="C90" s="312"/>
      <c r="D90" s="313" t="s">
        <v>882</v>
      </c>
      <c r="E90" s="311" t="s">
        <v>593</v>
      </c>
      <c r="F90" s="311">
        <v>72</v>
      </c>
      <c r="G90" s="311">
        <v>30</v>
      </c>
      <c r="H90" s="311">
        <v>92.5</v>
      </c>
      <c r="I90" s="314" t="s">
        <v>878</v>
      </c>
      <c r="J90" s="315" t="s">
        <v>883</v>
      </c>
      <c r="K90" s="316">
        <f>H90-F90</f>
        <v>20.5</v>
      </c>
      <c r="L90" s="316">
        <v>100</v>
      </c>
      <c r="M90" s="315">
        <f>(K90*N90)-100</f>
        <v>925</v>
      </c>
      <c r="N90" s="315">
        <v>50</v>
      </c>
      <c r="O90" s="317" t="s">
        <v>591</v>
      </c>
      <c r="P90" s="422">
        <v>44531</v>
      </c>
      <c r="Q90" s="264"/>
      <c r="R90" s="265" t="s">
        <v>595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402">
        <v>2</v>
      </c>
      <c r="B91" s="398">
        <v>44531</v>
      </c>
      <c r="C91" s="403"/>
      <c r="D91" s="404" t="s">
        <v>884</v>
      </c>
      <c r="E91" s="405" t="s">
        <v>593</v>
      </c>
      <c r="F91" s="406">
        <v>72</v>
      </c>
      <c r="G91" s="406">
        <v>30</v>
      </c>
      <c r="H91" s="406">
        <v>93</v>
      </c>
      <c r="I91" s="407" t="s">
        <v>885</v>
      </c>
      <c r="J91" s="408" t="s">
        <v>605</v>
      </c>
      <c r="K91" s="409">
        <f t="shared" ref="K91" si="57">H91-F91</f>
        <v>21</v>
      </c>
      <c r="L91" s="409">
        <v>100</v>
      </c>
      <c r="M91" s="408">
        <f t="shared" ref="M91" si="58">(K91*N91)-100</f>
        <v>950</v>
      </c>
      <c r="N91" s="408">
        <v>50</v>
      </c>
      <c r="O91" s="410" t="s">
        <v>591</v>
      </c>
      <c r="P91" s="423">
        <v>44531</v>
      </c>
      <c r="Q91" s="264"/>
      <c r="R91" s="265" t="s">
        <v>595</v>
      </c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414">
        <v>3</v>
      </c>
      <c r="B92" s="415">
        <v>44532</v>
      </c>
      <c r="C92" s="416"/>
      <c r="D92" s="417" t="s">
        <v>894</v>
      </c>
      <c r="E92" s="414" t="s">
        <v>593</v>
      </c>
      <c r="F92" s="414">
        <v>56</v>
      </c>
      <c r="G92" s="414">
        <v>20</v>
      </c>
      <c r="H92" s="414">
        <v>20</v>
      </c>
      <c r="I92" s="418" t="s">
        <v>895</v>
      </c>
      <c r="J92" s="419" t="s">
        <v>899</v>
      </c>
      <c r="K92" s="420">
        <f t="shared" ref="K92" si="59">H92-F92</f>
        <v>-36</v>
      </c>
      <c r="L92" s="420">
        <v>100</v>
      </c>
      <c r="M92" s="419">
        <f t="shared" ref="M92" si="60">(K92*N92)-100</f>
        <v>-1900</v>
      </c>
      <c r="N92" s="419">
        <v>50</v>
      </c>
      <c r="O92" s="421" t="s">
        <v>604</v>
      </c>
      <c r="P92" s="424">
        <v>44532</v>
      </c>
      <c r="Q92" s="264"/>
      <c r="R92" s="265" t="s">
        <v>595</v>
      </c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402">
        <v>4</v>
      </c>
      <c r="B93" s="398">
        <v>44532</v>
      </c>
      <c r="C93" s="403"/>
      <c r="D93" s="404" t="s">
        <v>896</v>
      </c>
      <c r="E93" s="405" t="s">
        <v>897</v>
      </c>
      <c r="F93" s="406">
        <v>83</v>
      </c>
      <c r="G93" s="406">
        <v>127</v>
      </c>
      <c r="H93" s="406">
        <v>63</v>
      </c>
      <c r="I93" s="407">
        <v>1</v>
      </c>
      <c r="J93" s="408" t="s">
        <v>898</v>
      </c>
      <c r="K93" s="409">
        <f>F93-H93</f>
        <v>20</v>
      </c>
      <c r="L93" s="409">
        <v>100</v>
      </c>
      <c r="M93" s="408">
        <f t="shared" ref="M93:M94" si="61">(K93*N93)-100</f>
        <v>900</v>
      </c>
      <c r="N93" s="408">
        <v>50</v>
      </c>
      <c r="O93" s="410" t="s">
        <v>591</v>
      </c>
      <c r="P93" s="423">
        <v>44532</v>
      </c>
      <c r="Q93" s="264"/>
      <c r="R93" s="265" t="s">
        <v>592</v>
      </c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2.75" customHeight="1">
      <c r="A94" s="414">
        <v>5</v>
      </c>
      <c r="B94" s="415">
        <v>44532</v>
      </c>
      <c r="C94" s="416"/>
      <c r="D94" s="417" t="s">
        <v>900</v>
      </c>
      <c r="E94" s="414" t="s">
        <v>593</v>
      </c>
      <c r="F94" s="414">
        <v>11.5</v>
      </c>
      <c r="G94" s="414">
        <v>0</v>
      </c>
      <c r="H94" s="414">
        <v>0</v>
      </c>
      <c r="I94" s="418" t="s">
        <v>901</v>
      </c>
      <c r="J94" s="419" t="s">
        <v>910</v>
      </c>
      <c r="K94" s="420">
        <f t="shared" ref="K94" si="62">H94-F94</f>
        <v>-11.5</v>
      </c>
      <c r="L94" s="420">
        <v>100</v>
      </c>
      <c r="M94" s="419">
        <f t="shared" si="61"/>
        <v>-675</v>
      </c>
      <c r="N94" s="419">
        <v>50</v>
      </c>
      <c r="O94" s="421" t="s">
        <v>604</v>
      </c>
      <c r="P94" s="424">
        <v>44532</v>
      </c>
      <c r="Q94" s="264"/>
      <c r="R94" s="265" t="s">
        <v>595</v>
      </c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2.75" customHeight="1">
      <c r="A95" s="414">
        <v>6</v>
      </c>
      <c r="B95" s="415">
        <v>44532</v>
      </c>
      <c r="C95" s="416"/>
      <c r="D95" s="417" t="s">
        <v>896</v>
      </c>
      <c r="E95" s="414" t="s">
        <v>897</v>
      </c>
      <c r="F95" s="414">
        <v>88</v>
      </c>
      <c r="G95" s="414">
        <v>135</v>
      </c>
      <c r="H95" s="414">
        <v>135</v>
      </c>
      <c r="I95" s="418">
        <v>1</v>
      </c>
      <c r="J95" s="419" t="s">
        <v>909</v>
      </c>
      <c r="K95" s="420">
        <f>F95-H95</f>
        <v>-47</v>
      </c>
      <c r="L95" s="420">
        <v>100</v>
      </c>
      <c r="M95" s="419">
        <f t="shared" ref="M95:M96" si="63">(K95*N95)-100</f>
        <v>-2450</v>
      </c>
      <c r="N95" s="419">
        <v>50</v>
      </c>
      <c r="O95" s="421" t="s">
        <v>604</v>
      </c>
      <c r="P95" s="431">
        <v>44533</v>
      </c>
      <c r="Q95" s="264"/>
      <c r="R95" s="265" t="s">
        <v>592</v>
      </c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262" customFormat="1" ht="12.75" customHeight="1">
      <c r="A96" s="311">
        <v>7</v>
      </c>
      <c r="B96" s="260">
        <v>44536</v>
      </c>
      <c r="C96" s="312"/>
      <c r="D96" s="313" t="s">
        <v>916</v>
      </c>
      <c r="E96" s="311" t="s">
        <v>593</v>
      </c>
      <c r="F96" s="311">
        <v>72.5</v>
      </c>
      <c r="G96" s="311">
        <v>40</v>
      </c>
      <c r="H96" s="311">
        <v>94.5</v>
      </c>
      <c r="I96" s="314" t="s">
        <v>918</v>
      </c>
      <c r="J96" s="315" t="s">
        <v>919</v>
      </c>
      <c r="K96" s="409">
        <f t="shared" ref="K96:K97" si="64">H96-F96</f>
        <v>22</v>
      </c>
      <c r="L96" s="316">
        <v>100</v>
      </c>
      <c r="M96" s="315">
        <f t="shared" si="63"/>
        <v>1000</v>
      </c>
      <c r="N96" s="315">
        <v>50</v>
      </c>
      <c r="O96" s="317" t="s">
        <v>591</v>
      </c>
      <c r="P96" s="422">
        <v>44536</v>
      </c>
      <c r="Q96" s="264"/>
      <c r="R96" s="265" t="s">
        <v>595</v>
      </c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2.75" customHeight="1">
      <c r="A97" s="311">
        <v>8</v>
      </c>
      <c r="B97" s="260">
        <v>44536</v>
      </c>
      <c r="C97" s="312"/>
      <c r="D97" s="313" t="s">
        <v>917</v>
      </c>
      <c r="E97" s="311" t="s">
        <v>593</v>
      </c>
      <c r="F97" s="311">
        <v>295</v>
      </c>
      <c r="G97" s="311">
        <v>190</v>
      </c>
      <c r="H97" s="311">
        <v>355</v>
      </c>
      <c r="I97" s="314" t="s">
        <v>920</v>
      </c>
      <c r="J97" s="315" t="s">
        <v>921</v>
      </c>
      <c r="K97" s="409">
        <f t="shared" si="64"/>
        <v>60</v>
      </c>
      <c r="L97" s="316">
        <v>100</v>
      </c>
      <c r="M97" s="315">
        <f t="shared" ref="M97" si="65">(K97*N97)-100</f>
        <v>1400</v>
      </c>
      <c r="N97" s="315">
        <v>25</v>
      </c>
      <c r="O97" s="317" t="s">
        <v>591</v>
      </c>
      <c r="P97" s="422">
        <v>44536</v>
      </c>
      <c r="Q97" s="264"/>
      <c r="R97" s="265" t="s">
        <v>595</v>
      </c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2.75" customHeight="1">
      <c r="A98" s="311">
        <v>9</v>
      </c>
      <c r="B98" s="260">
        <v>44536</v>
      </c>
      <c r="C98" s="312"/>
      <c r="D98" s="313" t="s">
        <v>917</v>
      </c>
      <c r="E98" s="311" t="s">
        <v>593</v>
      </c>
      <c r="F98" s="311">
        <v>245</v>
      </c>
      <c r="G98" s="311">
        <v>120</v>
      </c>
      <c r="H98" s="311">
        <v>295</v>
      </c>
      <c r="I98" s="314" t="s">
        <v>922</v>
      </c>
      <c r="J98" s="315" t="s">
        <v>924</v>
      </c>
      <c r="K98" s="409">
        <f t="shared" ref="K98" si="66">H98-F98</f>
        <v>50</v>
      </c>
      <c r="L98" s="316">
        <v>100</v>
      </c>
      <c r="M98" s="315">
        <f t="shared" ref="M98" si="67">(K98*N98)-100</f>
        <v>1150</v>
      </c>
      <c r="N98" s="315">
        <v>25</v>
      </c>
      <c r="O98" s="317" t="s">
        <v>591</v>
      </c>
      <c r="P98" s="260">
        <v>44537</v>
      </c>
      <c r="Q98" s="264"/>
      <c r="R98" s="265" t="s">
        <v>595</v>
      </c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s="262" customFormat="1" ht="12.75" customHeight="1">
      <c r="A99" s="311">
        <v>10</v>
      </c>
      <c r="B99" s="260">
        <v>44537</v>
      </c>
      <c r="C99" s="312"/>
      <c r="D99" s="313" t="s">
        <v>925</v>
      </c>
      <c r="E99" s="311" t="s">
        <v>593</v>
      </c>
      <c r="F99" s="311">
        <v>31</v>
      </c>
      <c r="G99" s="311">
        <v>48</v>
      </c>
      <c r="H99" s="311">
        <v>37.5</v>
      </c>
      <c r="I99" s="314" t="s">
        <v>926</v>
      </c>
      <c r="J99" s="315" t="s">
        <v>927</v>
      </c>
      <c r="K99" s="409">
        <f t="shared" ref="K99" si="68">H99-F99</f>
        <v>6.5</v>
      </c>
      <c r="L99" s="316">
        <v>100</v>
      </c>
      <c r="M99" s="315">
        <f t="shared" ref="M99" si="69">(K99*N99)-100</f>
        <v>1850</v>
      </c>
      <c r="N99" s="315">
        <v>300</v>
      </c>
      <c r="O99" s="317" t="s">
        <v>591</v>
      </c>
      <c r="P99" s="422">
        <v>44537</v>
      </c>
      <c r="Q99" s="264"/>
      <c r="R99" s="265" t="s">
        <v>595</v>
      </c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</row>
    <row r="100" spans="1:38" s="262" customFormat="1" ht="12.75" customHeight="1">
      <c r="A100" s="414">
        <v>11</v>
      </c>
      <c r="B100" s="415">
        <v>44537</v>
      </c>
      <c r="C100" s="416"/>
      <c r="D100" s="417" t="s">
        <v>916</v>
      </c>
      <c r="E100" s="414" t="s">
        <v>593</v>
      </c>
      <c r="F100" s="414">
        <v>72.5</v>
      </c>
      <c r="G100" s="414">
        <v>40</v>
      </c>
      <c r="H100" s="414">
        <v>40</v>
      </c>
      <c r="I100" s="418" t="s">
        <v>918</v>
      </c>
      <c r="J100" s="419" t="s">
        <v>928</v>
      </c>
      <c r="K100" s="420">
        <f>F100-H100</f>
        <v>32.5</v>
      </c>
      <c r="L100" s="420">
        <v>100</v>
      </c>
      <c r="M100" s="419">
        <f>(K100*N100)-100</f>
        <v>1525</v>
      </c>
      <c r="N100" s="419">
        <v>50</v>
      </c>
      <c r="O100" s="421" t="s">
        <v>604</v>
      </c>
      <c r="P100" s="424">
        <v>44537</v>
      </c>
      <c r="Q100" s="264"/>
      <c r="R100" s="265" t="s">
        <v>595</v>
      </c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</row>
    <row r="101" spans="1:38" s="262" customFormat="1" ht="12.75" customHeight="1">
      <c r="A101" s="414">
        <v>12</v>
      </c>
      <c r="B101" s="415">
        <v>44538</v>
      </c>
      <c r="C101" s="416"/>
      <c r="D101" s="417" t="s">
        <v>936</v>
      </c>
      <c r="E101" s="414" t="s">
        <v>897</v>
      </c>
      <c r="F101" s="414">
        <v>84</v>
      </c>
      <c r="G101" s="414">
        <v>120</v>
      </c>
      <c r="H101" s="414">
        <v>112.5</v>
      </c>
      <c r="I101" s="418" t="s">
        <v>935</v>
      </c>
      <c r="J101" s="419" t="s">
        <v>937</v>
      </c>
      <c r="K101" s="420">
        <f>F101-H101</f>
        <v>-28.5</v>
      </c>
      <c r="L101" s="420">
        <v>100</v>
      </c>
      <c r="M101" s="419">
        <f>(K101*N101)-100</f>
        <v>-1525</v>
      </c>
      <c r="N101" s="419">
        <v>50</v>
      </c>
      <c r="O101" s="421" t="s">
        <v>604</v>
      </c>
      <c r="P101" s="424">
        <v>44539</v>
      </c>
      <c r="Q101" s="264"/>
      <c r="R101" s="265" t="s">
        <v>595</v>
      </c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</row>
    <row r="102" spans="1:38" s="262" customFormat="1" ht="12.75" customHeight="1">
      <c r="A102" s="414">
        <v>13</v>
      </c>
      <c r="B102" s="415">
        <v>44539</v>
      </c>
      <c r="C102" s="416"/>
      <c r="D102" s="417" t="s">
        <v>938</v>
      </c>
      <c r="E102" s="414" t="s">
        <v>593</v>
      </c>
      <c r="F102" s="414">
        <v>32.5</v>
      </c>
      <c r="G102" s="414">
        <v>17</v>
      </c>
      <c r="H102" s="414">
        <v>17</v>
      </c>
      <c r="I102" s="418" t="s">
        <v>926</v>
      </c>
      <c r="J102" s="419" t="s">
        <v>967</v>
      </c>
      <c r="K102" s="420">
        <f t="shared" ref="K102" si="70">H102-F102</f>
        <v>-15.5</v>
      </c>
      <c r="L102" s="475">
        <v>100</v>
      </c>
      <c r="M102" s="476">
        <f t="shared" ref="M102" si="71">(K102*N102)-100</f>
        <v>-4750</v>
      </c>
      <c r="N102" s="476">
        <v>300</v>
      </c>
      <c r="O102" s="421" t="s">
        <v>604</v>
      </c>
      <c r="P102" s="415">
        <v>44547</v>
      </c>
      <c r="Q102" s="264"/>
      <c r="R102" s="265" t="s">
        <v>595</v>
      </c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</row>
    <row r="103" spans="1:38" s="262" customFormat="1" ht="12.75" customHeight="1">
      <c r="A103" s="311">
        <v>14</v>
      </c>
      <c r="B103" s="260">
        <v>44540</v>
      </c>
      <c r="C103" s="312"/>
      <c r="D103" s="313" t="s">
        <v>936</v>
      </c>
      <c r="E103" s="311" t="s">
        <v>593</v>
      </c>
      <c r="F103" s="311">
        <v>49.5</v>
      </c>
      <c r="G103" s="311">
        <v>17</v>
      </c>
      <c r="H103" s="311">
        <v>69</v>
      </c>
      <c r="I103" s="314" t="s">
        <v>943</v>
      </c>
      <c r="J103" s="315" t="s">
        <v>944</v>
      </c>
      <c r="K103" s="409">
        <f t="shared" ref="K103" si="72">H103-F103</f>
        <v>19.5</v>
      </c>
      <c r="L103" s="316">
        <v>100</v>
      </c>
      <c r="M103" s="315">
        <f t="shared" ref="M103" si="73">(K103*N103)-100</f>
        <v>875</v>
      </c>
      <c r="N103" s="315">
        <v>50</v>
      </c>
      <c r="O103" s="317" t="s">
        <v>591</v>
      </c>
      <c r="P103" s="422">
        <v>44540</v>
      </c>
      <c r="Q103" s="264"/>
      <c r="R103" s="265" t="s">
        <v>592</v>
      </c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</row>
    <row r="104" spans="1:38" s="262" customFormat="1" ht="12.75" customHeight="1">
      <c r="A104" s="414">
        <v>15</v>
      </c>
      <c r="B104" s="415">
        <v>44544</v>
      </c>
      <c r="C104" s="416"/>
      <c r="D104" s="417" t="s">
        <v>955</v>
      </c>
      <c r="E104" s="414" t="s">
        <v>593</v>
      </c>
      <c r="F104" s="414">
        <v>59</v>
      </c>
      <c r="G104" s="414">
        <v>28</v>
      </c>
      <c r="H104" s="414">
        <v>28</v>
      </c>
      <c r="I104" s="418" t="s">
        <v>943</v>
      </c>
      <c r="J104" s="419" t="s">
        <v>957</v>
      </c>
      <c r="K104" s="420">
        <f t="shared" ref="K104:K106" si="74">H104-F104</f>
        <v>-31</v>
      </c>
      <c r="L104" s="475">
        <v>100</v>
      </c>
      <c r="M104" s="476">
        <f t="shared" ref="M104:M106" si="75">(K104*N104)-100</f>
        <v>-1650</v>
      </c>
      <c r="N104" s="476">
        <v>50</v>
      </c>
      <c r="O104" s="421" t="s">
        <v>604</v>
      </c>
      <c r="P104" s="415">
        <v>44545</v>
      </c>
      <c r="Q104" s="264"/>
      <c r="R104" s="265" t="s">
        <v>592</v>
      </c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</row>
    <row r="105" spans="1:38" s="262" customFormat="1" ht="12.75" customHeight="1">
      <c r="A105" s="311">
        <v>16</v>
      </c>
      <c r="B105" s="260">
        <v>44545</v>
      </c>
      <c r="C105" s="312"/>
      <c r="D105" s="313" t="s">
        <v>958</v>
      </c>
      <c r="E105" s="311" t="s">
        <v>593</v>
      </c>
      <c r="F105" s="311">
        <v>26</v>
      </c>
      <c r="G105" s="311">
        <v>14</v>
      </c>
      <c r="H105" s="311">
        <v>34.5</v>
      </c>
      <c r="I105" s="314" t="s">
        <v>959</v>
      </c>
      <c r="J105" s="315" t="s">
        <v>643</v>
      </c>
      <c r="K105" s="409">
        <f t="shared" si="74"/>
        <v>8.5</v>
      </c>
      <c r="L105" s="316">
        <v>100</v>
      </c>
      <c r="M105" s="315">
        <f t="shared" si="75"/>
        <v>3300</v>
      </c>
      <c r="N105" s="315">
        <v>400</v>
      </c>
      <c r="O105" s="317" t="s">
        <v>591</v>
      </c>
      <c r="P105" s="422">
        <v>44545</v>
      </c>
      <c r="Q105" s="264"/>
      <c r="R105" s="265" t="s">
        <v>592</v>
      </c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</row>
    <row r="106" spans="1:38" s="262" customFormat="1" ht="12.75" customHeight="1">
      <c r="A106" s="414">
        <v>17</v>
      </c>
      <c r="B106" s="415">
        <v>44547</v>
      </c>
      <c r="C106" s="416"/>
      <c r="D106" s="417" t="s">
        <v>968</v>
      </c>
      <c r="E106" s="414" t="s">
        <v>593</v>
      </c>
      <c r="F106" s="414">
        <v>14.5</v>
      </c>
      <c r="G106" s="414">
        <v>3.5</v>
      </c>
      <c r="H106" s="414">
        <v>3.5</v>
      </c>
      <c r="I106" s="418" t="s">
        <v>969</v>
      </c>
      <c r="J106" s="419" t="s">
        <v>984</v>
      </c>
      <c r="K106" s="420">
        <f t="shared" si="74"/>
        <v>-11</v>
      </c>
      <c r="L106" s="475">
        <v>100</v>
      </c>
      <c r="M106" s="476">
        <f t="shared" si="75"/>
        <v>-4500</v>
      </c>
      <c r="N106" s="476">
        <v>400</v>
      </c>
      <c r="O106" s="421" t="s">
        <v>604</v>
      </c>
      <c r="P106" s="415">
        <v>44551</v>
      </c>
      <c r="Q106" s="264"/>
      <c r="R106" s="265" t="s">
        <v>592</v>
      </c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</row>
    <row r="107" spans="1:38" s="262" customFormat="1" ht="12.75" customHeight="1">
      <c r="A107" s="311">
        <v>18</v>
      </c>
      <c r="B107" s="260">
        <v>44547</v>
      </c>
      <c r="C107" s="312"/>
      <c r="D107" s="313" t="s">
        <v>970</v>
      </c>
      <c r="E107" s="311" t="s">
        <v>593</v>
      </c>
      <c r="F107" s="311">
        <v>66</v>
      </c>
      <c r="G107" s="311">
        <v>28</v>
      </c>
      <c r="H107" s="311">
        <v>83.5</v>
      </c>
      <c r="I107" s="314" t="s">
        <v>971</v>
      </c>
      <c r="J107" s="315" t="s">
        <v>972</v>
      </c>
      <c r="K107" s="409">
        <f t="shared" ref="K107:K108" si="76">H107-F107</f>
        <v>17.5</v>
      </c>
      <c r="L107" s="316">
        <v>100</v>
      </c>
      <c r="M107" s="315">
        <f t="shared" ref="M107:M108" si="77">(K107*N107)-100</f>
        <v>775</v>
      </c>
      <c r="N107" s="315">
        <v>50</v>
      </c>
      <c r="O107" s="317" t="s">
        <v>591</v>
      </c>
      <c r="P107" s="422">
        <v>44547</v>
      </c>
      <c r="Q107" s="264"/>
      <c r="R107" s="265" t="s">
        <v>592</v>
      </c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</row>
    <row r="108" spans="1:38" s="262" customFormat="1" ht="12.75" customHeight="1">
      <c r="A108" s="414">
        <v>19</v>
      </c>
      <c r="B108" s="415">
        <v>44550</v>
      </c>
      <c r="C108" s="416"/>
      <c r="D108" s="417" t="s">
        <v>978</v>
      </c>
      <c r="E108" s="414" t="s">
        <v>593</v>
      </c>
      <c r="F108" s="414">
        <v>51</v>
      </c>
      <c r="G108" s="414">
        <v>18</v>
      </c>
      <c r="H108" s="414">
        <v>18</v>
      </c>
      <c r="I108" s="418" t="s">
        <v>979</v>
      </c>
      <c r="J108" s="419" t="s">
        <v>980</v>
      </c>
      <c r="K108" s="420">
        <f t="shared" si="76"/>
        <v>-33</v>
      </c>
      <c r="L108" s="475">
        <v>100</v>
      </c>
      <c r="M108" s="476">
        <f t="shared" si="77"/>
        <v>-1750</v>
      </c>
      <c r="N108" s="476">
        <v>50</v>
      </c>
      <c r="O108" s="421" t="s">
        <v>604</v>
      </c>
      <c r="P108" s="415">
        <v>44550</v>
      </c>
      <c r="Q108" s="264"/>
      <c r="R108" s="265" t="s">
        <v>595</v>
      </c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</row>
    <row r="109" spans="1:38" s="262" customFormat="1" ht="12.75" customHeight="1">
      <c r="A109" s="489">
        <v>20</v>
      </c>
      <c r="B109" s="490">
        <v>44552</v>
      </c>
      <c r="C109" s="491"/>
      <c r="D109" s="492" t="s">
        <v>993</v>
      </c>
      <c r="E109" s="489" t="s">
        <v>593</v>
      </c>
      <c r="F109" s="489">
        <v>62</v>
      </c>
      <c r="G109" s="489">
        <v>28</v>
      </c>
      <c r="H109" s="489">
        <v>64</v>
      </c>
      <c r="I109" s="493" t="s">
        <v>994</v>
      </c>
      <c r="J109" s="494" t="s">
        <v>995</v>
      </c>
      <c r="K109" s="495">
        <f t="shared" ref="K109:K110" si="78">H109-F109</f>
        <v>2</v>
      </c>
      <c r="L109" s="496">
        <v>100</v>
      </c>
      <c r="M109" s="494">
        <f t="shared" ref="M109:M110" si="79">(K109*N109)-100</f>
        <v>0</v>
      </c>
      <c r="N109" s="494">
        <v>50</v>
      </c>
      <c r="O109" s="497" t="s">
        <v>714</v>
      </c>
      <c r="P109" s="498">
        <v>44552</v>
      </c>
      <c r="Q109" s="264"/>
      <c r="R109" s="265" t="s">
        <v>595</v>
      </c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</row>
    <row r="110" spans="1:38" s="262" customFormat="1" ht="12.75" customHeight="1">
      <c r="A110" s="311">
        <v>21</v>
      </c>
      <c r="B110" s="260">
        <v>44552</v>
      </c>
      <c r="C110" s="312"/>
      <c r="D110" s="313" t="s">
        <v>1003</v>
      </c>
      <c r="E110" s="311" t="s">
        <v>593</v>
      </c>
      <c r="F110" s="311">
        <v>165</v>
      </c>
      <c r="G110" s="311">
        <v>90</v>
      </c>
      <c r="H110" s="311">
        <v>215</v>
      </c>
      <c r="I110" s="314" t="s">
        <v>1004</v>
      </c>
      <c r="J110" s="315" t="s">
        <v>1005</v>
      </c>
      <c r="K110" s="409">
        <f t="shared" si="78"/>
        <v>50</v>
      </c>
      <c r="L110" s="316">
        <v>100</v>
      </c>
      <c r="M110" s="315">
        <f t="shared" si="79"/>
        <v>1150</v>
      </c>
      <c r="N110" s="315">
        <v>25</v>
      </c>
      <c r="O110" s="317" t="s">
        <v>591</v>
      </c>
      <c r="P110" s="422">
        <v>44552</v>
      </c>
      <c r="Q110" s="264"/>
      <c r="R110" s="265" t="s">
        <v>592</v>
      </c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</row>
    <row r="111" spans="1:38" s="262" customFormat="1" ht="12.75" customHeight="1">
      <c r="A111" s="311">
        <v>22</v>
      </c>
      <c r="B111" s="260">
        <v>44553</v>
      </c>
      <c r="C111" s="312"/>
      <c r="D111" s="313" t="s">
        <v>1008</v>
      </c>
      <c r="E111" s="311" t="s">
        <v>593</v>
      </c>
      <c r="F111" s="311">
        <v>33</v>
      </c>
      <c r="G111" s="311">
        <v>25</v>
      </c>
      <c r="H111" s="311">
        <v>40</v>
      </c>
      <c r="I111" s="314" t="s">
        <v>1009</v>
      </c>
      <c r="J111" s="315" t="s">
        <v>1010</v>
      </c>
      <c r="K111" s="409">
        <f t="shared" ref="K111:K114" si="80">H111-F111</f>
        <v>7</v>
      </c>
      <c r="L111" s="316">
        <v>100</v>
      </c>
      <c r="M111" s="315">
        <f t="shared" ref="M111:M112" si="81">(K111*N111)-100</f>
        <v>4275</v>
      </c>
      <c r="N111" s="315">
        <v>625</v>
      </c>
      <c r="O111" s="317" t="s">
        <v>591</v>
      </c>
      <c r="P111" s="422">
        <v>44553</v>
      </c>
      <c r="Q111" s="264"/>
      <c r="R111" s="265" t="s">
        <v>595</v>
      </c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</row>
    <row r="112" spans="1:38" s="262" customFormat="1" ht="12.75" customHeight="1">
      <c r="A112" s="311">
        <v>23</v>
      </c>
      <c r="B112" s="260">
        <v>44553</v>
      </c>
      <c r="C112" s="312"/>
      <c r="D112" s="313" t="s">
        <v>1011</v>
      </c>
      <c r="E112" s="311" t="s">
        <v>593</v>
      </c>
      <c r="F112" s="311">
        <v>31</v>
      </c>
      <c r="G112" s="311"/>
      <c r="H112" s="311">
        <v>44.5</v>
      </c>
      <c r="I112" s="314" t="s">
        <v>1012</v>
      </c>
      <c r="J112" s="315" t="s">
        <v>1021</v>
      </c>
      <c r="K112" s="409">
        <f t="shared" ref="K112" si="82">H112-F112</f>
        <v>13.5</v>
      </c>
      <c r="L112" s="316">
        <v>100</v>
      </c>
      <c r="M112" s="315">
        <f t="shared" si="81"/>
        <v>575</v>
      </c>
      <c r="N112" s="315">
        <v>50</v>
      </c>
      <c r="O112" s="317" t="s">
        <v>591</v>
      </c>
      <c r="P112" s="422">
        <v>44553</v>
      </c>
      <c r="Q112" s="264"/>
      <c r="R112" s="265" t="s">
        <v>592</v>
      </c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</row>
    <row r="113" spans="1:38" s="262" customFormat="1" ht="12.75" customHeight="1">
      <c r="A113" s="311">
        <v>24</v>
      </c>
      <c r="B113" s="260">
        <v>44553</v>
      </c>
      <c r="C113" s="312"/>
      <c r="D113" s="313" t="s">
        <v>1013</v>
      </c>
      <c r="E113" s="311" t="s">
        <v>593</v>
      </c>
      <c r="F113" s="311">
        <v>95</v>
      </c>
      <c r="G113" s="311"/>
      <c r="H113" s="311">
        <v>145</v>
      </c>
      <c r="I113" s="314" t="s">
        <v>1014</v>
      </c>
      <c r="J113" s="315" t="s">
        <v>1005</v>
      </c>
      <c r="K113" s="409">
        <f t="shared" si="80"/>
        <v>50</v>
      </c>
      <c r="L113" s="316">
        <v>100</v>
      </c>
      <c r="M113" s="315">
        <f t="shared" ref="M113:M114" si="83">(K113*N113)-100</f>
        <v>1150</v>
      </c>
      <c r="N113" s="315">
        <v>25</v>
      </c>
      <c r="O113" s="317" t="s">
        <v>591</v>
      </c>
      <c r="P113" s="422">
        <v>44553</v>
      </c>
      <c r="Q113" s="264"/>
      <c r="R113" s="265" t="s">
        <v>595</v>
      </c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</row>
    <row r="114" spans="1:38" s="262" customFormat="1" ht="12.75" customHeight="1">
      <c r="A114" s="311">
        <v>25</v>
      </c>
      <c r="B114" s="260">
        <v>44553</v>
      </c>
      <c r="C114" s="312"/>
      <c r="D114" s="313" t="s">
        <v>1015</v>
      </c>
      <c r="E114" s="311" t="s">
        <v>593</v>
      </c>
      <c r="F114" s="311">
        <v>36</v>
      </c>
      <c r="G114" s="311">
        <v>8</v>
      </c>
      <c r="H114" s="311">
        <v>50</v>
      </c>
      <c r="I114" s="314" t="s">
        <v>1016</v>
      </c>
      <c r="J114" s="315" t="s">
        <v>1027</v>
      </c>
      <c r="K114" s="409">
        <f t="shared" si="80"/>
        <v>14</v>
      </c>
      <c r="L114" s="316">
        <v>100</v>
      </c>
      <c r="M114" s="315">
        <f t="shared" si="83"/>
        <v>2000</v>
      </c>
      <c r="N114" s="315">
        <v>150</v>
      </c>
      <c r="O114" s="317" t="s">
        <v>591</v>
      </c>
      <c r="P114" s="260">
        <v>44554</v>
      </c>
      <c r="Q114" s="264"/>
      <c r="R114" s="265" t="s">
        <v>595</v>
      </c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</row>
    <row r="115" spans="1:38" s="262" customFormat="1" ht="12.75" customHeight="1">
      <c r="A115" s="311">
        <v>26</v>
      </c>
      <c r="B115" s="260">
        <v>44553</v>
      </c>
      <c r="C115" s="312"/>
      <c r="D115" s="313" t="s">
        <v>1017</v>
      </c>
      <c r="E115" s="311" t="s">
        <v>593</v>
      </c>
      <c r="F115" s="311">
        <v>75</v>
      </c>
      <c r="G115" s="311"/>
      <c r="H115" s="311">
        <v>125</v>
      </c>
      <c r="I115" s="314" t="s">
        <v>1018</v>
      </c>
      <c r="J115" s="315" t="s">
        <v>1005</v>
      </c>
      <c r="K115" s="409">
        <f t="shared" ref="K115:K117" si="84">H115-F115</f>
        <v>50</v>
      </c>
      <c r="L115" s="316">
        <v>100</v>
      </c>
      <c r="M115" s="315">
        <f t="shared" ref="M115:M117" si="85">(K115*N115)-100</f>
        <v>1150</v>
      </c>
      <c r="N115" s="315">
        <v>25</v>
      </c>
      <c r="O115" s="317" t="s">
        <v>591</v>
      </c>
      <c r="P115" s="422">
        <v>44553</v>
      </c>
      <c r="Q115" s="264"/>
      <c r="R115" s="265" t="s">
        <v>595</v>
      </c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1"/>
      <c r="AE115" s="261"/>
      <c r="AF115" s="261"/>
      <c r="AG115" s="261"/>
      <c r="AH115" s="261"/>
      <c r="AI115" s="261"/>
      <c r="AJ115" s="261"/>
      <c r="AK115" s="261"/>
      <c r="AL115" s="261"/>
    </row>
    <row r="116" spans="1:38" s="262" customFormat="1" ht="12.75" customHeight="1">
      <c r="A116" s="311">
        <v>27</v>
      </c>
      <c r="B116" s="260">
        <v>44553</v>
      </c>
      <c r="C116" s="312"/>
      <c r="D116" s="313" t="s">
        <v>1019</v>
      </c>
      <c r="E116" s="311" t="s">
        <v>593</v>
      </c>
      <c r="F116" s="311">
        <v>28</v>
      </c>
      <c r="G116" s="311"/>
      <c r="H116" s="311">
        <v>44</v>
      </c>
      <c r="I116" s="314" t="s">
        <v>1020</v>
      </c>
      <c r="J116" s="315" t="s">
        <v>1022</v>
      </c>
      <c r="K116" s="409">
        <f t="shared" si="84"/>
        <v>16</v>
      </c>
      <c r="L116" s="316">
        <v>100</v>
      </c>
      <c r="M116" s="315">
        <f t="shared" si="85"/>
        <v>700</v>
      </c>
      <c r="N116" s="315">
        <v>50</v>
      </c>
      <c r="O116" s="317" t="s">
        <v>591</v>
      </c>
      <c r="P116" s="422">
        <v>44553</v>
      </c>
      <c r="Q116" s="264"/>
      <c r="R116" s="265" t="s">
        <v>592</v>
      </c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261"/>
      <c r="AL116" s="261"/>
    </row>
    <row r="117" spans="1:38" s="262" customFormat="1" ht="12.75" customHeight="1">
      <c r="A117" s="311">
        <v>28</v>
      </c>
      <c r="B117" s="260">
        <v>44554</v>
      </c>
      <c r="C117" s="312"/>
      <c r="D117" s="313" t="s">
        <v>1015</v>
      </c>
      <c r="E117" s="311" t="s">
        <v>593</v>
      </c>
      <c r="F117" s="311">
        <v>34</v>
      </c>
      <c r="G117" s="311">
        <v>8</v>
      </c>
      <c r="H117" s="311">
        <v>49.5</v>
      </c>
      <c r="I117" s="314" t="s">
        <v>1016</v>
      </c>
      <c r="J117" s="315" t="s">
        <v>1028</v>
      </c>
      <c r="K117" s="409">
        <f t="shared" si="84"/>
        <v>15.5</v>
      </c>
      <c r="L117" s="316">
        <v>100</v>
      </c>
      <c r="M117" s="315">
        <f t="shared" si="85"/>
        <v>2225</v>
      </c>
      <c r="N117" s="315">
        <v>150</v>
      </c>
      <c r="O117" s="317" t="s">
        <v>591</v>
      </c>
      <c r="P117" s="422">
        <v>44554</v>
      </c>
      <c r="Q117" s="264"/>
      <c r="R117" s="265" t="s">
        <v>595</v>
      </c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</row>
    <row r="118" spans="1:38" s="262" customFormat="1" ht="12.75" customHeight="1">
      <c r="A118" s="311">
        <v>29</v>
      </c>
      <c r="B118" s="260">
        <v>44554</v>
      </c>
      <c r="C118" s="312"/>
      <c r="D118" s="313" t="s">
        <v>1015</v>
      </c>
      <c r="E118" s="311" t="s">
        <v>593</v>
      </c>
      <c r="F118" s="311">
        <v>30</v>
      </c>
      <c r="G118" s="311">
        <v>6</v>
      </c>
      <c r="H118" s="311">
        <v>40.5</v>
      </c>
      <c r="I118" s="314" t="s">
        <v>1026</v>
      </c>
      <c r="J118" s="315" t="s">
        <v>1057</v>
      </c>
      <c r="K118" s="409">
        <f t="shared" ref="K118" si="86">H118-F118</f>
        <v>10.5</v>
      </c>
      <c r="L118" s="316">
        <v>100</v>
      </c>
      <c r="M118" s="315">
        <f t="shared" ref="M118" si="87">(K118*N118)-100</f>
        <v>1475</v>
      </c>
      <c r="N118" s="315">
        <v>150</v>
      </c>
      <c r="O118" s="317" t="s">
        <v>591</v>
      </c>
      <c r="P118" s="260">
        <v>44558</v>
      </c>
      <c r="Q118" s="264"/>
      <c r="R118" s="265" t="s">
        <v>595</v>
      </c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</row>
    <row r="119" spans="1:38" s="262" customFormat="1" ht="12.75" customHeight="1">
      <c r="A119" s="311">
        <v>30</v>
      </c>
      <c r="B119" s="260">
        <v>44554</v>
      </c>
      <c r="C119" s="312"/>
      <c r="D119" s="313" t="s">
        <v>1032</v>
      </c>
      <c r="E119" s="311" t="s">
        <v>593</v>
      </c>
      <c r="F119" s="311">
        <v>28</v>
      </c>
      <c r="G119" s="311">
        <v>13</v>
      </c>
      <c r="H119" s="311">
        <v>38</v>
      </c>
      <c r="I119" s="314" t="s">
        <v>1029</v>
      </c>
      <c r="J119" s="315" t="s">
        <v>1067</v>
      </c>
      <c r="K119" s="409">
        <f t="shared" ref="K119:K120" si="88">H119-F119</f>
        <v>10</v>
      </c>
      <c r="L119" s="316">
        <v>100</v>
      </c>
      <c r="M119" s="315">
        <f t="shared" ref="M119:M120" si="89">(K119*N119)-100</f>
        <v>1400</v>
      </c>
      <c r="N119" s="315">
        <v>150</v>
      </c>
      <c r="O119" s="317" t="s">
        <v>591</v>
      </c>
      <c r="P119" s="260">
        <v>44557</v>
      </c>
      <c r="Q119" s="264"/>
      <c r="R119" s="265" t="s">
        <v>595</v>
      </c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</row>
    <row r="120" spans="1:38" s="262" customFormat="1" ht="12.75" customHeight="1">
      <c r="A120" s="414">
        <v>31</v>
      </c>
      <c r="B120" s="415">
        <v>44554</v>
      </c>
      <c r="C120" s="416"/>
      <c r="D120" s="417" t="s">
        <v>1030</v>
      </c>
      <c r="E120" s="414" t="s">
        <v>593</v>
      </c>
      <c r="F120" s="414">
        <v>1</v>
      </c>
      <c r="G120" s="414">
        <v>0.2</v>
      </c>
      <c r="H120" s="414">
        <v>0.45</v>
      </c>
      <c r="I120" s="418" t="s">
        <v>1031</v>
      </c>
      <c r="J120" s="419" t="s">
        <v>1134</v>
      </c>
      <c r="K120" s="420">
        <f t="shared" si="88"/>
        <v>-0.55000000000000004</v>
      </c>
      <c r="L120" s="475">
        <v>100</v>
      </c>
      <c r="M120" s="476">
        <f t="shared" si="89"/>
        <v>-3675.0000000000005</v>
      </c>
      <c r="N120" s="476">
        <v>6500</v>
      </c>
      <c r="O120" s="421" t="s">
        <v>604</v>
      </c>
      <c r="P120" s="415">
        <v>44560</v>
      </c>
      <c r="Q120" s="264"/>
      <c r="R120" s="265" t="s">
        <v>592</v>
      </c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</row>
    <row r="121" spans="1:38" s="262" customFormat="1" ht="12.75" customHeight="1">
      <c r="A121" s="311">
        <v>32</v>
      </c>
      <c r="B121" s="260">
        <v>44554</v>
      </c>
      <c r="C121" s="312"/>
      <c r="D121" s="313" t="s">
        <v>1033</v>
      </c>
      <c r="E121" s="311" t="s">
        <v>593</v>
      </c>
      <c r="F121" s="311">
        <v>67.5</v>
      </c>
      <c r="G121" s="311">
        <v>35</v>
      </c>
      <c r="H121" s="311">
        <v>82</v>
      </c>
      <c r="I121" s="314" t="s">
        <v>971</v>
      </c>
      <c r="J121" s="315" t="s">
        <v>1034</v>
      </c>
      <c r="K121" s="409">
        <f t="shared" ref="K121" si="90">H121-F121</f>
        <v>14.5</v>
      </c>
      <c r="L121" s="316">
        <v>100</v>
      </c>
      <c r="M121" s="315">
        <f t="shared" ref="M121" si="91">(K121*N121)-100</f>
        <v>625</v>
      </c>
      <c r="N121" s="315">
        <v>50</v>
      </c>
      <c r="O121" s="317" t="s">
        <v>591</v>
      </c>
      <c r="P121" s="422">
        <v>44554</v>
      </c>
      <c r="Q121" s="264"/>
      <c r="R121" s="265" t="s">
        <v>595</v>
      </c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</row>
    <row r="122" spans="1:38" s="262" customFormat="1" ht="12.75" customHeight="1">
      <c r="A122" s="311">
        <v>33</v>
      </c>
      <c r="B122" s="260">
        <v>44554</v>
      </c>
      <c r="C122" s="312"/>
      <c r="D122" s="313" t="s">
        <v>1035</v>
      </c>
      <c r="E122" s="311" t="s">
        <v>593</v>
      </c>
      <c r="F122" s="311">
        <v>200</v>
      </c>
      <c r="G122" s="311">
        <v>95</v>
      </c>
      <c r="H122" s="311">
        <v>240</v>
      </c>
      <c r="I122" s="314" t="s">
        <v>1036</v>
      </c>
      <c r="J122" s="315" t="s">
        <v>1037</v>
      </c>
      <c r="K122" s="409">
        <f t="shared" ref="K122:K126" si="92">H122-F122</f>
        <v>40</v>
      </c>
      <c r="L122" s="316">
        <v>100</v>
      </c>
      <c r="M122" s="315">
        <f t="shared" ref="M122:M126" si="93">(K122*N122)-100</f>
        <v>900</v>
      </c>
      <c r="N122" s="315">
        <v>25</v>
      </c>
      <c r="O122" s="317" t="s">
        <v>591</v>
      </c>
      <c r="P122" s="422">
        <v>44554</v>
      </c>
      <c r="Q122" s="264"/>
      <c r="R122" s="265" t="s">
        <v>592</v>
      </c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</row>
    <row r="123" spans="1:38" s="262" customFormat="1" ht="12.75" customHeight="1">
      <c r="A123" s="311">
        <v>34</v>
      </c>
      <c r="B123" s="260">
        <v>44557</v>
      </c>
      <c r="C123" s="312"/>
      <c r="D123" s="313" t="s">
        <v>1039</v>
      </c>
      <c r="E123" s="311" t="s">
        <v>593</v>
      </c>
      <c r="F123" s="311">
        <v>61.5</v>
      </c>
      <c r="G123" s="311">
        <v>25</v>
      </c>
      <c r="H123" s="311">
        <v>97.5</v>
      </c>
      <c r="I123" s="314" t="s">
        <v>994</v>
      </c>
      <c r="J123" s="315" t="s">
        <v>1044</v>
      </c>
      <c r="K123" s="409">
        <f t="shared" si="92"/>
        <v>36</v>
      </c>
      <c r="L123" s="316">
        <v>100</v>
      </c>
      <c r="M123" s="315">
        <f t="shared" si="93"/>
        <v>1700</v>
      </c>
      <c r="N123" s="315">
        <v>50</v>
      </c>
      <c r="O123" s="317" t="s">
        <v>591</v>
      </c>
      <c r="P123" s="422">
        <v>44557</v>
      </c>
      <c r="Q123" s="264"/>
      <c r="R123" s="265" t="s">
        <v>595</v>
      </c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1"/>
      <c r="AE123" s="261"/>
      <c r="AF123" s="261"/>
      <c r="AG123" s="261"/>
      <c r="AH123" s="261"/>
      <c r="AI123" s="261"/>
      <c r="AJ123" s="261"/>
      <c r="AK123" s="261"/>
      <c r="AL123" s="261"/>
    </row>
    <row r="124" spans="1:38" s="262" customFormat="1" ht="12.75" customHeight="1">
      <c r="A124" s="311">
        <v>35</v>
      </c>
      <c r="B124" s="260">
        <v>44557</v>
      </c>
      <c r="C124" s="312"/>
      <c r="D124" s="313" t="s">
        <v>1040</v>
      </c>
      <c r="E124" s="311" t="s">
        <v>593</v>
      </c>
      <c r="F124" s="311">
        <v>75</v>
      </c>
      <c r="G124" s="311">
        <v>35</v>
      </c>
      <c r="H124" s="311">
        <v>90</v>
      </c>
      <c r="I124" s="314" t="s">
        <v>1041</v>
      </c>
      <c r="J124" s="315" t="s">
        <v>1043</v>
      </c>
      <c r="K124" s="409">
        <f t="shared" si="92"/>
        <v>15</v>
      </c>
      <c r="L124" s="316">
        <v>100</v>
      </c>
      <c r="M124" s="315">
        <f t="shared" si="93"/>
        <v>650</v>
      </c>
      <c r="N124" s="315">
        <v>50</v>
      </c>
      <c r="O124" s="317" t="s">
        <v>591</v>
      </c>
      <c r="P124" s="422">
        <v>44557</v>
      </c>
      <c r="Q124" s="264"/>
      <c r="R124" s="265" t="s">
        <v>595</v>
      </c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61"/>
      <c r="AE124" s="261"/>
      <c r="AF124" s="261"/>
      <c r="AG124" s="261"/>
      <c r="AH124" s="261"/>
      <c r="AI124" s="261"/>
      <c r="AJ124" s="261"/>
      <c r="AK124" s="261"/>
      <c r="AL124" s="261"/>
    </row>
    <row r="125" spans="1:38" s="262" customFormat="1" ht="12.75" customHeight="1">
      <c r="A125" s="414">
        <v>36</v>
      </c>
      <c r="B125" s="415">
        <v>44557</v>
      </c>
      <c r="C125" s="416"/>
      <c r="D125" s="417" t="s">
        <v>1042</v>
      </c>
      <c r="E125" s="414" t="s">
        <v>593</v>
      </c>
      <c r="F125" s="414">
        <v>73</v>
      </c>
      <c r="G125" s="414">
        <v>35</v>
      </c>
      <c r="H125" s="414">
        <v>35</v>
      </c>
      <c r="I125" s="418" t="s">
        <v>1041</v>
      </c>
      <c r="J125" s="419" t="s">
        <v>1056</v>
      </c>
      <c r="K125" s="420">
        <f t="shared" si="92"/>
        <v>-38</v>
      </c>
      <c r="L125" s="475">
        <v>100</v>
      </c>
      <c r="M125" s="476">
        <f t="shared" si="93"/>
        <v>-2000</v>
      </c>
      <c r="N125" s="476">
        <v>50</v>
      </c>
      <c r="O125" s="421" t="s">
        <v>604</v>
      </c>
      <c r="P125" s="415">
        <v>44558</v>
      </c>
      <c r="Q125" s="264"/>
      <c r="R125" s="265" t="s">
        <v>595</v>
      </c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61"/>
      <c r="AE125" s="261"/>
      <c r="AF125" s="261"/>
      <c r="AG125" s="261"/>
      <c r="AH125" s="261"/>
      <c r="AI125" s="261"/>
      <c r="AJ125" s="261"/>
      <c r="AK125" s="261"/>
      <c r="AL125" s="261"/>
    </row>
    <row r="126" spans="1:38" s="262" customFormat="1" ht="12.75" customHeight="1">
      <c r="A126" s="311">
        <v>37</v>
      </c>
      <c r="B126" s="260">
        <v>44557</v>
      </c>
      <c r="C126" s="312"/>
      <c r="D126" s="313" t="s">
        <v>1045</v>
      </c>
      <c r="E126" s="311" t="s">
        <v>593</v>
      </c>
      <c r="F126" s="311">
        <v>25</v>
      </c>
      <c r="G126" s="311">
        <v>17</v>
      </c>
      <c r="H126" s="311">
        <v>31</v>
      </c>
      <c r="I126" s="314" t="s">
        <v>1046</v>
      </c>
      <c r="J126" s="315" t="s">
        <v>1066</v>
      </c>
      <c r="K126" s="409">
        <f t="shared" si="92"/>
        <v>6</v>
      </c>
      <c r="L126" s="316">
        <v>100</v>
      </c>
      <c r="M126" s="315">
        <f t="shared" si="93"/>
        <v>3650</v>
      </c>
      <c r="N126" s="315">
        <v>625</v>
      </c>
      <c r="O126" s="317" t="s">
        <v>591</v>
      </c>
      <c r="P126" s="260">
        <v>44558</v>
      </c>
      <c r="Q126" s="264"/>
      <c r="R126" s="265" t="s">
        <v>595</v>
      </c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</row>
    <row r="127" spans="1:38" s="262" customFormat="1" ht="12.75" customHeight="1">
      <c r="A127" s="414">
        <v>38</v>
      </c>
      <c r="B127" s="415">
        <v>44558</v>
      </c>
      <c r="C127" s="416"/>
      <c r="D127" s="417" t="s">
        <v>1063</v>
      </c>
      <c r="E127" s="414" t="s">
        <v>593</v>
      </c>
      <c r="F127" s="414">
        <v>9.5</v>
      </c>
      <c r="G127" s="414">
        <v>2</v>
      </c>
      <c r="H127" s="414">
        <v>2</v>
      </c>
      <c r="I127" s="418">
        <v>20</v>
      </c>
      <c r="J127" s="419" t="s">
        <v>1098</v>
      </c>
      <c r="K127" s="420">
        <f t="shared" ref="K127" si="94">H127-F127</f>
        <v>-7.5</v>
      </c>
      <c r="L127" s="475">
        <v>100</v>
      </c>
      <c r="M127" s="476">
        <f t="shared" ref="M127" si="95">(K127*N127)-100</f>
        <v>-2725</v>
      </c>
      <c r="N127" s="476">
        <v>350</v>
      </c>
      <c r="O127" s="421" t="s">
        <v>604</v>
      </c>
      <c r="P127" s="415">
        <v>44559</v>
      </c>
      <c r="Q127" s="264"/>
      <c r="R127" s="265" t="s">
        <v>592</v>
      </c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  <c r="AF127" s="261"/>
      <c r="AG127" s="261"/>
      <c r="AH127" s="261"/>
      <c r="AI127" s="261"/>
      <c r="AJ127" s="261"/>
      <c r="AK127" s="261"/>
      <c r="AL127" s="261"/>
    </row>
    <row r="128" spans="1:38" s="262" customFormat="1" ht="12.75" customHeight="1">
      <c r="A128" s="414">
        <v>39</v>
      </c>
      <c r="B128" s="415">
        <v>44558</v>
      </c>
      <c r="C128" s="416"/>
      <c r="D128" s="417" t="s">
        <v>1061</v>
      </c>
      <c r="E128" s="414" t="s">
        <v>593</v>
      </c>
      <c r="F128" s="414">
        <v>2.75</v>
      </c>
      <c r="G128" s="414">
        <v>0.45</v>
      </c>
      <c r="H128" s="414">
        <v>0.45</v>
      </c>
      <c r="I128" s="474" t="s">
        <v>1135</v>
      </c>
      <c r="J128" s="419" t="s">
        <v>1136</v>
      </c>
      <c r="K128" s="420">
        <f t="shared" ref="K128" si="96">H128-F128</f>
        <v>-2.2999999999999998</v>
      </c>
      <c r="L128" s="475">
        <v>100</v>
      </c>
      <c r="M128" s="476">
        <f t="shared" ref="M128" si="97">(K128*N128)-100</f>
        <v>-4437.7999999999993</v>
      </c>
      <c r="N128" s="476">
        <v>1886</v>
      </c>
      <c r="O128" s="421" t="s">
        <v>604</v>
      </c>
      <c r="P128" s="415">
        <v>44560</v>
      </c>
      <c r="Q128" s="264"/>
      <c r="R128" s="265" t="s">
        <v>592</v>
      </c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</row>
    <row r="129" spans="1:38" s="262" customFormat="1" ht="12.75" customHeight="1">
      <c r="A129" s="311">
        <v>40</v>
      </c>
      <c r="B129" s="260">
        <v>44558</v>
      </c>
      <c r="C129" s="312"/>
      <c r="D129" s="313" t="s">
        <v>1062</v>
      </c>
      <c r="E129" s="311" t="s">
        <v>593</v>
      </c>
      <c r="F129" s="311">
        <v>70</v>
      </c>
      <c r="G129" s="311">
        <v>30</v>
      </c>
      <c r="H129" s="311">
        <v>87.5</v>
      </c>
      <c r="I129" s="314" t="s">
        <v>1041</v>
      </c>
      <c r="J129" s="315" t="s">
        <v>1065</v>
      </c>
      <c r="K129" s="409">
        <f t="shared" ref="K129:K131" si="98">H129-F129</f>
        <v>17.5</v>
      </c>
      <c r="L129" s="316">
        <v>100</v>
      </c>
      <c r="M129" s="315">
        <f t="shared" ref="M129:M131" si="99">(K129*N129)-100</f>
        <v>775</v>
      </c>
      <c r="N129" s="315">
        <v>50</v>
      </c>
      <c r="O129" s="317" t="s">
        <v>591</v>
      </c>
      <c r="P129" s="422">
        <v>44558</v>
      </c>
      <c r="Q129" s="264"/>
      <c r="R129" s="265" t="s">
        <v>595</v>
      </c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</row>
    <row r="130" spans="1:38" s="262" customFormat="1" ht="12.75" customHeight="1">
      <c r="A130" s="414">
        <v>41</v>
      </c>
      <c r="B130" s="415">
        <v>44558</v>
      </c>
      <c r="C130" s="416"/>
      <c r="D130" s="417" t="s">
        <v>1064</v>
      </c>
      <c r="E130" s="414" t="s">
        <v>593</v>
      </c>
      <c r="F130" s="414">
        <v>30</v>
      </c>
      <c r="G130" s="414">
        <v>15</v>
      </c>
      <c r="H130" s="414">
        <v>15</v>
      </c>
      <c r="I130" s="418" t="s">
        <v>1029</v>
      </c>
      <c r="J130" s="419" t="s">
        <v>1098</v>
      </c>
      <c r="K130" s="420">
        <f t="shared" si="98"/>
        <v>-15</v>
      </c>
      <c r="L130" s="475">
        <v>100</v>
      </c>
      <c r="M130" s="476">
        <f t="shared" si="99"/>
        <v>-4225</v>
      </c>
      <c r="N130" s="476">
        <v>275</v>
      </c>
      <c r="O130" s="421" t="s">
        <v>604</v>
      </c>
      <c r="P130" s="415">
        <v>44559</v>
      </c>
      <c r="Q130" s="264"/>
      <c r="R130" s="265" t="s">
        <v>592</v>
      </c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</row>
    <row r="131" spans="1:38" s="262" customFormat="1" ht="12.75" customHeight="1">
      <c r="A131" s="311">
        <v>42</v>
      </c>
      <c r="B131" s="260">
        <v>44560</v>
      </c>
      <c r="C131" s="312"/>
      <c r="D131" s="313" t="s">
        <v>1137</v>
      </c>
      <c r="E131" s="311" t="s">
        <v>593</v>
      </c>
      <c r="F131" s="311">
        <v>52.5</v>
      </c>
      <c r="G131" s="311"/>
      <c r="H131" s="311">
        <v>92.5</v>
      </c>
      <c r="I131" s="314" t="s">
        <v>1041</v>
      </c>
      <c r="J131" s="315" t="s">
        <v>1037</v>
      </c>
      <c r="K131" s="409">
        <f t="shared" si="98"/>
        <v>40</v>
      </c>
      <c r="L131" s="316">
        <v>100</v>
      </c>
      <c r="M131" s="315">
        <f t="shared" si="99"/>
        <v>900</v>
      </c>
      <c r="N131" s="315">
        <v>25</v>
      </c>
      <c r="O131" s="317" t="s">
        <v>591</v>
      </c>
      <c r="P131" s="422">
        <v>44560</v>
      </c>
      <c r="Q131" s="264"/>
      <c r="R131" s="265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61"/>
      <c r="AE131" s="261"/>
      <c r="AF131" s="261"/>
      <c r="AG131" s="261"/>
      <c r="AH131" s="261"/>
      <c r="AI131" s="261"/>
      <c r="AJ131" s="261"/>
      <c r="AK131" s="261"/>
      <c r="AL131" s="261"/>
    </row>
    <row r="132" spans="1:38" s="262" customFormat="1" ht="12.75" customHeight="1">
      <c r="A132" s="267"/>
      <c r="B132" s="263"/>
      <c r="C132" s="378"/>
      <c r="D132" s="499"/>
      <c r="E132" s="267"/>
      <c r="F132" s="267"/>
      <c r="G132" s="267"/>
      <c r="H132" s="267"/>
      <c r="I132" s="268"/>
      <c r="J132" s="380"/>
      <c r="K132" s="500"/>
      <c r="L132" s="381"/>
      <c r="M132" s="380"/>
      <c r="N132" s="380"/>
      <c r="O132" s="501"/>
      <c r="P132" s="502"/>
      <c r="Q132" s="264"/>
      <c r="R132" s="265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61"/>
      <c r="AE132" s="261"/>
      <c r="AF132" s="261"/>
      <c r="AG132" s="261"/>
      <c r="AH132" s="261"/>
      <c r="AI132" s="261"/>
      <c r="AJ132" s="261"/>
      <c r="AK132" s="261"/>
      <c r="AL132" s="261"/>
    </row>
    <row r="133" spans="1:38" s="369" customFormat="1" ht="12.75" customHeight="1">
      <c r="A133" s="357"/>
      <c r="B133" s="358"/>
      <c r="C133" s="359"/>
      <c r="D133" s="360"/>
      <c r="E133" s="357"/>
      <c r="F133" s="357"/>
      <c r="G133" s="357"/>
      <c r="H133" s="357"/>
      <c r="I133" s="361"/>
      <c r="J133" s="362"/>
      <c r="K133" s="363"/>
      <c r="L133" s="363"/>
      <c r="M133" s="362"/>
      <c r="N133" s="362"/>
      <c r="O133" s="364"/>
      <c r="P133" s="365"/>
      <c r="Q133" s="366"/>
      <c r="R133" s="367"/>
      <c r="S133" s="366"/>
      <c r="T133" s="366"/>
      <c r="U133" s="366"/>
      <c r="V133" s="366"/>
      <c r="W133" s="366"/>
      <c r="X133" s="366"/>
      <c r="Y133" s="366"/>
      <c r="Z133" s="366"/>
      <c r="AA133" s="366"/>
      <c r="AB133" s="366"/>
      <c r="AC133" s="366"/>
      <c r="AD133" s="366"/>
      <c r="AE133" s="366"/>
      <c r="AF133" s="368"/>
      <c r="AG133" s="368"/>
      <c r="AH133" s="368"/>
      <c r="AI133" s="368"/>
      <c r="AJ133" s="368"/>
      <c r="AK133" s="368"/>
      <c r="AL133" s="368"/>
    </row>
    <row r="134" spans="1:38" ht="14.25" customHeight="1">
      <c r="A134" s="164"/>
      <c r="B134" s="169"/>
      <c r="C134" s="169"/>
      <c r="D134" s="170"/>
      <c r="E134" s="164"/>
      <c r="F134" s="171"/>
      <c r="G134" s="164"/>
      <c r="H134" s="164"/>
      <c r="I134" s="164"/>
      <c r="J134" s="169"/>
      <c r="K134" s="172"/>
      <c r="L134" s="164"/>
      <c r="M134" s="164"/>
      <c r="N134" s="164"/>
      <c r="O134" s="173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98" t="s">
        <v>616</v>
      </c>
      <c r="B135" s="174"/>
      <c r="C135" s="174"/>
      <c r="D135" s="175"/>
      <c r="E135" s="148"/>
      <c r="F135" s="6"/>
      <c r="G135" s="6"/>
      <c r="H135" s="149"/>
      <c r="I135" s="17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38.25" customHeight="1">
      <c r="A136" s="99" t="s">
        <v>16</v>
      </c>
      <c r="B136" s="100" t="s">
        <v>568</v>
      </c>
      <c r="C136" s="100"/>
      <c r="D136" s="101" t="s">
        <v>579</v>
      </c>
      <c r="E136" s="100" t="s">
        <v>580</v>
      </c>
      <c r="F136" s="100" t="s">
        <v>581</v>
      </c>
      <c r="G136" s="100" t="s">
        <v>582</v>
      </c>
      <c r="H136" s="100" t="s">
        <v>583</v>
      </c>
      <c r="I136" s="100" t="s">
        <v>584</v>
      </c>
      <c r="J136" s="99" t="s">
        <v>585</v>
      </c>
      <c r="K136" s="152" t="s">
        <v>603</v>
      </c>
      <c r="L136" s="153" t="s">
        <v>587</v>
      </c>
      <c r="M136" s="102" t="s">
        <v>588</v>
      </c>
      <c r="N136" s="100" t="s">
        <v>589</v>
      </c>
      <c r="O136" s="101" t="s">
        <v>590</v>
      </c>
      <c r="P136" s="100" t="s">
        <v>829</v>
      </c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4.25" customHeight="1">
      <c r="A137" s="269">
        <v>1</v>
      </c>
      <c r="B137" s="451">
        <v>44420</v>
      </c>
      <c r="C137" s="452"/>
      <c r="D137" s="453" t="s">
        <v>500</v>
      </c>
      <c r="E137" s="454" t="s">
        <v>593</v>
      </c>
      <c r="F137" s="269">
        <v>314</v>
      </c>
      <c r="G137" s="269">
        <v>284</v>
      </c>
      <c r="H137" s="454">
        <v>341.25</v>
      </c>
      <c r="I137" s="455" t="s">
        <v>823</v>
      </c>
      <c r="J137" s="103" t="s">
        <v>942</v>
      </c>
      <c r="K137" s="103">
        <f t="shared" ref="K137" si="100">H137-F137</f>
        <v>27.25</v>
      </c>
      <c r="L137" s="104">
        <f t="shared" ref="L137" si="101">(F137*-0.7)/100</f>
        <v>-2.198</v>
      </c>
      <c r="M137" s="105">
        <f t="shared" ref="M137" si="102">(K137+L137)/F137</f>
        <v>7.9783439490445862E-2</v>
      </c>
      <c r="N137" s="103" t="s">
        <v>591</v>
      </c>
      <c r="O137" s="106">
        <v>44540</v>
      </c>
      <c r="P137" s="103"/>
      <c r="Q137" s="1"/>
      <c r="R137" s="1" t="s">
        <v>592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s="262" customFormat="1" ht="14.25" customHeight="1">
      <c r="A138" s="296">
        <v>2</v>
      </c>
      <c r="B138" s="297">
        <v>44488</v>
      </c>
      <c r="C138" s="298"/>
      <c r="D138" s="299" t="s">
        <v>138</v>
      </c>
      <c r="E138" s="300" t="s">
        <v>593</v>
      </c>
      <c r="F138" s="301" t="s">
        <v>839</v>
      </c>
      <c r="G138" s="301">
        <v>198</v>
      </c>
      <c r="H138" s="300"/>
      <c r="I138" s="302" t="s">
        <v>835</v>
      </c>
      <c r="J138" s="303" t="s">
        <v>594</v>
      </c>
      <c r="K138" s="303"/>
      <c r="L138" s="304"/>
      <c r="M138" s="305"/>
      <c r="N138" s="303"/>
      <c r="O138" s="306"/>
      <c r="P138" s="303"/>
      <c r="Q138" s="261"/>
      <c r="R138" s="1" t="s">
        <v>592</v>
      </c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61"/>
      <c r="AE138" s="261"/>
      <c r="AF138" s="261"/>
      <c r="AG138" s="261"/>
      <c r="AH138" s="261"/>
      <c r="AI138" s="261"/>
      <c r="AJ138" s="261"/>
      <c r="AK138" s="261"/>
      <c r="AL138" s="261"/>
    </row>
    <row r="139" spans="1:38" s="262" customFormat="1" ht="14.25" customHeight="1">
      <c r="A139" s="296">
        <v>3</v>
      </c>
      <c r="B139" s="297">
        <v>44490</v>
      </c>
      <c r="C139" s="298"/>
      <c r="D139" s="299" t="s">
        <v>468</v>
      </c>
      <c r="E139" s="300" t="s">
        <v>593</v>
      </c>
      <c r="F139" s="301" t="s">
        <v>840</v>
      </c>
      <c r="G139" s="301">
        <v>3700</v>
      </c>
      <c r="H139" s="300"/>
      <c r="I139" s="302" t="s">
        <v>837</v>
      </c>
      <c r="J139" s="303" t="s">
        <v>594</v>
      </c>
      <c r="K139" s="303"/>
      <c r="L139" s="304"/>
      <c r="M139" s="305"/>
      <c r="N139" s="303"/>
      <c r="O139" s="306"/>
      <c r="P139" s="303"/>
      <c r="Q139" s="261"/>
      <c r="R139" s="1" t="s">
        <v>592</v>
      </c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1"/>
      <c r="AI139" s="261"/>
      <c r="AJ139" s="261"/>
      <c r="AK139" s="261"/>
      <c r="AL139" s="261"/>
    </row>
    <row r="140" spans="1:38" s="262" customFormat="1" ht="14.25" customHeight="1">
      <c r="A140" s="296">
        <v>4</v>
      </c>
      <c r="B140" s="297">
        <v>44551</v>
      </c>
      <c r="C140" s="298"/>
      <c r="D140" s="299" t="s">
        <v>389</v>
      </c>
      <c r="E140" s="300" t="s">
        <v>593</v>
      </c>
      <c r="F140" s="301" t="s">
        <v>987</v>
      </c>
      <c r="G140" s="301">
        <v>198</v>
      </c>
      <c r="H140" s="300"/>
      <c r="I140" s="302" t="s">
        <v>988</v>
      </c>
      <c r="J140" s="303" t="s">
        <v>594</v>
      </c>
      <c r="K140" s="303"/>
      <c r="L140" s="304"/>
      <c r="M140" s="305"/>
      <c r="N140" s="303"/>
      <c r="O140" s="306"/>
      <c r="P140" s="303"/>
      <c r="Q140" s="261"/>
      <c r="R140" s="1" t="s">
        <v>592</v>
      </c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</row>
    <row r="141" spans="1:38" s="262" customFormat="1" ht="14.25" customHeight="1">
      <c r="A141" s="296"/>
      <c r="B141" s="297"/>
      <c r="C141" s="298"/>
      <c r="D141" s="299"/>
      <c r="E141" s="300"/>
      <c r="F141" s="301"/>
      <c r="G141" s="301"/>
      <c r="H141" s="300"/>
      <c r="I141" s="302"/>
      <c r="J141" s="303"/>
      <c r="K141" s="303"/>
      <c r="L141" s="304"/>
      <c r="M141" s="305"/>
      <c r="N141" s="303"/>
      <c r="O141" s="306"/>
      <c r="P141" s="303"/>
      <c r="Q141" s="261"/>
      <c r="R141" s="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61"/>
      <c r="AE141" s="261"/>
      <c r="AF141" s="261"/>
      <c r="AG141" s="261"/>
      <c r="AH141" s="261"/>
      <c r="AI141" s="261"/>
      <c r="AJ141" s="261"/>
      <c r="AK141" s="261"/>
      <c r="AL141" s="261"/>
    </row>
    <row r="142" spans="1:38" ht="14.25" customHeight="1">
      <c r="A142" s="177"/>
      <c r="B142" s="154"/>
      <c r="C142" s="178"/>
      <c r="D142" s="109"/>
      <c r="E142" s="179"/>
      <c r="F142" s="179"/>
      <c r="G142" s="179"/>
      <c r="H142" s="179"/>
      <c r="I142" s="179"/>
      <c r="J142" s="179"/>
      <c r="K142" s="180"/>
      <c r="L142" s="181"/>
      <c r="M142" s="179"/>
      <c r="N142" s="182"/>
      <c r="O142" s="183"/>
      <c r="P142" s="183"/>
      <c r="R142" s="6"/>
      <c r="S142" s="44"/>
      <c r="T142" s="1"/>
      <c r="U142" s="1"/>
      <c r="V142" s="1"/>
      <c r="W142" s="1"/>
      <c r="X142" s="1"/>
      <c r="Y142" s="1"/>
      <c r="Z142" s="1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</row>
    <row r="143" spans="1:38" ht="12.75" customHeight="1">
      <c r="A143" s="132" t="s">
        <v>596</v>
      </c>
      <c r="B143" s="132"/>
      <c r="C143" s="132"/>
      <c r="D143" s="132"/>
      <c r="E143" s="44"/>
      <c r="F143" s="140" t="s">
        <v>598</v>
      </c>
      <c r="G143" s="59"/>
      <c r="H143" s="59"/>
      <c r="I143" s="59"/>
      <c r="J143" s="6"/>
      <c r="K143" s="158"/>
      <c r="L143" s="159"/>
      <c r="M143" s="6"/>
      <c r="N143" s="122"/>
      <c r="O143" s="184"/>
      <c r="P143" s="1"/>
      <c r="Q143" s="1"/>
      <c r="R143" s="6"/>
      <c r="S143" s="1"/>
      <c r="T143" s="1"/>
      <c r="U143" s="1"/>
      <c r="V143" s="1"/>
      <c r="W143" s="1"/>
      <c r="X143" s="1"/>
      <c r="Y143" s="1"/>
    </row>
    <row r="144" spans="1:38" ht="12.75" customHeight="1">
      <c r="A144" s="139" t="s">
        <v>597</v>
      </c>
      <c r="B144" s="132"/>
      <c r="C144" s="132"/>
      <c r="D144" s="132"/>
      <c r="E144" s="6"/>
      <c r="F144" s="140" t="s">
        <v>600</v>
      </c>
      <c r="G144" s="6"/>
      <c r="H144" s="6" t="s">
        <v>821</v>
      </c>
      <c r="I144" s="6"/>
      <c r="J144" s="1"/>
      <c r="K144" s="6"/>
      <c r="L144" s="6"/>
      <c r="M144" s="6"/>
      <c r="N144" s="1"/>
      <c r="O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38" ht="12.75" customHeight="1">
      <c r="A145" s="139"/>
      <c r="B145" s="132"/>
      <c r="C145" s="132"/>
      <c r="D145" s="132"/>
      <c r="E145" s="6"/>
      <c r="F145" s="140"/>
      <c r="G145" s="6"/>
      <c r="H145" s="6"/>
      <c r="I145" s="6"/>
      <c r="J145" s="1"/>
      <c r="K145" s="6"/>
      <c r="L145" s="6"/>
      <c r="M145" s="6"/>
      <c r="N145" s="1"/>
      <c r="O145" s="1"/>
      <c r="Q145" s="1"/>
      <c r="R145" s="59"/>
      <c r="S145" s="1"/>
      <c r="T145" s="1"/>
      <c r="U145" s="1"/>
      <c r="V145" s="1"/>
      <c r="W145" s="1"/>
      <c r="X145" s="1"/>
      <c r="Y145" s="1"/>
      <c r="Z145" s="1"/>
    </row>
    <row r="146" spans="1:38" ht="12.75" customHeight="1">
      <c r="A146" s="1"/>
      <c r="B146" s="147" t="s">
        <v>617</v>
      </c>
      <c r="C146" s="147"/>
      <c r="D146" s="147"/>
      <c r="E146" s="147"/>
      <c r="F146" s="148"/>
      <c r="G146" s="6"/>
      <c r="H146" s="6"/>
      <c r="I146" s="149"/>
      <c r="J146" s="150"/>
      <c r="K146" s="151"/>
      <c r="L146" s="150"/>
      <c r="M146" s="6"/>
      <c r="N146" s="1"/>
      <c r="O146" s="1"/>
      <c r="Q146" s="1"/>
      <c r="R146" s="59"/>
      <c r="S146" s="1"/>
      <c r="T146" s="1"/>
      <c r="U146" s="1"/>
      <c r="V146" s="1"/>
      <c r="W146" s="1"/>
      <c r="X146" s="1"/>
      <c r="Y146" s="1"/>
      <c r="Z146" s="1"/>
    </row>
    <row r="147" spans="1:38" ht="38.25" customHeight="1">
      <c r="A147" s="99" t="s">
        <v>16</v>
      </c>
      <c r="B147" s="100" t="s">
        <v>568</v>
      </c>
      <c r="C147" s="100"/>
      <c r="D147" s="101" t="s">
        <v>579</v>
      </c>
      <c r="E147" s="100" t="s">
        <v>580</v>
      </c>
      <c r="F147" s="100" t="s">
        <v>581</v>
      </c>
      <c r="G147" s="100" t="s">
        <v>602</v>
      </c>
      <c r="H147" s="100" t="s">
        <v>583</v>
      </c>
      <c r="I147" s="100" t="s">
        <v>584</v>
      </c>
      <c r="J147" s="185" t="s">
        <v>585</v>
      </c>
      <c r="K147" s="152" t="s">
        <v>603</v>
      </c>
      <c r="L147" s="162" t="s">
        <v>611</v>
      </c>
      <c r="M147" s="100" t="s">
        <v>612</v>
      </c>
      <c r="N147" s="153" t="s">
        <v>587</v>
      </c>
      <c r="O147" s="102" t="s">
        <v>588</v>
      </c>
      <c r="P147" s="100" t="s">
        <v>589</v>
      </c>
      <c r="Q147" s="101" t="s">
        <v>590</v>
      </c>
      <c r="R147" s="59"/>
      <c r="S147" s="1"/>
      <c r="T147" s="1"/>
      <c r="U147" s="1"/>
      <c r="V147" s="1"/>
      <c r="W147" s="1"/>
      <c r="X147" s="1"/>
      <c r="Y147" s="1"/>
      <c r="Z147" s="1"/>
    </row>
    <row r="148" spans="1:38" ht="14.25" customHeight="1">
      <c r="A148" s="113"/>
      <c r="B148" s="115"/>
      <c r="C148" s="186"/>
      <c r="D148" s="116"/>
      <c r="E148" s="117"/>
      <c r="F148" s="187"/>
      <c r="G148" s="113"/>
      <c r="H148" s="117"/>
      <c r="I148" s="118"/>
      <c r="J148" s="188"/>
      <c r="K148" s="188"/>
      <c r="L148" s="189"/>
      <c r="M148" s="107"/>
      <c r="N148" s="189"/>
      <c r="O148" s="190"/>
      <c r="P148" s="191"/>
      <c r="Q148" s="192"/>
      <c r="R148" s="157"/>
      <c r="S148" s="126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38" ht="14.25" customHeight="1">
      <c r="A149" s="113"/>
      <c r="B149" s="115"/>
      <c r="C149" s="186"/>
      <c r="D149" s="116"/>
      <c r="E149" s="117"/>
      <c r="F149" s="187"/>
      <c r="G149" s="113"/>
      <c r="H149" s="117"/>
      <c r="I149" s="118"/>
      <c r="J149" s="188"/>
      <c r="K149" s="188"/>
      <c r="L149" s="189"/>
      <c r="M149" s="107"/>
      <c r="N149" s="189"/>
      <c r="O149" s="190"/>
      <c r="P149" s="191"/>
      <c r="Q149" s="192"/>
      <c r="R149" s="157"/>
      <c r="S149" s="126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38" ht="14.25" customHeight="1">
      <c r="A150" s="113"/>
      <c r="B150" s="115"/>
      <c r="C150" s="186"/>
      <c r="D150" s="116"/>
      <c r="E150" s="117"/>
      <c r="F150" s="187"/>
      <c r="G150" s="113"/>
      <c r="H150" s="117"/>
      <c r="I150" s="118"/>
      <c r="J150" s="188"/>
      <c r="K150" s="188"/>
      <c r="L150" s="189"/>
      <c r="M150" s="107"/>
      <c r="N150" s="189"/>
      <c r="O150" s="190"/>
      <c r="P150" s="191"/>
      <c r="Q150" s="192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13"/>
      <c r="B151" s="115"/>
      <c r="C151" s="186"/>
      <c r="D151" s="116"/>
      <c r="E151" s="117"/>
      <c r="F151" s="188"/>
      <c r="G151" s="113"/>
      <c r="H151" s="117"/>
      <c r="I151" s="118"/>
      <c r="J151" s="188"/>
      <c r="K151" s="188"/>
      <c r="L151" s="189"/>
      <c r="M151" s="107"/>
      <c r="N151" s="189"/>
      <c r="O151" s="190"/>
      <c r="P151" s="191"/>
      <c r="Q151" s="192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13"/>
      <c r="B152" s="115"/>
      <c r="C152" s="186"/>
      <c r="D152" s="116"/>
      <c r="E152" s="117"/>
      <c r="F152" s="188"/>
      <c r="G152" s="113"/>
      <c r="H152" s="117"/>
      <c r="I152" s="118"/>
      <c r="J152" s="188"/>
      <c r="K152" s="188"/>
      <c r="L152" s="189"/>
      <c r="M152" s="107"/>
      <c r="N152" s="189"/>
      <c r="O152" s="190"/>
      <c r="P152" s="191"/>
      <c r="Q152" s="192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13"/>
      <c r="B153" s="115"/>
      <c r="C153" s="186"/>
      <c r="D153" s="116"/>
      <c r="E153" s="117"/>
      <c r="F153" s="187"/>
      <c r="G153" s="113"/>
      <c r="H153" s="117"/>
      <c r="I153" s="118"/>
      <c r="J153" s="188"/>
      <c r="K153" s="188"/>
      <c r="L153" s="189"/>
      <c r="M153" s="107"/>
      <c r="N153" s="189"/>
      <c r="O153" s="190"/>
      <c r="P153" s="191"/>
      <c r="Q153" s="192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13"/>
      <c r="B154" s="115"/>
      <c r="C154" s="186"/>
      <c r="D154" s="116"/>
      <c r="E154" s="117"/>
      <c r="F154" s="187"/>
      <c r="G154" s="113"/>
      <c r="H154" s="117"/>
      <c r="I154" s="118"/>
      <c r="J154" s="188"/>
      <c r="K154" s="188"/>
      <c r="L154" s="188"/>
      <c r="M154" s="188"/>
      <c r="N154" s="189"/>
      <c r="O154" s="193"/>
      <c r="P154" s="191"/>
      <c r="Q154" s="192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13"/>
      <c r="B155" s="115"/>
      <c r="C155" s="186"/>
      <c r="D155" s="116"/>
      <c r="E155" s="117"/>
      <c r="F155" s="188"/>
      <c r="G155" s="113"/>
      <c r="H155" s="117"/>
      <c r="I155" s="118"/>
      <c r="J155" s="188"/>
      <c r="K155" s="188"/>
      <c r="L155" s="189"/>
      <c r="M155" s="107"/>
      <c r="N155" s="189"/>
      <c r="O155" s="190"/>
      <c r="P155" s="191"/>
      <c r="Q155" s="192"/>
      <c r="R155" s="157"/>
      <c r="S155" s="126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13"/>
      <c r="B156" s="115"/>
      <c r="C156" s="186"/>
      <c r="D156" s="116"/>
      <c r="E156" s="117"/>
      <c r="F156" s="187"/>
      <c r="G156" s="113"/>
      <c r="H156" s="117"/>
      <c r="I156" s="118"/>
      <c r="J156" s="194"/>
      <c r="K156" s="194"/>
      <c r="L156" s="194"/>
      <c r="M156" s="194"/>
      <c r="N156" s="195"/>
      <c r="O156" s="190"/>
      <c r="P156" s="119"/>
      <c r="Q156" s="192"/>
      <c r="R156" s="157"/>
      <c r="S156" s="126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>
      <c r="A157" s="139"/>
      <c r="B157" s="132"/>
      <c r="C157" s="132"/>
      <c r="D157" s="132"/>
      <c r="E157" s="6"/>
      <c r="F157" s="140"/>
      <c r="G157" s="6"/>
      <c r="H157" s="6"/>
      <c r="I157" s="6"/>
      <c r="J157" s="1"/>
      <c r="K157" s="6"/>
      <c r="L157" s="6"/>
      <c r="M157" s="6"/>
      <c r="N157" s="1"/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39"/>
      <c r="B158" s="132"/>
      <c r="C158" s="132"/>
      <c r="D158" s="132"/>
      <c r="E158" s="6"/>
      <c r="F158" s="140"/>
      <c r="G158" s="59"/>
      <c r="H158" s="44"/>
      <c r="I158" s="59"/>
      <c r="J158" s="6"/>
      <c r="K158" s="158"/>
      <c r="L158" s="159"/>
      <c r="M158" s="6"/>
      <c r="N158" s="122"/>
      <c r="O158" s="160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59"/>
      <c r="B159" s="121"/>
      <c r="C159" s="121"/>
      <c r="D159" s="44"/>
      <c r="E159" s="59"/>
      <c r="F159" s="59"/>
      <c r="G159" s="59"/>
      <c r="H159" s="44"/>
      <c r="I159" s="59"/>
      <c r="J159" s="6"/>
      <c r="K159" s="158"/>
      <c r="L159" s="159"/>
      <c r="M159" s="6"/>
      <c r="N159" s="122"/>
      <c r="O159" s="160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44"/>
      <c r="B160" s="196" t="s">
        <v>618</v>
      </c>
      <c r="C160" s="196"/>
      <c r="D160" s="196"/>
      <c r="E160" s="196"/>
      <c r="F160" s="6"/>
      <c r="G160" s="6"/>
      <c r="H160" s="150"/>
      <c r="I160" s="6"/>
      <c r="J160" s="150"/>
      <c r="K160" s="151"/>
      <c r="L160" s="6"/>
      <c r="M160" s="6"/>
      <c r="N160" s="1"/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38.25" customHeight="1">
      <c r="A161" s="99" t="s">
        <v>16</v>
      </c>
      <c r="B161" s="100" t="s">
        <v>568</v>
      </c>
      <c r="C161" s="100"/>
      <c r="D161" s="101" t="s">
        <v>579</v>
      </c>
      <c r="E161" s="100" t="s">
        <v>580</v>
      </c>
      <c r="F161" s="100" t="s">
        <v>581</v>
      </c>
      <c r="G161" s="100" t="s">
        <v>619</v>
      </c>
      <c r="H161" s="100" t="s">
        <v>620</v>
      </c>
      <c r="I161" s="100" t="s">
        <v>584</v>
      </c>
      <c r="J161" s="197" t="s">
        <v>585</v>
      </c>
      <c r="K161" s="100" t="s">
        <v>586</v>
      </c>
      <c r="L161" s="100" t="s">
        <v>621</v>
      </c>
      <c r="M161" s="100" t="s">
        <v>589</v>
      </c>
      <c r="N161" s="101" t="s">
        <v>590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1</v>
      </c>
      <c r="B162" s="199">
        <v>41579</v>
      </c>
      <c r="C162" s="199"/>
      <c r="D162" s="200" t="s">
        <v>622</v>
      </c>
      <c r="E162" s="201" t="s">
        <v>623</v>
      </c>
      <c r="F162" s="202">
        <v>82</v>
      </c>
      <c r="G162" s="201" t="s">
        <v>624</v>
      </c>
      <c r="H162" s="201">
        <v>100</v>
      </c>
      <c r="I162" s="203">
        <v>100</v>
      </c>
      <c r="J162" s="204" t="s">
        <v>625</v>
      </c>
      <c r="K162" s="205">
        <f t="shared" ref="K162:K214" si="103">H162-F162</f>
        <v>18</v>
      </c>
      <c r="L162" s="206">
        <f t="shared" ref="L162:L214" si="104">K162/F162</f>
        <v>0.21951219512195122</v>
      </c>
      <c r="M162" s="201" t="s">
        <v>591</v>
      </c>
      <c r="N162" s="207">
        <v>42657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2</v>
      </c>
      <c r="B163" s="199">
        <v>41794</v>
      </c>
      <c r="C163" s="199"/>
      <c r="D163" s="200" t="s">
        <v>626</v>
      </c>
      <c r="E163" s="201" t="s">
        <v>593</v>
      </c>
      <c r="F163" s="202">
        <v>257</v>
      </c>
      <c r="G163" s="201" t="s">
        <v>624</v>
      </c>
      <c r="H163" s="201">
        <v>300</v>
      </c>
      <c r="I163" s="203">
        <v>300</v>
      </c>
      <c r="J163" s="204" t="s">
        <v>625</v>
      </c>
      <c r="K163" s="205">
        <f t="shared" si="103"/>
        <v>43</v>
      </c>
      <c r="L163" s="206">
        <f t="shared" si="104"/>
        <v>0.16731517509727625</v>
      </c>
      <c r="M163" s="201" t="s">
        <v>591</v>
      </c>
      <c r="N163" s="207">
        <v>41822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3</v>
      </c>
      <c r="B164" s="199">
        <v>41828</v>
      </c>
      <c r="C164" s="199"/>
      <c r="D164" s="200" t="s">
        <v>627</v>
      </c>
      <c r="E164" s="201" t="s">
        <v>593</v>
      </c>
      <c r="F164" s="202">
        <v>393</v>
      </c>
      <c r="G164" s="201" t="s">
        <v>624</v>
      </c>
      <c r="H164" s="201">
        <v>468</v>
      </c>
      <c r="I164" s="203">
        <v>468</v>
      </c>
      <c r="J164" s="204" t="s">
        <v>625</v>
      </c>
      <c r="K164" s="205">
        <f t="shared" si="103"/>
        <v>75</v>
      </c>
      <c r="L164" s="206">
        <f t="shared" si="104"/>
        <v>0.19083969465648856</v>
      </c>
      <c r="M164" s="201" t="s">
        <v>591</v>
      </c>
      <c r="N164" s="207">
        <v>41863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</v>
      </c>
      <c r="B165" s="199">
        <v>41857</v>
      </c>
      <c r="C165" s="199"/>
      <c r="D165" s="200" t="s">
        <v>628</v>
      </c>
      <c r="E165" s="201" t="s">
        <v>593</v>
      </c>
      <c r="F165" s="202">
        <v>205</v>
      </c>
      <c r="G165" s="201" t="s">
        <v>624</v>
      </c>
      <c r="H165" s="201">
        <v>275</v>
      </c>
      <c r="I165" s="203">
        <v>250</v>
      </c>
      <c r="J165" s="204" t="s">
        <v>625</v>
      </c>
      <c r="K165" s="205">
        <f t="shared" si="103"/>
        <v>70</v>
      </c>
      <c r="L165" s="206">
        <f t="shared" si="104"/>
        <v>0.34146341463414637</v>
      </c>
      <c r="M165" s="201" t="s">
        <v>591</v>
      </c>
      <c r="N165" s="207">
        <v>41962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5</v>
      </c>
      <c r="B166" s="199">
        <v>41886</v>
      </c>
      <c r="C166" s="199"/>
      <c r="D166" s="200" t="s">
        <v>629</v>
      </c>
      <c r="E166" s="201" t="s">
        <v>593</v>
      </c>
      <c r="F166" s="202">
        <v>162</v>
      </c>
      <c r="G166" s="201" t="s">
        <v>624</v>
      </c>
      <c r="H166" s="201">
        <v>190</v>
      </c>
      <c r="I166" s="203">
        <v>190</v>
      </c>
      <c r="J166" s="204" t="s">
        <v>625</v>
      </c>
      <c r="K166" s="205">
        <f t="shared" si="103"/>
        <v>28</v>
      </c>
      <c r="L166" s="206">
        <f t="shared" si="104"/>
        <v>0.1728395061728395</v>
      </c>
      <c r="M166" s="201" t="s">
        <v>591</v>
      </c>
      <c r="N166" s="207">
        <v>42006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6</v>
      </c>
      <c r="B167" s="199">
        <v>41886</v>
      </c>
      <c r="C167" s="199"/>
      <c r="D167" s="200" t="s">
        <v>630</v>
      </c>
      <c r="E167" s="201" t="s">
        <v>593</v>
      </c>
      <c r="F167" s="202">
        <v>75</v>
      </c>
      <c r="G167" s="201" t="s">
        <v>624</v>
      </c>
      <c r="H167" s="201">
        <v>91.5</v>
      </c>
      <c r="I167" s="203" t="s">
        <v>631</v>
      </c>
      <c r="J167" s="204" t="s">
        <v>632</v>
      </c>
      <c r="K167" s="205">
        <f t="shared" si="103"/>
        <v>16.5</v>
      </c>
      <c r="L167" s="206">
        <f t="shared" si="104"/>
        <v>0.22</v>
      </c>
      <c r="M167" s="201" t="s">
        <v>591</v>
      </c>
      <c r="N167" s="207">
        <v>41954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7</v>
      </c>
      <c r="B168" s="199">
        <v>41913</v>
      </c>
      <c r="C168" s="199"/>
      <c r="D168" s="200" t="s">
        <v>633</v>
      </c>
      <c r="E168" s="201" t="s">
        <v>593</v>
      </c>
      <c r="F168" s="202">
        <v>850</v>
      </c>
      <c r="G168" s="201" t="s">
        <v>624</v>
      </c>
      <c r="H168" s="201">
        <v>982.5</v>
      </c>
      <c r="I168" s="203">
        <v>1050</v>
      </c>
      <c r="J168" s="204" t="s">
        <v>634</v>
      </c>
      <c r="K168" s="205">
        <f t="shared" si="103"/>
        <v>132.5</v>
      </c>
      <c r="L168" s="206">
        <f t="shared" si="104"/>
        <v>0.15588235294117647</v>
      </c>
      <c r="M168" s="201" t="s">
        <v>591</v>
      </c>
      <c r="N168" s="207">
        <v>42039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8</v>
      </c>
      <c r="B169" s="199">
        <v>41913</v>
      </c>
      <c r="C169" s="199"/>
      <c r="D169" s="200" t="s">
        <v>635</v>
      </c>
      <c r="E169" s="201" t="s">
        <v>593</v>
      </c>
      <c r="F169" s="202">
        <v>475</v>
      </c>
      <c r="G169" s="201" t="s">
        <v>624</v>
      </c>
      <c r="H169" s="201">
        <v>515</v>
      </c>
      <c r="I169" s="203">
        <v>600</v>
      </c>
      <c r="J169" s="204" t="s">
        <v>636</v>
      </c>
      <c r="K169" s="205">
        <f t="shared" si="103"/>
        <v>40</v>
      </c>
      <c r="L169" s="206">
        <f t="shared" si="104"/>
        <v>8.4210526315789472E-2</v>
      </c>
      <c r="M169" s="201" t="s">
        <v>591</v>
      </c>
      <c r="N169" s="207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9</v>
      </c>
      <c r="B170" s="199">
        <v>41913</v>
      </c>
      <c r="C170" s="199"/>
      <c r="D170" s="200" t="s">
        <v>637</v>
      </c>
      <c r="E170" s="201" t="s">
        <v>593</v>
      </c>
      <c r="F170" s="202">
        <v>86</v>
      </c>
      <c r="G170" s="201" t="s">
        <v>624</v>
      </c>
      <c r="H170" s="201">
        <v>99</v>
      </c>
      <c r="I170" s="203">
        <v>140</v>
      </c>
      <c r="J170" s="204" t="s">
        <v>638</v>
      </c>
      <c r="K170" s="205">
        <f t="shared" si="103"/>
        <v>13</v>
      </c>
      <c r="L170" s="206">
        <f t="shared" si="104"/>
        <v>0.15116279069767441</v>
      </c>
      <c r="M170" s="201" t="s">
        <v>591</v>
      </c>
      <c r="N170" s="207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10</v>
      </c>
      <c r="B171" s="199">
        <v>41926</v>
      </c>
      <c r="C171" s="199"/>
      <c r="D171" s="200" t="s">
        <v>639</v>
      </c>
      <c r="E171" s="201" t="s">
        <v>593</v>
      </c>
      <c r="F171" s="202">
        <v>496.6</v>
      </c>
      <c r="G171" s="201" t="s">
        <v>624</v>
      </c>
      <c r="H171" s="201">
        <v>621</v>
      </c>
      <c r="I171" s="203">
        <v>580</v>
      </c>
      <c r="J171" s="204" t="s">
        <v>625</v>
      </c>
      <c r="K171" s="205">
        <f t="shared" si="103"/>
        <v>124.39999999999998</v>
      </c>
      <c r="L171" s="206">
        <f t="shared" si="104"/>
        <v>0.25050342327829234</v>
      </c>
      <c r="M171" s="201" t="s">
        <v>591</v>
      </c>
      <c r="N171" s="207">
        <v>42605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11</v>
      </c>
      <c r="B172" s="199">
        <v>41926</v>
      </c>
      <c r="C172" s="199"/>
      <c r="D172" s="200" t="s">
        <v>640</v>
      </c>
      <c r="E172" s="201" t="s">
        <v>593</v>
      </c>
      <c r="F172" s="202">
        <v>2481.9</v>
      </c>
      <c r="G172" s="201" t="s">
        <v>624</v>
      </c>
      <c r="H172" s="201">
        <v>2840</v>
      </c>
      <c r="I172" s="203">
        <v>2870</v>
      </c>
      <c r="J172" s="204" t="s">
        <v>641</v>
      </c>
      <c r="K172" s="205">
        <f t="shared" si="103"/>
        <v>358.09999999999991</v>
      </c>
      <c r="L172" s="206">
        <f t="shared" si="104"/>
        <v>0.14428462065353154</v>
      </c>
      <c r="M172" s="201" t="s">
        <v>591</v>
      </c>
      <c r="N172" s="207">
        <v>42017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12</v>
      </c>
      <c r="B173" s="199">
        <v>41928</v>
      </c>
      <c r="C173" s="199"/>
      <c r="D173" s="200" t="s">
        <v>642</v>
      </c>
      <c r="E173" s="201" t="s">
        <v>593</v>
      </c>
      <c r="F173" s="202">
        <v>84.5</v>
      </c>
      <c r="G173" s="201" t="s">
        <v>624</v>
      </c>
      <c r="H173" s="201">
        <v>93</v>
      </c>
      <c r="I173" s="203">
        <v>110</v>
      </c>
      <c r="J173" s="204" t="s">
        <v>643</v>
      </c>
      <c r="K173" s="205">
        <f t="shared" si="103"/>
        <v>8.5</v>
      </c>
      <c r="L173" s="206">
        <f t="shared" si="104"/>
        <v>0.10059171597633136</v>
      </c>
      <c r="M173" s="201" t="s">
        <v>591</v>
      </c>
      <c r="N173" s="207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13</v>
      </c>
      <c r="B174" s="199">
        <v>41928</v>
      </c>
      <c r="C174" s="199"/>
      <c r="D174" s="200" t="s">
        <v>644</v>
      </c>
      <c r="E174" s="201" t="s">
        <v>593</v>
      </c>
      <c r="F174" s="202">
        <v>401</v>
      </c>
      <c r="G174" s="201" t="s">
        <v>624</v>
      </c>
      <c r="H174" s="201">
        <v>428</v>
      </c>
      <c r="I174" s="203">
        <v>450</v>
      </c>
      <c r="J174" s="204" t="s">
        <v>645</v>
      </c>
      <c r="K174" s="205">
        <f t="shared" si="103"/>
        <v>27</v>
      </c>
      <c r="L174" s="206">
        <f t="shared" si="104"/>
        <v>6.7331670822942641E-2</v>
      </c>
      <c r="M174" s="201" t="s">
        <v>591</v>
      </c>
      <c r="N174" s="207">
        <v>42020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14</v>
      </c>
      <c r="B175" s="199">
        <v>41928</v>
      </c>
      <c r="C175" s="199"/>
      <c r="D175" s="200" t="s">
        <v>646</v>
      </c>
      <c r="E175" s="201" t="s">
        <v>593</v>
      </c>
      <c r="F175" s="202">
        <v>101</v>
      </c>
      <c r="G175" s="201" t="s">
        <v>624</v>
      </c>
      <c r="H175" s="201">
        <v>112</v>
      </c>
      <c r="I175" s="203">
        <v>120</v>
      </c>
      <c r="J175" s="204" t="s">
        <v>647</v>
      </c>
      <c r="K175" s="205">
        <f t="shared" si="103"/>
        <v>11</v>
      </c>
      <c r="L175" s="206">
        <f t="shared" si="104"/>
        <v>0.10891089108910891</v>
      </c>
      <c r="M175" s="201" t="s">
        <v>591</v>
      </c>
      <c r="N175" s="207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15</v>
      </c>
      <c r="B176" s="199">
        <v>41954</v>
      </c>
      <c r="C176" s="199"/>
      <c r="D176" s="200" t="s">
        <v>648</v>
      </c>
      <c r="E176" s="201" t="s">
        <v>593</v>
      </c>
      <c r="F176" s="202">
        <v>59</v>
      </c>
      <c r="G176" s="201" t="s">
        <v>624</v>
      </c>
      <c r="H176" s="201">
        <v>76</v>
      </c>
      <c r="I176" s="203">
        <v>76</v>
      </c>
      <c r="J176" s="204" t="s">
        <v>625</v>
      </c>
      <c r="K176" s="205">
        <f t="shared" si="103"/>
        <v>17</v>
      </c>
      <c r="L176" s="206">
        <f t="shared" si="104"/>
        <v>0.28813559322033899</v>
      </c>
      <c r="M176" s="201" t="s">
        <v>591</v>
      </c>
      <c r="N176" s="207">
        <v>43032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16</v>
      </c>
      <c r="B177" s="199">
        <v>41954</v>
      </c>
      <c r="C177" s="199"/>
      <c r="D177" s="200" t="s">
        <v>637</v>
      </c>
      <c r="E177" s="201" t="s">
        <v>593</v>
      </c>
      <c r="F177" s="202">
        <v>99</v>
      </c>
      <c r="G177" s="201" t="s">
        <v>624</v>
      </c>
      <c r="H177" s="201">
        <v>120</v>
      </c>
      <c r="I177" s="203">
        <v>120</v>
      </c>
      <c r="J177" s="204" t="s">
        <v>605</v>
      </c>
      <c r="K177" s="205">
        <f t="shared" si="103"/>
        <v>21</v>
      </c>
      <c r="L177" s="206">
        <f t="shared" si="104"/>
        <v>0.21212121212121213</v>
      </c>
      <c r="M177" s="201" t="s">
        <v>591</v>
      </c>
      <c r="N177" s="207">
        <v>41960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17</v>
      </c>
      <c r="B178" s="199">
        <v>41956</v>
      </c>
      <c r="C178" s="199"/>
      <c r="D178" s="200" t="s">
        <v>649</v>
      </c>
      <c r="E178" s="201" t="s">
        <v>593</v>
      </c>
      <c r="F178" s="202">
        <v>22</v>
      </c>
      <c r="G178" s="201" t="s">
        <v>624</v>
      </c>
      <c r="H178" s="201">
        <v>33.549999999999997</v>
      </c>
      <c r="I178" s="203">
        <v>32</v>
      </c>
      <c r="J178" s="204" t="s">
        <v>650</v>
      </c>
      <c r="K178" s="205">
        <f t="shared" si="103"/>
        <v>11.549999999999997</v>
      </c>
      <c r="L178" s="206">
        <f t="shared" si="104"/>
        <v>0.52499999999999991</v>
      </c>
      <c r="M178" s="201" t="s">
        <v>591</v>
      </c>
      <c r="N178" s="207">
        <v>42188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18</v>
      </c>
      <c r="B179" s="199">
        <v>41976</v>
      </c>
      <c r="C179" s="199"/>
      <c r="D179" s="200" t="s">
        <v>651</v>
      </c>
      <c r="E179" s="201" t="s">
        <v>593</v>
      </c>
      <c r="F179" s="202">
        <v>440</v>
      </c>
      <c r="G179" s="201" t="s">
        <v>624</v>
      </c>
      <c r="H179" s="201">
        <v>520</v>
      </c>
      <c r="I179" s="203">
        <v>520</v>
      </c>
      <c r="J179" s="204" t="s">
        <v>652</v>
      </c>
      <c r="K179" s="205">
        <f t="shared" si="103"/>
        <v>80</v>
      </c>
      <c r="L179" s="206">
        <f t="shared" si="104"/>
        <v>0.18181818181818182</v>
      </c>
      <c r="M179" s="201" t="s">
        <v>591</v>
      </c>
      <c r="N179" s="207">
        <v>42208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19</v>
      </c>
      <c r="B180" s="199">
        <v>41976</v>
      </c>
      <c r="C180" s="199"/>
      <c r="D180" s="200" t="s">
        <v>653</v>
      </c>
      <c r="E180" s="201" t="s">
        <v>593</v>
      </c>
      <c r="F180" s="202">
        <v>360</v>
      </c>
      <c r="G180" s="201" t="s">
        <v>624</v>
      </c>
      <c r="H180" s="201">
        <v>427</v>
      </c>
      <c r="I180" s="203">
        <v>425</v>
      </c>
      <c r="J180" s="204" t="s">
        <v>654</v>
      </c>
      <c r="K180" s="205">
        <f t="shared" si="103"/>
        <v>67</v>
      </c>
      <c r="L180" s="206">
        <f t="shared" si="104"/>
        <v>0.18611111111111112</v>
      </c>
      <c r="M180" s="201" t="s">
        <v>591</v>
      </c>
      <c r="N180" s="207">
        <v>42058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20</v>
      </c>
      <c r="B181" s="199">
        <v>42012</v>
      </c>
      <c r="C181" s="199"/>
      <c r="D181" s="200" t="s">
        <v>655</v>
      </c>
      <c r="E181" s="201" t="s">
        <v>593</v>
      </c>
      <c r="F181" s="202">
        <v>360</v>
      </c>
      <c r="G181" s="201" t="s">
        <v>624</v>
      </c>
      <c r="H181" s="201">
        <v>455</v>
      </c>
      <c r="I181" s="203">
        <v>420</v>
      </c>
      <c r="J181" s="204" t="s">
        <v>656</v>
      </c>
      <c r="K181" s="205">
        <f t="shared" si="103"/>
        <v>95</v>
      </c>
      <c r="L181" s="206">
        <f t="shared" si="104"/>
        <v>0.2638888888888889</v>
      </c>
      <c r="M181" s="201" t="s">
        <v>591</v>
      </c>
      <c r="N181" s="207">
        <v>42024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21</v>
      </c>
      <c r="B182" s="199">
        <v>42012</v>
      </c>
      <c r="C182" s="199"/>
      <c r="D182" s="200" t="s">
        <v>657</v>
      </c>
      <c r="E182" s="201" t="s">
        <v>593</v>
      </c>
      <c r="F182" s="202">
        <v>130</v>
      </c>
      <c r="G182" s="201"/>
      <c r="H182" s="201">
        <v>175.5</v>
      </c>
      <c r="I182" s="203">
        <v>165</v>
      </c>
      <c r="J182" s="204" t="s">
        <v>658</v>
      </c>
      <c r="K182" s="205">
        <f t="shared" si="103"/>
        <v>45.5</v>
      </c>
      <c r="L182" s="206">
        <f t="shared" si="104"/>
        <v>0.35</v>
      </c>
      <c r="M182" s="201" t="s">
        <v>591</v>
      </c>
      <c r="N182" s="207">
        <v>43088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22</v>
      </c>
      <c r="B183" s="199">
        <v>42040</v>
      </c>
      <c r="C183" s="199"/>
      <c r="D183" s="200" t="s">
        <v>383</v>
      </c>
      <c r="E183" s="201" t="s">
        <v>623</v>
      </c>
      <c r="F183" s="202">
        <v>98</v>
      </c>
      <c r="G183" s="201"/>
      <c r="H183" s="201">
        <v>120</v>
      </c>
      <c r="I183" s="203">
        <v>120</v>
      </c>
      <c r="J183" s="204" t="s">
        <v>625</v>
      </c>
      <c r="K183" s="205">
        <f t="shared" si="103"/>
        <v>22</v>
      </c>
      <c r="L183" s="206">
        <f t="shared" si="104"/>
        <v>0.22448979591836735</v>
      </c>
      <c r="M183" s="201" t="s">
        <v>591</v>
      </c>
      <c r="N183" s="207">
        <v>42753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23</v>
      </c>
      <c r="B184" s="199">
        <v>42040</v>
      </c>
      <c r="C184" s="199"/>
      <c r="D184" s="200" t="s">
        <v>659</v>
      </c>
      <c r="E184" s="201" t="s">
        <v>623</v>
      </c>
      <c r="F184" s="202">
        <v>196</v>
      </c>
      <c r="G184" s="201"/>
      <c r="H184" s="201">
        <v>262</v>
      </c>
      <c r="I184" s="203">
        <v>255</v>
      </c>
      <c r="J184" s="204" t="s">
        <v>625</v>
      </c>
      <c r="K184" s="205">
        <f t="shared" si="103"/>
        <v>66</v>
      </c>
      <c r="L184" s="206">
        <f t="shared" si="104"/>
        <v>0.33673469387755101</v>
      </c>
      <c r="M184" s="201" t="s">
        <v>591</v>
      </c>
      <c r="N184" s="207">
        <v>42599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24</v>
      </c>
      <c r="B185" s="209">
        <v>42067</v>
      </c>
      <c r="C185" s="209"/>
      <c r="D185" s="210" t="s">
        <v>382</v>
      </c>
      <c r="E185" s="211" t="s">
        <v>623</v>
      </c>
      <c r="F185" s="212">
        <v>235</v>
      </c>
      <c r="G185" s="212"/>
      <c r="H185" s="213">
        <v>77</v>
      </c>
      <c r="I185" s="213" t="s">
        <v>660</v>
      </c>
      <c r="J185" s="214" t="s">
        <v>661</v>
      </c>
      <c r="K185" s="215">
        <f t="shared" si="103"/>
        <v>-158</v>
      </c>
      <c r="L185" s="216">
        <f t="shared" si="104"/>
        <v>-0.67234042553191486</v>
      </c>
      <c r="M185" s="212" t="s">
        <v>604</v>
      </c>
      <c r="N185" s="209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25</v>
      </c>
      <c r="B186" s="199">
        <v>42067</v>
      </c>
      <c r="C186" s="199"/>
      <c r="D186" s="200" t="s">
        <v>662</v>
      </c>
      <c r="E186" s="201" t="s">
        <v>623</v>
      </c>
      <c r="F186" s="202">
        <v>185</v>
      </c>
      <c r="G186" s="201"/>
      <c r="H186" s="201">
        <v>224</v>
      </c>
      <c r="I186" s="203" t="s">
        <v>663</v>
      </c>
      <c r="J186" s="204" t="s">
        <v>625</v>
      </c>
      <c r="K186" s="205">
        <f t="shared" si="103"/>
        <v>39</v>
      </c>
      <c r="L186" s="206">
        <f t="shared" si="104"/>
        <v>0.21081081081081082</v>
      </c>
      <c r="M186" s="201" t="s">
        <v>591</v>
      </c>
      <c r="N186" s="207">
        <v>42647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8">
        <v>26</v>
      </c>
      <c r="B187" s="209">
        <v>42090</v>
      </c>
      <c r="C187" s="209"/>
      <c r="D187" s="217" t="s">
        <v>664</v>
      </c>
      <c r="E187" s="212" t="s">
        <v>623</v>
      </c>
      <c r="F187" s="212">
        <v>49.5</v>
      </c>
      <c r="G187" s="213"/>
      <c r="H187" s="213">
        <v>15.85</v>
      </c>
      <c r="I187" s="213">
        <v>67</v>
      </c>
      <c r="J187" s="214" t="s">
        <v>665</v>
      </c>
      <c r="K187" s="213">
        <f t="shared" si="103"/>
        <v>-33.65</v>
      </c>
      <c r="L187" s="218">
        <f t="shared" si="104"/>
        <v>-0.67979797979797973</v>
      </c>
      <c r="M187" s="212" t="s">
        <v>604</v>
      </c>
      <c r="N187" s="219">
        <v>43627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27</v>
      </c>
      <c r="B188" s="199">
        <v>42093</v>
      </c>
      <c r="C188" s="199"/>
      <c r="D188" s="200" t="s">
        <v>666</v>
      </c>
      <c r="E188" s="201" t="s">
        <v>623</v>
      </c>
      <c r="F188" s="202">
        <v>183.5</v>
      </c>
      <c r="G188" s="201"/>
      <c r="H188" s="201">
        <v>219</v>
      </c>
      <c r="I188" s="203">
        <v>218</v>
      </c>
      <c r="J188" s="204" t="s">
        <v>667</v>
      </c>
      <c r="K188" s="205">
        <f t="shared" si="103"/>
        <v>35.5</v>
      </c>
      <c r="L188" s="206">
        <f t="shared" si="104"/>
        <v>0.19346049046321526</v>
      </c>
      <c r="M188" s="201" t="s">
        <v>591</v>
      </c>
      <c r="N188" s="207">
        <v>42103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28</v>
      </c>
      <c r="B189" s="199">
        <v>42114</v>
      </c>
      <c r="C189" s="199"/>
      <c r="D189" s="200" t="s">
        <v>668</v>
      </c>
      <c r="E189" s="201" t="s">
        <v>623</v>
      </c>
      <c r="F189" s="202">
        <f>(227+237)/2</f>
        <v>232</v>
      </c>
      <c r="G189" s="201"/>
      <c r="H189" s="201">
        <v>298</v>
      </c>
      <c r="I189" s="203">
        <v>298</v>
      </c>
      <c r="J189" s="204" t="s">
        <v>625</v>
      </c>
      <c r="K189" s="205">
        <f t="shared" si="103"/>
        <v>66</v>
      </c>
      <c r="L189" s="206">
        <f t="shared" si="104"/>
        <v>0.28448275862068967</v>
      </c>
      <c r="M189" s="201" t="s">
        <v>591</v>
      </c>
      <c r="N189" s="207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29</v>
      </c>
      <c r="B190" s="199">
        <v>42128</v>
      </c>
      <c r="C190" s="199"/>
      <c r="D190" s="200" t="s">
        <v>669</v>
      </c>
      <c r="E190" s="201" t="s">
        <v>593</v>
      </c>
      <c r="F190" s="202">
        <v>385</v>
      </c>
      <c r="G190" s="201"/>
      <c r="H190" s="201">
        <f>212.5+331</f>
        <v>543.5</v>
      </c>
      <c r="I190" s="203">
        <v>510</v>
      </c>
      <c r="J190" s="204" t="s">
        <v>670</v>
      </c>
      <c r="K190" s="205">
        <f t="shared" si="103"/>
        <v>158.5</v>
      </c>
      <c r="L190" s="206">
        <f t="shared" si="104"/>
        <v>0.41168831168831171</v>
      </c>
      <c r="M190" s="201" t="s">
        <v>591</v>
      </c>
      <c r="N190" s="207">
        <v>42235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30</v>
      </c>
      <c r="B191" s="199">
        <v>42128</v>
      </c>
      <c r="C191" s="199"/>
      <c r="D191" s="200" t="s">
        <v>671</v>
      </c>
      <c r="E191" s="201" t="s">
        <v>593</v>
      </c>
      <c r="F191" s="202">
        <v>115.5</v>
      </c>
      <c r="G191" s="201"/>
      <c r="H191" s="201">
        <v>146</v>
      </c>
      <c r="I191" s="203">
        <v>142</v>
      </c>
      <c r="J191" s="204" t="s">
        <v>672</v>
      </c>
      <c r="K191" s="205">
        <f t="shared" si="103"/>
        <v>30.5</v>
      </c>
      <c r="L191" s="206">
        <f t="shared" si="104"/>
        <v>0.26406926406926406</v>
      </c>
      <c r="M191" s="201" t="s">
        <v>591</v>
      </c>
      <c r="N191" s="207">
        <v>42202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31</v>
      </c>
      <c r="B192" s="199">
        <v>42151</v>
      </c>
      <c r="C192" s="199"/>
      <c r="D192" s="200" t="s">
        <v>673</v>
      </c>
      <c r="E192" s="201" t="s">
        <v>593</v>
      </c>
      <c r="F192" s="202">
        <v>237.5</v>
      </c>
      <c r="G192" s="201"/>
      <c r="H192" s="201">
        <v>279.5</v>
      </c>
      <c r="I192" s="203">
        <v>278</v>
      </c>
      <c r="J192" s="204" t="s">
        <v>625</v>
      </c>
      <c r="K192" s="205">
        <f t="shared" si="103"/>
        <v>42</v>
      </c>
      <c r="L192" s="206">
        <f t="shared" si="104"/>
        <v>0.17684210526315788</v>
      </c>
      <c r="M192" s="201" t="s">
        <v>591</v>
      </c>
      <c r="N192" s="207">
        <v>42222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32</v>
      </c>
      <c r="B193" s="199">
        <v>42174</v>
      </c>
      <c r="C193" s="199"/>
      <c r="D193" s="200" t="s">
        <v>644</v>
      </c>
      <c r="E193" s="201" t="s">
        <v>623</v>
      </c>
      <c r="F193" s="202">
        <v>340</v>
      </c>
      <c r="G193" s="201"/>
      <c r="H193" s="201">
        <v>448</v>
      </c>
      <c r="I193" s="203">
        <v>448</v>
      </c>
      <c r="J193" s="204" t="s">
        <v>625</v>
      </c>
      <c r="K193" s="205">
        <f t="shared" si="103"/>
        <v>108</v>
      </c>
      <c r="L193" s="206">
        <f t="shared" si="104"/>
        <v>0.31764705882352939</v>
      </c>
      <c r="M193" s="201" t="s">
        <v>591</v>
      </c>
      <c r="N193" s="207">
        <v>43018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33</v>
      </c>
      <c r="B194" s="199">
        <v>42191</v>
      </c>
      <c r="C194" s="199"/>
      <c r="D194" s="200" t="s">
        <v>674</v>
      </c>
      <c r="E194" s="201" t="s">
        <v>623</v>
      </c>
      <c r="F194" s="202">
        <v>390</v>
      </c>
      <c r="G194" s="201"/>
      <c r="H194" s="201">
        <v>460</v>
      </c>
      <c r="I194" s="203">
        <v>460</v>
      </c>
      <c r="J194" s="204" t="s">
        <v>625</v>
      </c>
      <c r="K194" s="205">
        <f t="shared" si="103"/>
        <v>70</v>
      </c>
      <c r="L194" s="206">
        <f t="shared" si="104"/>
        <v>0.17948717948717949</v>
      </c>
      <c r="M194" s="201" t="s">
        <v>591</v>
      </c>
      <c r="N194" s="207">
        <v>42478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34</v>
      </c>
      <c r="B195" s="209">
        <v>42195</v>
      </c>
      <c r="C195" s="209"/>
      <c r="D195" s="210" t="s">
        <v>675</v>
      </c>
      <c r="E195" s="211" t="s">
        <v>623</v>
      </c>
      <c r="F195" s="212">
        <v>122.5</v>
      </c>
      <c r="G195" s="212"/>
      <c r="H195" s="213">
        <v>61</v>
      </c>
      <c r="I195" s="213">
        <v>172</v>
      </c>
      <c r="J195" s="214" t="s">
        <v>676</v>
      </c>
      <c r="K195" s="215">
        <f t="shared" si="103"/>
        <v>-61.5</v>
      </c>
      <c r="L195" s="216">
        <f t="shared" si="104"/>
        <v>-0.50204081632653064</v>
      </c>
      <c r="M195" s="212" t="s">
        <v>604</v>
      </c>
      <c r="N195" s="209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35</v>
      </c>
      <c r="B196" s="199">
        <v>42219</v>
      </c>
      <c r="C196" s="199"/>
      <c r="D196" s="200" t="s">
        <v>677</v>
      </c>
      <c r="E196" s="201" t="s">
        <v>623</v>
      </c>
      <c r="F196" s="202">
        <v>297.5</v>
      </c>
      <c r="G196" s="201"/>
      <c r="H196" s="201">
        <v>350</v>
      </c>
      <c r="I196" s="203">
        <v>360</v>
      </c>
      <c r="J196" s="204" t="s">
        <v>678</v>
      </c>
      <c r="K196" s="205">
        <f t="shared" si="103"/>
        <v>52.5</v>
      </c>
      <c r="L196" s="206">
        <f t="shared" si="104"/>
        <v>0.17647058823529413</v>
      </c>
      <c r="M196" s="201" t="s">
        <v>591</v>
      </c>
      <c r="N196" s="207">
        <v>42232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36</v>
      </c>
      <c r="B197" s="199">
        <v>42219</v>
      </c>
      <c r="C197" s="199"/>
      <c r="D197" s="200" t="s">
        <v>679</v>
      </c>
      <c r="E197" s="201" t="s">
        <v>623</v>
      </c>
      <c r="F197" s="202">
        <v>115.5</v>
      </c>
      <c r="G197" s="201"/>
      <c r="H197" s="201">
        <v>149</v>
      </c>
      <c r="I197" s="203">
        <v>140</v>
      </c>
      <c r="J197" s="204" t="s">
        <v>680</v>
      </c>
      <c r="K197" s="205">
        <f t="shared" si="103"/>
        <v>33.5</v>
      </c>
      <c r="L197" s="206">
        <f t="shared" si="104"/>
        <v>0.29004329004329005</v>
      </c>
      <c r="M197" s="201" t="s">
        <v>591</v>
      </c>
      <c r="N197" s="207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37</v>
      </c>
      <c r="B198" s="199">
        <v>42251</v>
      </c>
      <c r="C198" s="199"/>
      <c r="D198" s="200" t="s">
        <v>673</v>
      </c>
      <c r="E198" s="201" t="s">
        <v>623</v>
      </c>
      <c r="F198" s="202">
        <v>226</v>
      </c>
      <c r="G198" s="201"/>
      <c r="H198" s="201">
        <v>292</v>
      </c>
      <c r="I198" s="203">
        <v>292</v>
      </c>
      <c r="J198" s="204" t="s">
        <v>681</v>
      </c>
      <c r="K198" s="205">
        <f t="shared" si="103"/>
        <v>66</v>
      </c>
      <c r="L198" s="206">
        <f t="shared" si="104"/>
        <v>0.29203539823008851</v>
      </c>
      <c r="M198" s="201" t="s">
        <v>591</v>
      </c>
      <c r="N198" s="207">
        <v>42286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38</v>
      </c>
      <c r="B199" s="199">
        <v>42254</v>
      </c>
      <c r="C199" s="199"/>
      <c r="D199" s="200" t="s">
        <v>668</v>
      </c>
      <c r="E199" s="201" t="s">
        <v>623</v>
      </c>
      <c r="F199" s="202">
        <v>232.5</v>
      </c>
      <c r="G199" s="201"/>
      <c r="H199" s="201">
        <v>312.5</v>
      </c>
      <c r="I199" s="203">
        <v>310</v>
      </c>
      <c r="J199" s="204" t="s">
        <v>625</v>
      </c>
      <c r="K199" s="205">
        <f t="shared" si="103"/>
        <v>80</v>
      </c>
      <c r="L199" s="206">
        <f t="shared" si="104"/>
        <v>0.34408602150537637</v>
      </c>
      <c r="M199" s="201" t="s">
        <v>591</v>
      </c>
      <c r="N199" s="207">
        <v>42823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39</v>
      </c>
      <c r="B200" s="199">
        <v>42268</v>
      </c>
      <c r="C200" s="199"/>
      <c r="D200" s="200" t="s">
        <v>682</v>
      </c>
      <c r="E200" s="201" t="s">
        <v>623</v>
      </c>
      <c r="F200" s="202">
        <v>196.5</v>
      </c>
      <c r="G200" s="201"/>
      <c r="H200" s="201">
        <v>238</v>
      </c>
      <c r="I200" s="203">
        <v>238</v>
      </c>
      <c r="J200" s="204" t="s">
        <v>681</v>
      </c>
      <c r="K200" s="205">
        <f t="shared" si="103"/>
        <v>41.5</v>
      </c>
      <c r="L200" s="206">
        <f t="shared" si="104"/>
        <v>0.21119592875318066</v>
      </c>
      <c r="M200" s="201" t="s">
        <v>591</v>
      </c>
      <c r="N200" s="207">
        <v>42291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40</v>
      </c>
      <c r="B201" s="199">
        <v>42271</v>
      </c>
      <c r="C201" s="199"/>
      <c r="D201" s="200" t="s">
        <v>622</v>
      </c>
      <c r="E201" s="201" t="s">
        <v>623</v>
      </c>
      <c r="F201" s="202">
        <v>65</v>
      </c>
      <c r="G201" s="201"/>
      <c r="H201" s="201">
        <v>82</v>
      </c>
      <c r="I201" s="203">
        <v>82</v>
      </c>
      <c r="J201" s="204" t="s">
        <v>681</v>
      </c>
      <c r="K201" s="205">
        <f t="shared" si="103"/>
        <v>17</v>
      </c>
      <c r="L201" s="206">
        <f t="shared" si="104"/>
        <v>0.26153846153846155</v>
      </c>
      <c r="M201" s="201" t="s">
        <v>591</v>
      </c>
      <c r="N201" s="207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41</v>
      </c>
      <c r="B202" s="199">
        <v>42291</v>
      </c>
      <c r="C202" s="199"/>
      <c r="D202" s="200" t="s">
        <v>683</v>
      </c>
      <c r="E202" s="201" t="s">
        <v>623</v>
      </c>
      <c r="F202" s="202">
        <v>144</v>
      </c>
      <c r="G202" s="201"/>
      <c r="H202" s="201">
        <v>182.5</v>
      </c>
      <c r="I202" s="203">
        <v>181</v>
      </c>
      <c r="J202" s="204" t="s">
        <v>681</v>
      </c>
      <c r="K202" s="205">
        <f t="shared" si="103"/>
        <v>38.5</v>
      </c>
      <c r="L202" s="206">
        <f t="shared" si="104"/>
        <v>0.2673611111111111</v>
      </c>
      <c r="M202" s="201" t="s">
        <v>591</v>
      </c>
      <c r="N202" s="207">
        <v>42817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42</v>
      </c>
      <c r="B203" s="199">
        <v>42291</v>
      </c>
      <c r="C203" s="199"/>
      <c r="D203" s="200" t="s">
        <v>684</v>
      </c>
      <c r="E203" s="201" t="s">
        <v>623</v>
      </c>
      <c r="F203" s="202">
        <v>264</v>
      </c>
      <c r="G203" s="201"/>
      <c r="H203" s="201">
        <v>311</v>
      </c>
      <c r="I203" s="203">
        <v>311</v>
      </c>
      <c r="J203" s="204" t="s">
        <v>681</v>
      </c>
      <c r="K203" s="205">
        <f t="shared" si="103"/>
        <v>47</v>
      </c>
      <c r="L203" s="206">
        <f t="shared" si="104"/>
        <v>0.17803030303030304</v>
      </c>
      <c r="M203" s="201" t="s">
        <v>591</v>
      </c>
      <c r="N203" s="207">
        <v>42604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43</v>
      </c>
      <c r="B204" s="199">
        <v>42318</v>
      </c>
      <c r="C204" s="199"/>
      <c r="D204" s="200" t="s">
        <v>685</v>
      </c>
      <c r="E204" s="201" t="s">
        <v>593</v>
      </c>
      <c r="F204" s="202">
        <v>549.5</v>
      </c>
      <c r="G204" s="201"/>
      <c r="H204" s="201">
        <v>630</v>
      </c>
      <c r="I204" s="203">
        <v>630</v>
      </c>
      <c r="J204" s="204" t="s">
        <v>681</v>
      </c>
      <c r="K204" s="205">
        <f t="shared" si="103"/>
        <v>80.5</v>
      </c>
      <c r="L204" s="206">
        <f t="shared" si="104"/>
        <v>0.1464968152866242</v>
      </c>
      <c r="M204" s="201" t="s">
        <v>591</v>
      </c>
      <c r="N204" s="207">
        <v>42419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44</v>
      </c>
      <c r="B205" s="199">
        <v>42342</v>
      </c>
      <c r="C205" s="199"/>
      <c r="D205" s="200" t="s">
        <v>686</v>
      </c>
      <c r="E205" s="201" t="s">
        <v>623</v>
      </c>
      <c r="F205" s="202">
        <v>1027.5</v>
      </c>
      <c r="G205" s="201"/>
      <c r="H205" s="201">
        <v>1315</v>
      </c>
      <c r="I205" s="203">
        <v>1250</v>
      </c>
      <c r="J205" s="204" t="s">
        <v>681</v>
      </c>
      <c r="K205" s="205">
        <f t="shared" si="103"/>
        <v>287.5</v>
      </c>
      <c r="L205" s="206">
        <f t="shared" si="104"/>
        <v>0.27980535279805352</v>
      </c>
      <c r="M205" s="201" t="s">
        <v>591</v>
      </c>
      <c r="N205" s="207">
        <v>43244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45</v>
      </c>
      <c r="B206" s="199">
        <v>42367</v>
      </c>
      <c r="C206" s="199"/>
      <c r="D206" s="200" t="s">
        <v>687</v>
      </c>
      <c r="E206" s="201" t="s">
        <v>623</v>
      </c>
      <c r="F206" s="202">
        <v>465</v>
      </c>
      <c r="G206" s="201"/>
      <c r="H206" s="201">
        <v>540</v>
      </c>
      <c r="I206" s="203">
        <v>540</v>
      </c>
      <c r="J206" s="204" t="s">
        <v>681</v>
      </c>
      <c r="K206" s="205">
        <f t="shared" si="103"/>
        <v>75</v>
      </c>
      <c r="L206" s="206">
        <f t="shared" si="104"/>
        <v>0.16129032258064516</v>
      </c>
      <c r="M206" s="201" t="s">
        <v>591</v>
      </c>
      <c r="N206" s="207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46</v>
      </c>
      <c r="B207" s="199">
        <v>42380</v>
      </c>
      <c r="C207" s="199"/>
      <c r="D207" s="200" t="s">
        <v>383</v>
      </c>
      <c r="E207" s="201" t="s">
        <v>593</v>
      </c>
      <c r="F207" s="202">
        <v>81</v>
      </c>
      <c r="G207" s="201"/>
      <c r="H207" s="201">
        <v>110</v>
      </c>
      <c r="I207" s="203">
        <v>110</v>
      </c>
      <c r="J207" s="204" t="s">
        <v>681</v>
      </c>
      <c r="K207" s="205">
        <f t="shared" si="103"/>
        <v>29</v>
      </c>
      <c r="L207" s="206">
        <f t="shared" si="104"/>
        <v>0.35802469135802467</v>
      </c>
      <c r="M207" s="201" t="s">
        <v>591</v>
      </c>
      <c r="N207" s="207">
        <v>42745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47</v>
      </c>
      <c r="B208" s="199">
        <v>42382</v>
      </c>
      <c r="C208" s="199"/>
      <c r="D208" s="200" t="s">
        <v>688</v>
      </c>
      <c r="E208" s="201" t="s">
        <v>593</v>
      </c>
      <c r="F208" s="202">
        <v>417.5</v>
      </c>
      <c r="G208" s="201"/>
      <c r="H208" s="201">
        <v>547</v>
      </c>
      <c r="I208" s="203">
        <v>535</v>
      </c>
      <c r="J208" s="204" t="s">
        <v>681</v>
      </c>
      <c r="K208" s="205">
        <f t="shared" si="103"/>
        <v>129.5</v>
      </c>
      <c r="L208" s="206">
        <f t="shared" si="104"/>
        <v>0.31017964071856285</v>
      </c>
      <c r="M208" s="201" t="s">
        <v>591</v>
      </c>
      <c r="N208" s="207">
        <v>42578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48</v>
      </c>
      <c r="B209" s="199">
        <v>42408</v>
      </c>
      <c r="C209" s="199"/>
      <c r="D209" s="200" t="s">
        <v>689</v>
      </c>
      <c r="E209" s="201" t="s">
        <v>623</v>
      </c>
      <c r="F209" s="202">
        <v>650</v>
      </c>
      <c r="G209" s="201"/>
      <c r="H209" s="201">
        <v>800</v>
      </c>
      <c r="I209" s="203">
        <v>800</v>
      </c>
      <c r="J209" s="204" t="s">
        <v>681</v>
      </c>
      <c r="K209" s="205">
        <f t="shared" si="103"/>
        <v>150</v>
      </c>
      <c r="L209" s="206">
        <f t="shared" si="104"/>
        <v>0.23076923076923078</v>
      </c>
      <c r="M209" s="201" t="s">
        <v>591</v>
      </c>
      <c r="N209" s="207">
        <v>43154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49</v>
      </c>
      <c r="B210" s="199">
        <v>42433</v>
      </c>
      <c r="C210" s="199"/>
      <c r="D210" s="200" t="s">
        <v>211</v>
      </c>
      <c r="E210" s="201" t="s">
        <v>623</v>
      </c>
      <c r="F210" s="202">
        <v>437.5</v>
      </c>
      <c r="G210" s="201"/>
      <c r="H210" s="201">
        <v>504.5</v>
      </c>
      <c r="I210" s="203">
        <v>522</v>
      </c>
      <c r="J210" s="204" t="s">
        <v>690</v>
      </c>
      <c r="K210" s="205">
        <f t="shared" si="103"/>
        <v>67</v>
      </c>
      <c r="L210" s="206">
        <f t="shared" si="104"/>
        <v>0.15314285714285714</v>
      </c>
      <c r="M210" s="201" t="s">
        <v>591</v>
      </c>
      <c r="N210" s="207">
        <v>42480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50</v>
      </c>
      <c r="B211" s="199">
        <v>42438</v>
      </c>
      <c r="C211" s="199"/>
      <c r="D211" s="200" t="s">
        <v>691</v>
      </c>
      <c r="E211" s="201" t="s">
        <v>623</v>
      </c>
      <c r="F211" s="202">
        <v>189.5</v>
      </c>
      <c r="G211" s="201"/>
      <c r="H211" s="201">
        <v>218</v>
      </c>
      <c r="I211" s="203">
        <v>218</v>
      </c>
      <c r="J211" s="204" t="s">
        <v>681</v>
      </c>
      <c r="K211" s="205">
        <f t="shared" si="103"/>
        <v>28.5</v>
      </c>
      <c r="L211" s="206">
        <f t="shared" si="104"/>
        <v>0.15039577836411611</v>
      </c>
      <c r="M211" s="201" t="s">
        <v>591</v>
      </c>
      <c r="N211" s="207">
        <v>43034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8">
        <v>51</v>
      </c>
      <c r="B212" s="209">
        <v>42471</v>
      </c>
      <c r="C212" s="209"/>
      <c r="D212" s="217" t="s">
        <v>692</v>
      </c>
      <c r="E212" s="212" t="s">
        <v>623</v>
      </c>
      <c r="F212" s="212">
        <v>36.5</v>
      </c>
      <c r="G212" s="213"/>
      <c r="H212" s="213">
        <v>15.85</v>
      </c>
      <c r="I212" s="213">
        <v>60</v>
      </c>
      <c r="J212" s="214" t="s">
        <v>693</v>
      </c>
      <c r="K212" s="215">
        <f t="shared" si="103"/>
        <v>-20.65</v>
      </c>
      <c r="L212" s="216">
        <f t="shared" si="104"/>
        <v>-0.5657534246575342</v>
      </c>
      <c r="M212" s="212" t="s">
        <v>604</v>
      </c>
      <c r="N212" s="220">
        <v>43627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52</v>
      </c>
      <c r="B213" s="199">
        <v>42472</v>
      </c>
      <c r="C213" s="199"/>
      <c r="D213" s="200" t="s">
        <v>694</v>
      </c>
      <c r="E213" s="201" t="s">
        <v>623</v>
      </c>
      <c r="F213" s="202">
        <v>93</v>
      </c>
      <c r="G213" s="201"/>
      <c r="H213" s="201">
        <v>149</v>
      </c>
      <c r="I213" s="203">
        <v>140</v>
      </c>
      <c r="J213" s="204" t="s">
        <v>695</v>
      </c>
      <c r="K213" s="205">
        <f t="shared" si="103"/>
        <v>56</v>
      </c>
      <c r="L213" s="206">
        <f t="shared" si="104"/>
        <v>0.60215053763440862</v>
      </c>
      <c r="M213" s="201" t="s">
        <v>591</v>
      </c>
      <c r="N213" s="207">
        <v>42740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53</v>
      </c>
      <c r="B214" s="199">
        <v>42472</v>
      </c>
      <c r="C214" s="199"/>
      <c r="D214" s="200" t="s">
        <v>696</v>
      </c>
      <c r="E214" s="201" t="s">
        <v>623</v>
      </c>
      <c r="F214" s="202">
        <v>130</v>
      </c>
      <c r="G214" s="201"/>
      <c r="H214" s="201">
        <v>150</v>
      </c>
      <c r="I214" s="203" t="s">
        <v>697</v>
      </c>
      <c r="J214" s="204" t="s">
        <v>681</v>
      </c>
      <c r="K214" s="205">
        <f t="shared" si="103"/>
        <v>20</v>
      </c>
      <c r="L214" s="206">
        <f t="shared" si="104"/>
        <v>0.15384615384615385</v>
      </c>
      <c r="M214" s="201" t="s">
        <v>591</v>
      </c>
      <c r="N214" s="207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54</v>
      </c>
      <c r="B215" s="199">
        <v>42473</v>
      </c>
      <c r="C215" s="199"/>
      <c r="D215" s="200" t="s">
        <v>698</v>
      </c>
      <c r="E215" s="201" t="s">
        <v>623</v>
      </c>
      <c r="F215" s="202">
        <v>196</v>
      </c>
      <c r="G215" s="201"/>
      <c r="H215" s="201">
        <v>299</v>
      </c>
      <c r="I215" s="203">
        <v>299</v>
      </c>
      <c r="J215" s="204" t="s">
        <v>681</v>
      </c>
      <c r="K215" s="205">
        <v>103</v>
      </c>
      <c r="L215" s="206">
        <v>0.52551020408163296</v>
      </c>
      <c r="M215" s="201" t="s">
        <v>591</v>
      </c>
      <c r="N215" s="207">
        <v>42620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55</v>
      </c>
      <c r="B216" s="199">
        <v>42473</v>
      </c>
      <c r="C216" s="199"/>
      <c r="D216" s="200" t="s">
        <v>699</v>
      </c>
      <c r="E216" s="201" t="s">
        <v>623</v>
      </c>
      <c r="F216" s="202">
        <v>88</v>
      </c>
      <c r="G216" s="201"/>
      <c r="H216" s="201">
        <v>103</v>
      </c>
      <c r="I216" s="203">
        <v>103</v>
      </c>
      <c r="J216" s="204" t="s">
        <v>681</v>
      </c>
      <c r="K216" s="205">
        <v>15</v>
      </c>
      <c r="L216" s="206">
        <v>0.170454545454545</v>
      </c>
      <c r="M216" s="201" t="s">
        <v>591</v>
      </c>
      <c r="N216" s="207">
        <v>42530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56</v>
      </c>
      <c r="B217" s="199">
        <v>42492</v>
      </c>
      <c r="C217" s="199"/>
      <c r="D217" s="200" t="s">
        <v>700</v>
      </c>
      <c r="E217" s="201" t="s">
        <v>623</v>
      </c>
      <c r="F217" s="202">
        <v>127.5</v>
      </c>
      <c r="G217" s="201"/>
      <c r="H217" s="201">
        <v>148</v>
      </c>
      <c r="I217" s="203" t="s">
        <v>701</v>
      </c>
      <c r="J217" s="204" t="s">
        <v>681</v>
      </c>
      <c r="K217" s="205">
        <f t="shared" ref="K217:K221" si="105">H217-F217</f>
        <v>20.5</v>
      </c>
      <c r="L217" s="206">
        <f t="shared" ref="L217:L221" si="106">K217/F217</f>
        <v>0.16078431372549021</v>
      </c>
      <c r="M217" s="201" t="s">
        <v>591</v>
      </c>
      <c r="N217" s="207">
        <v>42564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57</v>
      </c>
      <c r="B218" s="199">
        <v>42493</v>
      </c>
      <c r="C218" s="199"/>
      <c r="D218" s="200" t="s">
        <v>702</v>
      </c>
      <c r="E218" s="201" t="s">
        <v>623</v>
      </c>
      <c r="F218" s="202">
        <v>675</v>
      </c>
      <c r="G218" s="201"/>
      <c r="H218" s="201">
        <v>815</v>
      </c>
      <c r="I218" s="203" t="s">
        <v>703</v>
      </c>
      <c r="J218" s="204" t="s">
        <v>681</v>
      </c>
      <c r="K218" s="205">
        <f t="shared" si="105"/>
        <v>140</v>
      </c>
      <c r="L218" s="206">
        <f t="shared" si="106"/>
        <v>0.2074074074074074</v>
      </c>
      <c r="M218" s="201" t="s">
        <v>591</v>
      </c>
      <c r="N218" s="207">
        <v>43154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8">
        <v>58</v>
      </c>
      <c r="B219" s="209">
        <v>42522</v>
      </c>
      <c r="C219" s="209"/>
      <c r="D219" s="210" t="s">
        <v>704</v>
      </c>
      <c r="E219" s="211" t="s">
        <v>623</v>
      </c>
      <c r="F219" s="212">
        <v>500</v>
      </c>
      <c r="G219" s="212"/>
      <c r="H219" s="213">
        <v>232.5</v>
      </c>
      <c r="I219" s="213" t="s">
        <v>705</v>
      </c>
      <c r="J219" s="214" t="s">
        <v>706</v>
      </c>
      <c r="K219" s="215">
        <f t="shared" si="105"/>
        <v>-267.5</v>
      </c>
      <c r="L219" s="216">
        <f t="shared" si="106"/>
        <v>-0.53500000000000003</v>
      </c>
      <c r="M219" s="212" t="s">
        <v>604</v>
      </c>
      <c r="N219" s="209">
        <v>43735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59</v>
      </c>
      <c r="B220" s="199">
        <v>42527</v>
      </c>
      <c r="C220" s="199"/>
      <c r="D220" s="200" t="s">
        <v>542</v>
      </c>
      <c r="E220" s="201" t="s">
        <v>623</v>
      </c>
      <c r="F220" s="202">
        <v>110</v>
      </c>
      <c r="G220" s="201"/>
      <c r="H220" s="201">
        <v>126.5</v>
      </c>
      <c r="I220" s="203">
        <v>125</v>
      </c>
      <c r="J220" s="204" t="s">
        <v>632</v>
      </c>
      <c r="K220" s="205">
        <f t="shared" si="105"/>
        <v>16.5</v>
      </c>
      <c r="L220" s="206">
        <f t="shared" si="106"/>
        <v>0.15</v>
      </c>
      <c r="M220" s="201" t="s">
        <v>591</v>
      </c>
      <c r="N220" s="207">
        <v>42552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60</v>
      </c>
      <c r="B221" s="199">
        <v>42538</v>
      </c>
      <c r="C221" s="199"/>
      <c r="D221" s="200" t="s">
        <v>707</v>
      </c>
      <c r="E221" s="201" t="s">
        <v>623</v>
      </c>
      <c r="F221" s="202">
        <v>44</v>
      </c>
      <c r="G221" s="201"/>
      <c r="H221" s="201">
        <v>69.5</v>
      </c>
      <c r="I221" s="203">
        <v>69.5</v>
      </c>
      <c r="J221" s="204" t="s">
        <v>708</v>
      </c>
      <c r="K221" s="205">
        <f t="shared" si="105"/>
        <v>25.5</v>
      </c>
      <c r="L221" s="206">
        <f t="shared" si="106"/>
        <v>0.57954545454545459</v>
      </c>
      <c r="M221" s="201" t="s">
        <v>591</v>
      </c>
      <c r="N221" s="207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61</v>
      </c>
      <c r="B222" s="199">
        <v>42549</v>
      </c>
      <c r="C222" s="199"/>
      <c r="D222" s="200" t="s">
        <v>709</v>
      </c>
      <c r="E222" s="201" t="s">
        <v>623</v>
      </c>
      <c r="F222" s="202">
        <v>262.5</v>
      </c>
      <c r="G222" s="201"/>
      <c r="H222" s="201">
        <v>340</v>
      </c>
      <c r="I222" s="203">
        <v>333</v>
      </c>
      <c r="J222" s="204" t="s">
        <v>710</v>
      </c>
      <c r="K222" s="205">
        <v>77.5</v>
      </c>
      <c r="L222" s="206">
        <v>0.29523809523809502</v>
      </c>
      <c r="M222" s="201" t="s">
        <v>591</v>
      </c>
      <c r="N222" s="207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62</v>
      </c>
      <c r="B223" s="199">
        <v>42549</v>
      </c>
      <c r="C223" s="199"/>
      <c r="D223" s="200" t="s">
        <v>711</v>
      </c>
      <c r="E223" s="201" t="s">
        <v>623</v>
      </c>
      <c r="F223" s="202">
        <v>840</v>
      </c>
      <c r="G223" s="201"/>
      <c r="H223" s="201">
        <v>1230</v>
      </c>
      <c r="I223" s="203">
        <v>1230</v>
      </c>
      <c r="J223" s="204" t="s">
        <v>681</v>
      </c>
      <c r="K223" s="205">
        <v>390</v>
      </c>
      <c r="L223" s="206">
        <v>0.46428571428571402</v>
      </c>
      <c r="M223" s="201" t="s">
        <v>591</v>
      </c>
      <c r="N223" s="207">
        <v>42649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1">
        <v>63</v>
      </c>
      <c r="B224" s="222">
        <v>42556</v>
      </c>
      <c r="C224" s="222"/>
      <c r="D224" s="223" t="s">
        <v>712</v>
      </c>
      <c r="E224" s="224" t="s">
        <v>623</v>
      </c>
      <c r="F224" s="224">
        <v>395</v>
      </c>
      <c r="G224" s="225"/>
      <c r="H224" s="225">
        <f>(468.5+342.5)/2</f>
        <v>405.5</v>
      </c>
      <c r="I224" s="225">
        <v>510</v>
      </c>
      <c r="J224" s="226" t="s">
        <v>713</v>
      </c>
      <c r="K224" s="227">
        <f t="shared" ref="K224:K230" si="107">H224-F224</f>
        <v>10.5</v>
      </c>
      <c r="L224" s="228">
        <f t="shared" ref="L224:L230" si="108">K224/F224</f>
        <v>2.6582278481012658E-2</v>
      </c>
      <c r="M224" s="224" t="s">
        <v>714</v>
      </c>
      <c r="N224" s="222">
        <v>43606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64</v>
      </c>
      <c r="B225" s="209">
        <v>42584</v>
      </c>
      <c r="C225" s="209"/>
      <c r="D225" s="210" t="s">
        <v>715</v>
      </c>
      <c r="E225" s="211" t="s">
        <v>593</v>
      </c>
      <c r="F225" s="212">
        <f>169.5-12.8</f>
        <v>156.69999999999999</v>
      </c>
      <c r="G225" s="212"/>
      <c r="H225" s="213">
        <v>77</v>
      </c>
      <c r="I225" s="213" t="s">
        <v>716</v>
      </c>
      <c r="J225" s="214" t="s">
        <v>717</v>
      </c>
      <c r="K225" s="215">
        <f t="shared" si="107"/>
        <v>-79.699999999999989</v>
      </c>
      <c r="L225" s="216">
        <f t="shared" si="108"/>
        <v>-0.50861518825781749</v>
      </c>
      <c r="M225" s="212" t="s">
        <v>604</v>
      </c>
      <c r="N225" s="209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8">
        <v>65</v>
      </c>
      <c r="B226" s="209">
        <v>42586</v>
      </c>
      <c r="C226" s="209"/>
      <c r="D226" s="210" t="s">
        <v>718</v>
      </c>
      <c r="E226" s="211" t="s">
        <v>623</v>
      </c>
      <c r="F226" s="212">
        <v>400</v>
      </c>
      <c r="G226" s="212"/>
      <c r="H226" s="213">
        <v>305</v>
      </c>
      <c r="I226" s="213">
        <v>475</v>
      </c>
      <c r="J226" s="214" t="s">
        <v>719</v>
      </c>
      <c r="K226" s="215">
        <f t="shared" si="107"/>
        <v>-95</v>
      </c>
      <c r="L226" s="216">
        <f t="shared" si="108"/>
        <v>-0.23749999999999999</v>
      </c>
      <c r="M226" s="212" t="s">
        <v>604</v>
      </c>
      <c r="N226" s="209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66</v>
      </c>
      <c r="B227" s="199">
        <v>42593</v>
      </c>
      <c r="C227" s="199"/>
      <c r="D227" s="200" t="s">
        <v>720</v>
      </c>
      <c r="E227" s="201" t="s">
        <v>623</v>
      </c>
      <c r="F227" s="202">
        <v>86.5</v>
      </c>
      <c r="G227" s="201"/>
      <c r="H227" s="201">
        <v>130</v>
      </c>
      <c r="I227" s="203">
        <v>130</v>
      </c>
      <c r="J227" s="204" t="s">
        <v>721</v>
      </c>
      <c r="K227" s="205">
        <f t="shared" si="107"/>
        <v>43.5</v>
      </c>
      <c r="L227" s="206">
        <f t="shared" si="108"/>
        <v>0.50289017341040465</v>
      </c>
      <c r="M227" s="201" t="s">
        <v>591</v>
      </c>
      <c r="N227" s="207">
        <v>43091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8">
        <v>67</v>
      </c>
      <c r="B228" s="209">
        <v>42600</v>
      </c>
      <c r="C228" s="209"/>
      <c r="D228" s="210" t="s">
        <v>110</v>
      </c>
      <c r="E228" s="211" t="s">
        <v>623</v>
      </c>
      <c r="F228" s="212">
        <v>133.5</v>
      </c>
      <c r="G228" s="212"/>
      <c r="H228" s="213">
        <v>126.5</v>
      </c>
      <c r="I228" s="213">
        <v>178</v>
      </c>
      <c r="J228" s="214" t="s">
        <v>722</v>
      </c>
      <c r="K228" s="215">
        <f t="shared" si="107"/>
        <v>-7</v>
      </c>
      <c r="L228" s="216">
        <f t="shared" si="108"/>
        <v>-5.2434456928838954E-2</v>
      </c>
      <c r="M228" s="212" t="s">
        <v>604</v>
      </c>
      <c r="N228" s="209">
        <v>42615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68</v>
      </c>
      <c r="B229" s="199">
        <v>42613</v>
      </c>
      <c r="C229" s="199"/>
      <c r="D229" s="200" t="s">
        <v>723</v>
      </c>
      <c r="E229" s="201" t="s">
        <v>623</v>
      </c>
      <c r="F229" s="202">
        <v>560</v>
      </c>
      <c r="G229" s="201"/>
      <c r="H229" s="201">
        <v>725</v>
      </c>
      <c r="I229" s="203">
        <v>725</v>
      </c>
      <c r="J229" s="204" t="s">
        <v>625</v>
      </c>
      <c r="K229" s="205">
        <f t="shared" si="107"/>
        <v>165</v>
      </c>
      <c r="L229" s="206">
        <f t="shared" si="108"/>
        <v>0.29464285714285715</v>
      </c>
      <c r="M229" s="201" t="s">
        <v>591</v>
      </c>
      <c r="N229" s="207">
        <v>42456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69</v>
      </c>
      <c r="B230" s="199">
        <v>42614</v>
      </c>
      <c r="C230" s="199"/>
      <c r="D230" s="200" t="s">
        <v>724</v>
      </c>
      <c r="E230" s="201" t="s">
        <v>623</v>
      </c>
      <c r="F230" s="202">
        <v>160.5</v>
      </c>
      <c r="G230" s="201"/>
      <c r="H230" s="201">
        <v>210</v>
      </c>
      <c r="I230" s="203">
        <v>210</v>
      </c>
      <c r="J230" s="204" t="s">
        <v>625</v>
      </c>
      <c r="K230" s="205">
        <f t="shared" si="107"/>
        <v>49.5</v>
      </c>
      <c r="L230" s="206">
        <f t="shared" si="108"/>
        <v>0.30841121495327101</v>
      </c>
      <c r="M230" s="201" t="s">
        <v>591</v>
      </c>
      <c r="N230" s="207">
        <v>42871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70</v>
      </c>
      <c r="B231" s="199">
        <v>42646</v>
      </c>
      <c r="C231" s="199"/>
      <c r="D231" s="200" t="s">
        <v>397</v>
      </c>
      <c r="E231" s="201" t="s">
        <v>623</v>
      </c>
      <c r="F231" s="202">
        <v>430</v>
      </c>
      <c r="G231" s="201"/>
      <c r="H231" s="201">
        <v>596</v>
      </c>
      <c r="I231" s="203">
        <v>575</v>
      </c>
      <c r="J231" s="204" t="s">
        <v>725</v>
      </c>
      <c r="K231" s="205">
        <v>166</v>
      </c>
      <c r="L231" s="206">
        <v>0.38604651162790699</v>
      </c>
      <c r="M231" s="201" t="s">
        <v>591</v>
      </c>
      <c r="N231" s="207">
        <v>42769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71</v>
      </c>
      <c r="B232" s="199">
        <v>42657</v>
      </c>
      <c r="C232" s="199"/>
      <c r="D232" s="200" t="s">
        <v>726</v>
      </c>
      <c r="E232" s="201" t="s">
        <v>623</v>
      </c>
      <c r="F232" s="202">
        <v>280</v>
      </c>
      <c r="G232" s="201"/>
      <c r="H232" s="201">
        <v>345</v>
      </c>
      <c r="I232" s="203">
        <v>345</v>
      </c>
      <c r="J232" s="204" t="s">
        <v>625</v>
      </c>
      <c r="K232" s="205">
        <f t="shared" ref="K232:K237" si="109">H232-F232</f>
        <v>65</v>
      </c>
      <c r="L232" s="206">
        <f t="shared" ref="L232:L233" si="110">K232/F232</f>
        <v>0.23214285714285715</v>
      </c>
      <c r="M232" s="201" t="s">
        <v>591</v>
      </c>
      <c r="N232" s="207">
        <v>42814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72</v>
      </c>
      <c r="B233" s="199">
        <v>42657</v>
      </c>
      <c r="C233" s="199"/>
      <c r="D233" s="200" t="s">
        <v>727</v>
      </c>
      <c r="E233" s="201" t="s">
        <v>623</v>
      </c>
      <c r="F233" s="202">
        <v>245</v>
      </c>
      <c r="G233" s="201"/>
      <c r="H233" s="201">
        <v>325.5</v>
      </c>
      <c r="I233" s="203">
        <v>330</v>
      </c>
      <c r="J233" s="204" t="s">
        <v>728</v>
      </c>
      <c r="K233" s="205">
        <f t="shared" si="109"/>
        <v>80.5</v>
      </c>
      <c r="L233" s="206">
        <f t="shared" si="110"/>
        <v>0.32857142857142857</v>
      </c>
      <c r="M233" s="201" t="s">
        <v>591</v>
      </c>
      <c r="N233" s="207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73</v>
      </c>
      <c r="B234" s="199">
        <v>42660</v>
      </c>
      <c r="C234" s="199"/>
      <c r="D234" s="200" t="s">
        <v>347</v>
      </c>
      <c r="E234" s="201" t="s">
        <v>623</v>
      </c>
      <c r="F234" s="202">
        <v>125</v>
      </c>
      <c r="G234" s="201"/>
      <c r="H234" s="201">
        <v>160</v>
      </c>
      <c r="I234" s="203">
        <v>160</v>
      </c>
      <c r="J234" s="204" t="s">
        <v>681</v>
      </c>
      <c r="K234" s="205">
        <f t="shared" si="109"/>
        <v>35</v>
      </c>
      <c r="L234" s="206">
        <v>0.28000000000000003</v>
      </c>
      <c r="M234" s="201" t="s">
        <v>591</v>
      </c>
      <c r="N234" s="207">
        <v>42803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74</v>
      </c>
      <c r="B235" s="199">
        <v>42660</v>
      </c>
      <c r="C235" s="199"/>
      <c r="D235" s="200" t="s">
        <v>470</v>
      </c>
      <c r="E235" s="201" t="s">
        <v>623</v>
      </c>
      <c r="F235" s="202">
        <v>114</v>
      </c>
      <c r="G235" s="201"/>
      <c r="H235" s="201">
        <v>145</v>
      </c>
      <c r="I235" s="203">
        <v>145</v>
      </c>
      <c r="J235" s="204" t="s">
        <v>681</v>
      </c>
      <c r="K235" s="205">
        <f t="shared" si="109"/>
        <v>31</v>
      </c>
      <c r="L235" s="206">
        <f t="shared" ref="L235:L237" si="111">K235/F235</f>
        <v>0.27192982456140352</v>
      </c>
      <c r="M235" s="201" t="s">
        <v>591</v>
      </c>
      <c r="N235" s="207">
        <v>42859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75</v>
      </c>
      <c r="B236" s="199">
        <v>42660</v>
      </c>
      <c r="C236" s="199"/>
      <c r="D236" s="200" t="s">
        <v>729</v>
      </c>
      <c r="E236" s="201" t="s">
        <v>623</v>
      </c>
      <c r="F236" s="202">
        <v>212</v>
      </c>
      <c r="G236" s="201"/>
      <c r="H236" s="201">
        <v>280</v>
      </c>
      <c r="I236" s="203">
        <v>276</v>
      </c>
      <c r="J236" s="204" t="s">
        <v>730</v>
      </c>
      <c r="K236" s="205">
        <f t="shared" si="109"/>
        <v>68</v>
      </c>
      <c r="L236" s="206">
        <f t="shared" si="111"/>
        <v>0.32075471698113206</v>
      </c>
      <c r="M236" s="201" t="s">
        <v>591</v>
      </c>
      <c r="N236" s="207">
        <v>42858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76</v>
      </c>
      <c r="B237" s="199">
        <v>42678</v>
      </c>
      <c r="C237" s="199"/>
      <c r="D237" s="200" t="s">
        <v>458</v>
      </c>
      <c r="E237" s="201" t="s">
        <v>623</v>
      </c>
      <c r="F237" s="202">
        <v>155</v>
      </c>
      <c r="G237" s="201"/>
      <c r="H237" s="201">
        <v>210</v>
      </c>
      <c r="I237" s="203">
        <v>210</v>
      </c>
      <c r="J237" s="204" t="s">
        <v>731</v>
      </c>
      <c r="K237" s="205">
        <f t="shared" si="109"/>
        <v>55</v>
      </c>
      <c r="L237" s="206">
        <f t="shared" si="111"/>
        <v>0.35483870967741937</v>
      </c>
      <c r="M237" s="201" t="s">
        <v>591</v>
      </c>
      <c r="N237" s="207">
        <v>42944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8">
        <v>77</v>
      </c>
      <c r="B238" s="209">
        <v>42710</v>
      </c>
      <c r="C238" s="209"/>
      <c r="D238" s="210" t="s">
        <v>732</v>
      </c>
      <c r="E238" s="211" t="s">
        <v>623</v>
      </c>
      <c r="F238" s="212">
        <v>150.5</v>
      </c>
      <c r="G238" s="212"/>
      <c r="H238" s="213">
        <v>72.5</v>
      </c>
      <c r="I238" s="213">
        <v>174</v>
      </c>
      <c r="J238" s="214" t="s">
        <v>733</v>
      </c>
      <c r="K238" s="215">
        <v>-78</v>
      </c>
      <c r="L238" s="216">
        <v>-0.51827242524916906</v>
      </c>
      <c r="M238" s="212" t="s">
        <v>604</v>
      </c>
      <c r="N238" s="209">
        <v>43333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78</v>
      </c>
      <c r="B239" s="199">
        <v>42712</v>
      </c>
      <c r="C239" s="199"/>
      <c r="D239" s="200" t="s">
        <v>734</v>
      </c>
      <c r="E239" s="201" t="s">
        <v>623</v>
      </c>
      <c r="F239" s="202">
        <v>380</v>
      </c>
      <c r="G239" s="201"/>
      <c r="H239" s="201">
        <v>478</v>
      </c>
      <c r="I239" s="203">
        <v>468</v>
      </c>
      <c r="J239" s="204" t="s">
        <v>681</v>
      </c>
      <c r="K239" s="205">
        <f t="shared" ref="K239:K241" si="112">H239-F239</f>
        <v>98</v>
      </c>
      <c r="L239" s="206">
        <f t="shared" ref="L239:L241" si="113">K239/F239</f>
        <v>0.25789473684210529</v>
      </c>
      <c r="M239" s="201" t="s">
        <v>591</v>
      </c>
      <c r="N239" s="207">
        <v>43025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79</v>
      </c>
      <c r="B240" s="199">
        <v>42734</v>
      </c>
      <c r="C240" s="199"/>
      <c r="D240" s="200" t="s">
        <v>109</v>
      </c>
      <c r="E240" s="201" t="s">
        <v>623</v>
      </c>
      <c r="F240" s="202">
        <v>305</v>
      </c>
      <c r="G240" s="201"/>
      <c r="H240" s="201">
        <v>375</v>
      </c>
      <c r="I240" s="203">
        <v>375</v>
      </c>
      <c r="J240" s="204" t="s">
        <v>681</v>
      </c>
      <c r="K240" s="205">
        <f t="shared" si="112"/>
        <v>70</v>
      </c>
      <c r="L240" s="206">
        <f t="shared" si="113"/>
        <v>0.22950819672131148</v>
      </c>
      <c r="M240" s="201" t="s">
        <v>591</v>
      </c>
      <c r="N240" s="207">
        <v>42768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80</v>
      </c>
      <c r="B241" s="199">
        <v>42739</v>
      </c>
      <c r="C241" s="199"/>
      <c r="D241" s="200" t="s">
        <v>95</v>
      </c>
      <c r="E241" s="201" t="s">
        <v>623</v>
      </c>
      <c r="F241" s="202">
        <v>99.5</v>
      </c>
      <c r="G241" s="201"/>
      <c r="H241" s="201">
        <v>158</v>
      </c>
      <c r="I241" s="203">
        <v>158</v>
      </c>
      <c r="J241" s="204" t="s">
        <v>681</v>
      </c>
      <c r="K241" s="205">
        <f t="shared" si="112"/>
        <v>58.5</v>
      </c>
      <c r="L241" s="206">
        <f t="shared" si="113"/>
        <v>0.5879396984924623</v>
      </c>
      <c r="M241" s="201" t="s">
        <v>591</v>
      </c>
      <c r="N241" s="207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81</v>
      </c>
      <c r="B242" s="199">
        <v>42739</v>
      </c>
      <c r="C242" s="199"/>
      <c r="D242" s="200" t="s">
        <v>95</v>
      </c>
      <c r="E242" s="201" t="s">
        <v>623</v>
      </c>
      <c r="F242" s="202">
        <v>99.5</v>
      </c>
      <c r="G242" s="201"/>
      <c r="H242" s="201">
        <v>158</v>
      </c>
      <c r="I242" s="203">
        <v>158</v>
      </c>
      <c r="J242" s="204" t="s">
        <v>681</v>
      </c>
      <c r="K242" s="205">
        <v>58.5</v>
      </c>
      <c r="L242" s="206">
        <v>0.58793969849246197</v>
      </c>
      <c r="M242" s="201" t="s">
        <v>591</v>
      </c>
      <c r="N242" s="207">
        <v>42898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82</v>
      </c>
      <c r="B243" s="199">
        <v>42786</v>
      </c>
      <c r="C243" s="199"/>
      <c r="D243" s="200" t="s">
        <v>186</v>
      </c>
      <c r="E243" s="201" t="s">
        <v>623</v>
      </c>
      <c r="F243" s="202">
        <v>140.5</v>
      </c>
      <c r="G243" s="201"/>
      <c r="H243" s="201">
        <v>220</v>
      </c>
      <c r="I243" s="203">
        <v>220</v>
      </c>
      <c r="J243" s="204" t="s">
        <v>681</v>
      </c>
      <c r="K243" s="205">
        <f>H243-F243</f>
        <v>79.5</v>
      </c>
      <c r="L243" s="206">
        <f>K243/F243</f>
        <v>0.5658362989323843</v>
      </c>
      <c r="M243" s="201" t="s">
        <v>591</v>
      </c>
      <c r="N243" s="207">
        <v>42864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83</v>
      </c>
      <c r="B244" s="199">
        <v>42786</v>
      </c>
      <c r="C244" s="199"/>
      <c r="D244" s="200" t="s">
        <v>735</v>
      </c>
      <c r="E244" s="201" t="s">
        <v>623</v>
      </c>
      <c r="F244" s="202">
        <v>202.5</v>
      </c>
      <c r="G244" s="201"/>
      <c r="H244" s="201">
        <v>234</v>
      </c>
      <c r="I244" s="203">
        <v>234</v>
      </c>
      <c r="J244" s="204" t="s">
        <v>681</v>
      </c>
      <c r="K244" s="205">
        <v>31.5</v>
      </c>
      <c r="L244" s="206">
        <v>0.155555555555556</v>
      </c>
      <c r="M244" s="201" t="s">
        <v>591</v>
      </c>
      <c r="N244" s="207">
        <v>42836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84</v>
      </c>
      <c r="B245" s="199">
        <v>42818</v>
      </c>
      <c r="C245" s="199"/>
      <c r="D245" s="200" t="s">
        <v>736</v>
      </c>
      <c r="E245" s="201" t="s">
        <v>623</v>
      </c>
      <c r="F245" s="202">
        <v>300.5</v>
      </c>
      <c r="G245" s="201"/>
      <c r="H245" s="201">
        <v>417.5</v>
      </c>
      <c r="I245" s="203">
        <v>420</v>
      </c>
      <c r="J245" s="204" t="s">
        <v>737</v>
      </c>
      <c r="K245" s="205">
        <f>H245-F245</f>
        <v>117</v>
      </c>
      <c r="L245" s="206">
        <f>K245/F245</f>
        <v>0.38935108153078202</v>
      </c>
      <c r="M245" s="201" t="s">
        <v>591</v>
      </c>
      <c r="N245" s="207">
        <v>43070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85</v>
      </c>
      <c r="B246" s="199">
        <v>42818</v>
      </c>
      <c r="C246" s="199"/>
      <c r="D246" s="200" t="s">
        <v>711</v>
      </c>
      <c r="E246" s="201" t="s">
        <v>623</v>
      </c>
      <c r="F246" s="202">
        <v>850</v>
      </c>
      <c r="G246" s="201"/>
      <c r="H246" s="201">
        <v>1042.5</v>
      </c>
      <c r="I246" s="203">
        <v>1023</v>
      </c>
      <c r="J246" s="204" t="s">
        <v>738</v>
      </c>
      <c r="K246" s="205">
        <v>192.5</v>
      </c>
      <c r="L246" s="206">
        <v>0.22647058823529401</v>
      </c>
      <c r="M246" s="201" t="s">
        <v>591</v>
      </c>
      <c r="N246" s="207">
        <v>42830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86</v>
      </c>
      <c r="B247" s="199">
        <v>42830</v>
      </c>
      <c r="C247" s="199"/>
      <c r="D247" s="200" t="s">
        <v>489</v>
      </c>
      <c r="E247" s="201" t="s">
        <v>623</v>
      </c>
      <c r="F247" s="202">
        <v>785</v>
      </c>
      <c r="G247" s="201"/>
      <c r="H247" s="201">
        <v>930</v>
      </c>
      <c r="I247" s="203">
        <v>920</v>
      </c>
      <c r="J247" s="204" t="s">
        <v>739</v>
      </c>
      <c r="K247" s="205">
        <f>H247-F247</f>
        <v>145</v>
      </c>
      <c r="L247" s="206">
        <f>K247/F247</f>
        <v>0.18471337579617833</v>
      </c>
      <c r="M247" s="201" t="s">
        <v>591</v>
      </c>
      <c r="N247" s="207">
        <v>42976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8">
        <v>87</v>
      </c>
      <c r="B248" s="209">
        <v>42831</v>
      </c>
      <c r="C248" s="209"/>
      <c r="D248" s="210" t="s">
        <v>740</v>
      </c>
      <c r="E248" s="211" t="s">
        <v>623</v>
      </c>
      <c r="F248" s="212">
        <v>40</v>
      </c>
      <c r="G248" s="212"/>
      <c r="H248" s="213">
        <v>13.1</v>
      </c>
      <c r="I248" s="213">
        <v>60</v>
      </c>
      <c r="J248" s="214" t="s">
        <v>741</v>
      </c>
      <c r="K248" s="215">
        <v>-26.9</v>
      </c>
      <c r="L248" s="216">
        <v>-0.67249999999999999</v>
      </c>
      <c r="M248" s="212" t="s">
        <v>604</v>
      </c>
      <c r="N248" s="209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88</v>
      </c>
      <c r="B249" s="199">
        <v>42837</v>
      </c>
      <c r="C249" s="199"/>
      <c r="D249" s="200" t="s">
        <v>94</v>
      </c>
      <c r="E249" s="201" t="s">
        <v>623</v>
      </c>
      <c r="F249" s="202">
        <v>289.5</v>
      </c>
      <c r="G249" s="201"/>
      <c r="H249" s="201">
        <v>354</v>
      </c>
      <c r="I249" s="203">
        <v>360</v>
      </c>
      <c r="J249" s="204" t="s">
        <v>742</v>
      </c>
      <c r="K249" s="205">
        <f t="shared" ref="K249:K257" si="114">H249-F249</f>
        <v>64.5</v>
      </c>
      <c r="L249" s="206">
        <f t="shared" ref="L249:L257" si="115">K249/F249</f>
        <v>0.22279792746113988</v>
      </c>
      <c r="M249" s="201" t="s">
        <v>591</v>
      </c>
      <c r="N249" s="207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89</v>
      </c>
      <c r="B250" s="199">
        <v>42845</v>
      </c>
      <c r="C250" s="199"/>
      <c r="D250" s="200" t="s">
        <v>428</v>
      </c>
      <c r="E250" s="201" t="s">
        <v>623</v>
      </c>
      <c r="F250" s="202">
        <v>700</v>
      </c>
      <c r="G250" s="201"/>
      <c r="H250" s="201">
        <v>840</v>
      </c>
      <c r="I250" s="203">
        <v>840</v>
      </c>
      <c r="J250" s="204" t="s">
        <v>743</v>
      </c>
      <c r="K250" s="205">
        <f t="shared" si="114"/>
        <v>140</v>
      </c>
      <c r="L250" s="206">
        <f t="shared" si="115"/>
        <v>0.2</v>
      </c>
      <c r="M250" s="201" t="s">
        <v>591</v>
      </c>
      <c r="N250" s="207">
        <v>42893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90</v>
      </c>
      <c r="B251" s="199">
        <v>42887</v>
      </c>
      <c r="C251" s="199"/>
      <c r="D251" s="200" t="s">
        <v>744</v>
      </c>
      <c r="E251" s="201" t="s">
        <v>623</v>
      </c>
      <c r="F251" s="202">
        <v>130</v>
      </c>
      <c r="G251" s="201"/>
      <c r="H251" s="201">
        <v>144.25</v>
      </c>
      <c r="I251" s="203">
        <v>170</v>
      </c>
      <c r="J251" s="204" t="s">
        <v>745</v>
      </c>
      <c r="K251" s="205">
        <f t="shared" si="114"/>
        <v>14.25</v>
      </c>
      <c r="L251" s="206">
        <f t="shared" si="115"/>
        <v>0.10961538461538461</v>
      </c>
      <c r="M251" s="201" t="s">
        <v>591</v>
      </c>
      <c r="N251" s="207">
        <v>43675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91</v>
      </c>
      <c r="B252" s="199">
        <v>42901</v>
      </c>
      <c r="C252" s="199"/>
      <c r="D252" s="200" t="s">
        <v>746</v>
      </c>
      <c r="E252" s="201" t="s">
        <v>623</v>
      </c>
      <c r="F252" s="202">
        <v>214.5</v>
      </c>
      <c r="G252" s="201"/>
      <c r="H252" s="201">
        <v>262</v>
      </c>
      <c r="I252" s="203">
        <v>262</v>
      </c>
      <c r="J252" s="204" t="s">
        <v>747</v>
      </c>
      <c r="K252" s="205">
        <f t="shared" si="114"/>
        <v>47.5</v>
      </c>
      <c r="L252" s="206">
        <f t="shared" si="115"/>
        <v>0.22144522144522144</v>
      </c>
      <c r="M252" s="201" t="s">
        <v>591</v>
      </c>
      <c r="N252" s="207">
        <v>42977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92</v>
      </c>
      <c r="B253" s="230">
        <v>42933</v>
      </c>
      <c r="C253" s="230"/>
      <c r="D253" s="231" t="s">
        <v>748</v>
      </c>
      <c r="E253" s="232" t="s">
        <v>623</v>
      </c>
      <c r="F253" s="233">
        <v>370</v>
      </c>
      <c r="G253" s="232"/>
      <c r="H253" s="232">
        <v>447.5</v>
      </c>
      <c r="I253" s="234">
        <v>450</v>
      </c>
      <c r="J253" s="235" t="s">
        <v>681</v>
      </c>
      <c r="K253" s="205">
        <f t="shared" si="114"/>
        <v>77.5</v>
      </c>
      <c r="L253" s="236">
        <f t="shared" si="115"/>
        <v>0.20945945945945946</v>
      </c>
      <c r="M253" s="232" t="s">
        <v>591</v>
      </c>
      <c r="N253" s="237">
        <v>43035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93</v>
      </c>
      <c r="B254" s="230">
        <v>42943</v>
      </c>
      <c r="C254" s="230"/>
      <c r="D254" s="231" t="s">
        <v>184</v>
      </c>
      <c r="E254" s="232" t="s">
        <v>623</v>
      </c>
      <c r="F254" s="233">
        <v>657.5</v>
      </c>
      <c r="G254" s="232"/>
      <c r="H254" s="232">
        <v>825</v>
      </c>
      <c r="I254" s="234">
        <v>820</v>
      </c>
      <c r="J254" s="235" t="s">
        <v>681</v>
      </c>
      <c r="K254" s="205">
        <f t="shared" si="114"/>
        <v>167.5</v>
      </c>
      <c r="L254" s="236">
        <f t="shared" si="115"/>
        <v>0.25475285171102663</v>
      </c>
      <c r="M254" s="232" t="s">
        <v>591</v>
      </c>
      <c r="N254" s="237">
        <v>43090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94</v>
      </c>
      <c r="B255" s="199">
        <v>42964</v>
      </c>
      <c r="C255" s="199"/>
      <c r="D255" s="200" t="s">
        <v>363</v>
      </c>
      <c r="E255" s="201" t="s">
        <v>623</v>
      </c>
      <c r="F255" s="202">
        <v>605</v>
      </c>
      <c r="G255" s="201"/>
      <c r="H255" s="201">
        <v>750</v>
      </c>
      <c r="I255" s="203">
        <v>750</v>
      </c>
      <c r="J255" s="204" t="s">
        <v>739</v>
      </c>
      <c r="K255" s="205">
        <f t="shared" si="114"/>
        <v>145</v>
      </c>
      <c r="L255" s="206">
        <f t="shared" si="115"/>
        <v>0.23966942148760331</v>
      </c>
      <c r="M255" s="201" t="s">
        <v>591</v>
      </c>
      <c r="N255" s="207">
        <v>43027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8">
        <v>95</v>
      </c>
      <c r="B256" s="209">
        <v>42979</v>
      </c>
      <c r="C256" s="209"/>
      <c r="D256" s="217" t="s">
        <v>749</v>
      </c>
      <c r="E256" s="212" t="s">
        <v>623</v>
      </c>
      <c r="F256" s="212">
        <v>255</v>
      </c>
      <c r="G256" s="213"/>
      <c r="H256" s="213">
        <v>217.25</v>
      </c>
      <c r="I256" s="213">
        <v>320</v>
      </c>
      <c r="J256" s="214" t="s">
        <v>750</v>
      </c>
      <c r="K256" s="215">
        <f t="shared" si="114"/>
        <v>-37.75</v>
      </c>
      <c r="L256" s="218">
        <f t="shared" si="115"/>
        <v>-0.14803921568627451</v>
      </c>
      <c r="M256" s="212" t="s">
        <v>604</v>
      </c>
      <c r="N256" s="209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96</v>
      </c>
      <c r="B257" s="199">
        <v>42997</v>
      </c>
      <c r="C257" s="199"/>
      <c r="D257" s="200" t="s">
        <v>751</v>
      </c>
      <c r="E257" s="201" t="s">
        <v>623</v>
      </c>
      <c r="F257" s="202">
        <v>215</v>
      </c>
      <c r="G257" s="201"/>
      <c r="H257" s="201">
        <v>258</v>
      </c>
      <c r="I257" s="203">
        <v>258</v>
      </c>
      <c r="J257" s="204" t="s">
        <v>681</v>
      </c>
      <c r="K257" s="205">
        <f t="shared" si="114"/>
        <v>43</v>
      </c>
      <c r="L257" s="206">
        <f t="shared" si="115"/>
        <v>0.2</v>
      </c>
      <c r="M257" s="201" t="s">
        <v>591</v>
      </c>
      <c r="N257" s="207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97</v>
      </c>
      <c r="B258" s="199">
        <v>42997</v>
      </c>
      <c r="C258" s="199"/>
      <c r="D258" s="200" t="s">
        <v>751</v>
      </c>
      <c r="E258" s="201" t="s">
        <v>623</v>
      </c>
      <c r="F258" s="202">
        <v>215</v>
      </c>
      <c r="G258" s="201"/>
      <c r="H258" s="201">
        <v>258</v>
      </c>
      <c r="I258" s="203">
        <v>258</v>
      </c>
      <c r="J258" s="235" t="s">
        <v>681</v>
      </c>
      <c r="K258" s="205">
        <v>43</v>
      </c>
      <c r="L258" s="206">
        <v>0.2</v>
      </c>
      <c r="M258" s="201" t="s">
        <v>591</v>
      </c>
      <c r="N258" s="207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98</v>
      </c>
      <c r="B259" s="230">
        <v>42998</v>
      </c>
      <c r="C259" s="230"/>
      <c r="D259" s="231" t="s">
        <v>752</v>
      </c>
      <c r="E259" s="232" t="s">
        <v>623</v>
      </c>
      <c r="F259" s="202">
        <v>75</v>
      </c>
      <c r="G259" s="232"/>
      <c r="H259" s="232">
        <v>90</v>
      </c>
      <c r="I259" s="234">
        <v>90</v>
      </c>
      <c r="J259" s="204" t="s">
        <v>753</v>
      </c>
      <c r="K259" s="205">
        <f t="shared" ref="K259:K264" si="116">H259-F259</f>
        <v>15</v>
      </c>
      <c r="L259" s="206">
        <f t="shared" ref="L259:L264" si="117">K259/F259</f>
        <v>0.2</v>
      </c>
      <c r="M259" s="201" t="s">
        <v>591</v>
      </c>
      <c r="N259" s="207">
        <v>43019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99</v>
      </c>
      <c r="B260" s="230">
        <v>43011</v>
      </c>
      <c r="C260" s="230"/>
      <c r="D260" s="231" t="s">
        <v>606</v>
      </c>
      <c r="E260" s="232" t="s">
        <v>623</v>
      </c>
      <c r="F260" s="233">
        <v>315</v>
      </c>
      <c r="G260" s="232"/>
      <c r="H260" s="232">
        <v>392</v>
      </c>
      <c r="I260" s="234">
        <v>384</v>
      </c>
      <c r="J260" s="235" t="s">
        <v>754</v>
      </c>
      <c r="K260" s="205">
        <f t="shared" si="116"/>
        <v>77</v>
      </c>
      <c r="L260" s="236">
        <f t="shared" si="117"/>
        <v>0.24444444444444444</v>
      </c>
      <c r="M260" s="232" t="s">
        <v>591</v>
      </c>
      <c r="N260" s="237">
        <v>43017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100</v>
      </c>
      <c r="B261" s="230">
        <v>43013</v>
      </c>
      <c r="C261" s="230"/>
      <c r="D261" s="231" t="s">
        <v>463</v>
      </c>
      <c r="E261" s="232" t="s">
        <v>623</v>
      </c>
      <c r="F261" s="233">
        <v>145</v>
      </c>
      <c r="G261" s="232"/>
      <c r="H261" s="232">
        <v>179</v>
      </c>
      <c r="I261" s="234">
        <v>180</v>
      </c>
      <c r="J261" s="235" t="s">
        <v>755</v>
      </c>
      <c r="K261" s="205">
        <f t="shared" si="116"/>
        <v>34</v>
      </c>
      <c r="L261" s="236">
        <f t="shared" si="117"/>
        <v>0.23448275862068965</v>
      </c>
      <c r="M261" s="232" t="s">
        <v>591</v>
      </c>
      <c r="N261" s="237">
        <v>43025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101</v>
      </c>
      <c r="B262" s="230">
        <v>43014</v>
      </c>
      <c r="C262" s="230"/>
      <c r="D262" s="231" t="s">
        <v>337</v>
      </c>
      <c r="E262" s="232" t="s">
        <v>623</v>
      </c>
      <c r="F262" s="233">
        <v>256</v>
      </c>
      <c r="G262" s="232"/>
      <c r="H262" s="232">
        <v>323</v>
      </c>
      <c r="I262" s="234">
        <v>320</v>
      </c>
      <c r="J262" s="235" t="s">
        <v>681</v>
      </c>
      <c r="K262" s="205">
        <f t="shared" si="116"/>
        <v>67</v>
      </c>
      <c r="L262" s="236">
        <f t="shared" si="117"/>
        <v>0.26171875</v>
      </c>
      <c r="M262" s="232" t="s">
        <v>591</v>
      </c>
      <c r="N262" s="237">
        <v>43067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102</v>
      </c>
      <c r="B263" s="230">
        <v>43017</v>
      </c>
      <c r="C263" s="230"/>
      <c r="D263" s="231" t="s">
        <v>353</v>
      </c>
      <c r="E263" s="232" t="s">
        <v>623</v>
      </c>
      <c r="F263" s="233">
        <v>137.5</v>
      </c>
      <c r="G263" s="232"/>
      <c r="H263" s="232">
        <v>184</v>
      </c>
      <c r="I263" s="234">
        <v>183</v>
      </c>
      <c r="J263" s="235" t="s">
        <v>756</v>
      </c>
      <c r="K263" s="205">
        <f t="shared" si="116"/>
        <v>46.5</v>
      </c>
      <c r="L263" s="236">
        <f t="shared" si="117"/>
        <v>0.33818181818181819</v>
      </c>
      <c r="M263" s="232" t="s">
        <v>591</v>
      </c>
      <c r="N263" s="237">
        <v>43108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103</v>
      </c>
      <c r="B264" s="230">
        <v>43018</v>
      </c>
      <c r="C264" s="230"/>
      <c r="D264" s="231" t="s">
        <v>757</v>
      </c>
      <c r="E264" s="232" t="s">
        <v>623</v>
      </c>
      <c r="F264" s="233">
        <v>125.5</v>
      </c>
      <c r="G264" s="232"/>
      <c r="H264" s="232">
        <v>158</v>
      </c>
      <c r="I264" s="234">
        <v>155</v>
      </c>
      <c r="J264" s="235" t="s">
        <v>758</v>
      </c>
      <c r="K264" s="205">
        <f t="shared" si="116"/>
        <v>32.5</v>
      </c>
      <c r="L264" s="236">
        <f t="shared" si="117"/>
        <v>0.25896414342629481</v>
      </c>
      <c r="M264" s="232" t="s">
        <v>591</v>
      </c>
      <c r="N264" s="237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104</v>
      </c>
      <c r="B265" s="230">
        <v>43018</v>
      </c>
      <c r="C265" s="230"/>
      <c r="D265" s="231" t="s">
        <v>759</v>
      </c>
      <c r="E265" s="232" t="s">
        <v>623</v>
      </c>
      <c r="F265" s="233">
        <v>895</v>
      </c>
      <c r="G265" s="232"/>
      <c r="H265" s="232">
        <v>1122.5</v>
      </c>
      <c r="I265" s="234">
        <v>1078</v>
      </c>
      <c r="J265" s="235" t="s">
        <v>760</v>
      </c>
      <c r="K265" s="205">
        <v>227.5</v>
      </c>
      <c r="L265" s="236">
        <v>0.25418994413407803</v>
      </c>
      <c r="M265" s="232" t="s">
        <v>591</v>
      </c>
      <c r="N265" s="237">
        <v>43117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105</v>
      </c>
      <c r="B266" s="230">
        <v>43020</v>
      </c>
      <c r="C266" s="230"/>
      <c r="D266" s="231" t="s">
        <v>346</v>
      </c>
      <c r="E266" s="232" t="s">
        <v>623</v>
      </c>
      <c r="F266" s="233">
        <v>525</v>
      </c>
      <c r="G266" s="232"/>
      <c r="H266" s="232">
        <v>629</v>
      </c>
      <c r="I266" s="234">
        <v>629</v>
      </c>
      <c r="J266" s="235" t="s">
        <v>681</v>
      </c>
      <c r="K266" s="205">
        <v>104</v>
      </c>
      <c r="L266" s="236">
        <v>0.19809523809523799</v>
      </c>
      <c r="M266" s="232" t="s">
        <v>591</v>
      </c>
      <c r="N266" s="237">
        <v>43119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106</v>
      </c>
      <c r="B267" s="230">
        <v>43046</v>
      </c>
      <c r="C267" s="230"/>
      <c r="D267" s="231" t="s">
        <v>388</v>
      </c>
      <c r="E267" s="232" t="s">
        <v>623</v>
      </c>
      <c r="F267" s="233">
        <v>740</v>
      </c>
      <c r="G267" s="232"/>
      <c r="H267" s="232">
        <v>892.5</v>
      </c>
      <c r="I267" s="234">
        <v>900</v>
      </c>
      <c r="J267" s="235" t="s">
        <v>761</v>
      </c>
      <c r="K267" s="205">
        <f t="shared" ref="K267:K269" si="118">H267-F267</f>
        <v>152.5</v>
      </c>
      <c r="L267" s="236">
        <f t="shared" ref="L267:L269" si="119">K267/F267</f>
        <v>0.20608108108108109</v>
      </c>
      <c r="M267" s="232" t="s">
        <v>591</v>
      </c>
      <c r="N267" s="237">
        <v>43052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107</v>
      </c>
      <c r="B268" s="199">
        <v>43073</v>
      </c>
      <c r="C268" s="199"/>
      <c r="D268" s="200" t="s">
        <v>762</v>
      </c>
      <c r="E268" s="201" t="s">
        <v>623</v>
      </c>
      <c r="F268" s="202">
        <v>118.5</v>
      </c>
      <c r="G268" s="201"/>
      <c r="H268" s="201">
        <v>143.5</v>
      </c>
      <c r="I268" s="203">
        <v>145</v>
      </c>
      <c r="J268" s="204" t="s">
        <v>613</v>
      </c>
      <c r="K268" s="205">
        <f t="shared" si="118"/>
        <v>25</v>
      </c>
      <c r="L268" s="206">
        <f t="shared" si="119"/>
        <v>0.2109704641350211</v>
      </c>
      <c r="M268" s="201" t="s">
        <v>591</v>
      </c>
      <c r="N268" s="207">
        <v>43097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8">
        <v>108</v>
      </c>
      <c r="B269" s="209">
        <v>43090</v>
      </c>
      <c r="C269" s="209"/>
      <c r="D269" s="210" t="s">
        <v>434</v>
      </c>
      <c r="E269" s="211" t="s">
        <v>623</v>
      </c>
      <c r="F269" s="212">
        <v>715</v>
      </c>
      <c r="G269" s="212"/>
      <c r="H269" s="213">
        <v>500</v>
      </c>
      <c r="I269" s="213">
        <v>872</v>
      </c>
      <c r="J269" s="214" t="s">
        <v>763</v>
      </c>
      <c r="K269" s="215">
        <f t="shared" si="118"/>
        <v>-215</v>
      </c>
      <c r="L269" s="216">
        <f t="shared" si="119"/>
        <v>-0.30069930069930068</v>
      </c>
      <c r="M269" s="212" t="s">
        <v>604</v>
      </c>
      <c r="N269" s="209">
        <v>43670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109</v>
      </c>
      <c r="B270" s="199">
        <v>43098</v>
      </c>
      <c r="C270" s="199"/>
      <c r="D270" s="200" t="s">
        <v>606</v>
      </c>
      <c r="E270" s="201" t="s">
        <v>623</v>
      </c>
      <c r="F270" s="202">
        <v>435</v>
      </c>
      <c r="G270" s="201"/>
      <c r="H270" s="201">
        <v>542.5</v>
      </c>
      <c r="I270" s="203">
        <v>539</v>
      </c>
      <c r="J270" s="204" t="s">
        <v>681</v>
      </c>
      <c r="K270" s="205">
        <v>107.5</v>
      </c>
      <c r="L270" s="206">
        <v>0.247126436781609</v>
      </c>
      <c r="M270" s="201" t="s">
        <v>591</v>
      </c>
      <c r="N270" s="207">
        <v>43206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110</v>
      </c>
      <c r="B271" s="199">
        <v>43098</v>
      </c>
      <c r="C271" s="199"/>
      <c r="D271" s="200" t="s">
        <v>563</v>
      </c>
      <c r="E271" s="201" t="s">
        <v>623</v>
      </c>
      <c r="F271" s="202">
        <v>885</v>
      </c>
      <c r="G271" s="201"/>
      <c r="H271" s="201">
        <v>1090</v>
      </c>
      <c r="I271" s="203">
        <v>1084</v>
      </c>
      <c r="J271" s="204" t="s">
        <v>681</v>
      </c>
      <c r="K271" s="205">
        <v>205</v>
      </c>
      <c r="L271" s="206">
        <v>0.23163841807909599</v>
      </c>
      <c r="M271" s="201" t="s">
        <v>591</v>
      </c>
      <c r="N271" s="207">
        <v>43213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8">
        <v>111</v>
      </c>
      <c r="B272" s="239">
        <v>43192</v>
      </c>
      <c r="C272" s="239"/>
      <c r="D272" s="217" t="s">
        <v>764</v>
      </c>
      <c r="E272" s="212" t="s">
        <v>623</v>
      </c>
      <c r="F272" s="240">
        <v>478.5</v>
      </c>
      <c r="G272" s="212"/>
      <c r="H272" s="212">
        <v>442</v>
      </c>
      <c r="I272" s="213">
        <v>613</v>
      </c>
      <c r="J272" s="214" t="s">
        <v>765</v>
      </c>
      <c r="K272" s="215">
        <f t="shared" ref="K272:K275" si="120">H272-F272</f>
        <v>-36.5</v>
      </c>
      <c r="L272" s="216">
        <f t="shared" ref="L272:L275" si="121">K272/F272</f>
        <v>-7.6280041797283177E-2</v>
      </c>
      <c r="M272" s="212" t="s">
        <v>604</v>
      </c>
      <c r="N272" s="209">
        <v>43762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8">
        <v>112</v>
      </c>
      <c r="B273" s="209">
        <v>43194</v>
      </c>
      <c r="C273" s="209"/>
      <c r="D273" s="210" t="s">
        <v>766</v>
      </c>
      <c r="E273" s="211" t="s">
        <v>623</v>
      </c>
      <c r="F273" s="212">
        <f>141.5-7.3</f>
        <v>134.19999999999999</v>
      </c>
      <c r="G273" s="212"/>
      <c r="H273" s="213">
        <v>77</v>
      </c>
      <c r="I273" s="213">
        <v>180</v>
      </c>
      <c r="J273" s="214" t="s">
        <v>767</v>
      </c>
      <c r="K273" s="215">
        <f t="shared" si="120"/>
        <v>-57.199999999999989</v>
      </c>
      <c r="L273" s="216">
        <f t="shared" si="121"/>
        <v>-0.42622950819672129</v>
      </c>
      <c r="M273" s="212" t="s">
        <v>604</v>
      </c>
      <c r="N273" s="209">
        <v>43522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8">
        <v>113</v>
      </c>
      <c r="B274" s="209">
        <v>43209</v>
      </c>
      <c r="C274" s="209"/>
      <c r="D274" s="210" t="s">
        <v>768</v>
      </c>
      <c r="E274" s="211" t="s">
        <v>623</v>
      </c>
      <c r="F274" s="212">
        <v>430</v>
      </c>
      <c r="G274" s="212"/>
      <c r="H274" s="213">
        <v>220</v>
      </c>
      <c r="I274" s="213">
        <v>537</v>
      </c>
      <c r="J274" s="214" t="s">
        <v>769</v>
      </c>
      <c r="K274" s="215">
        <f t="shared" si="120"/>
        <v>-210</v>
      </c>
      <c r="L274" s="216">
        <f t="shared" si="121"/>
        <v>-0.48837209302325579</v>
      </c>
      <c r="M274" s="212" t="s">
        <v>604</v>
      </c>
      <c r="N274" s="209">
        <v>43252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114</v>
      </c>
      <c r="B275" s="230">
        <v>43220</v>
      </c>
      <c r="C275" s="230"/>
      <c r="D275" s="231" t="s">
        <v>389</v>
      </c>
      <c r="E275" s="232" t="s">
        <v>623</v>
      </c>
      <c r="F275" s="232">
        <v>153.5</v>
      </c>
      <c r="G275" s="232"/>
      <c r="H275" s="232">
        <v>196</v>
      </c>
      <c r="I275" s="234">
        <v>196</v>
      </c>
      <c r="J275" s="204" t="s">
        <v>770</v>
      </c>
      <c r="K275" s="205">
        <f t="shared" si="120"/>
        <v>42.5</v>
      </c>
      <c r="L275" s="206">
        <f t="shared" si="121"/>
        <v>0.27687296416938112</v>
      </c>
      <c r="M275" s="201" t="s">
        <v>591</v>
      </c>
      <c r="N275" s="207">
        <v>43605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8">
        <v>115</v>
      </c>
      <c r="B276" s="209">
        <v>43306</v>
      </c>
      <c r="C276" s="209"/>
      <c r="D276" s="210" t="s">
        <v>740</v>
      </c>
      <c r="E276" s="211" t="s">
        <v>623</v>
      </c>
      <c r="F276" s="212">
        <v>27.5</v>
      </c>
      <c r="G276" s="212"/>
      <c r="H276" s="213">
        <v>13.1</v>
      </c>
      <c r="I276" s="213">
        <v>60</v>
      </c>
      <c r="J276" s="214" t="s">
        <v>771</v>
      </c>
      <c r="K276" s="215">
        <v>-14.4</v>
      </c>
      <c r="L276" s="216">
        <v>-0.52363636363636401</v>
      </c>
      <c r="M276" s="212" t="s">
        <v>604</v>
      </c>
      <c r="N276" s="209">
        <v>43138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8">
        <v>116</v>
      </c>
      <c r="B277" s="239">
        <v>43318</v>
      </c>
      <c r="C277" s="239"/>
      <c r="D277" s="217" t="s">
        <v>772</v>
      </c>
      <c r="E277" s="212" t="s">
        <v>623</v>
      </c>
      <c r="F277" s="212">
        <v>148.5</v>
      </c>
      <c r="G277" s="212"/>
      <c r="H277" s="212">
        <v>102</v>
      </c>
      <c r="I277" s="213">
        <v>182</v>
      </c>
      <c r="J277" s="214" t="s">
        <v>773</v>
      </c>
      <c r="K277" s="215">
        <f>H277-F277</f>
        <v>-46.5</v>
      </c>
      <c r="L277" s="216">
        <f>K277/F277</f>
        <v>-0.31313131313131315</v>
      </c>
      <c r="M277" s="212" t="s">
        <v>604</v>
      </c>
      <c r="N277" s="209">
        <v>43661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8">
        <v>117</v>
      </c>
      <c r="B278" s="199">
        <v>43335</v>
      </c>
      <c r="C278" s="199"/>
      <c r="D278" s="200" t="s">
        <v>774</v>
      </c>
      <c r="E278" s="201" t="s">
        <v>623</v>
      </c>
      <c r="F278" s="232">
        <v>285</v>
      </c>
      <c r="G278" s="201"/>
      <c r="H278" s="201">
        <v>355</v>
      </c>
      <c r="I278" s="203">
        <v>364</v>
      </c>
      <c r="J278" s="204" t="s">
        <v>775</v>
      </c>
      <c r="K278" s="205">
        <v>70</v>
      </c>
      <c r="L278" s="206">
        <v>0.24561403508771901</v>
      </c>
      <c r="M278" s="201" t="s">
        <v>591</v>
      </c>
      <c r="N278" s="207">
        <v>43455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118</v>
      </c>
      <c r="B279" s="199">
        <v>43341</v>
      </c>
      <c r="C279" s="199"/>
      <c r="D279" s="200" t="s">
        <v>377</v>
      </c>
      <c r="E279" s="201" t="s">
        <v>623</v>
      </c>
      <c r="F279" s="232">
        <v>525</v>
      </c>
      <c r="G279" s="201"/>
      <c r="H279" s="201">
        <v>585</v>
      </c>
      <c r="I279" s="203">
        <v>635</v>
      </c>
      <c r="J279" s="204" t="s">
        <v>776</v>
      </c>
      <c r="K279" s="205">
        <f t="shared" ref="K279:K296" si="122">H279-F279</f>
        <v>60</v>
      </c>
      <c r="L279" s="206">
        <f t="shared" ref="L279:L296" si="123">K279/F279</f>
        <v>0.11428571428571428</v>
      </c>
      <c r="M279" s="201" t="s">
        <v>591</v>
      </c>
      <c r="N279" s="207">
        <v>43662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119</v>
      </c>
      <c r="B280" s="199">
        <v>43395</v>
      </c>
      <c r="C280" s="199"/>
      <c r="D280" s="200" t="s">
        <v>363</v>
      </c>
      <c r="E280" s="201" t="s">
        <v>623</v>
      </c>
      <c r="F280" s="232">
        <v>475</v>
      </c>
      <c r="G280" s="201"/>
      <c r="H280" s="201">
        <v>574</v>
      </c>
      <c r="I280" s="203">
        <v>570</v>
      </c>
      <c r="J280" s="204" t="s">
        <v>681</v>
      </c>
      <c r="K280" s="205">
        <f t="shared" si="122"/>
        <v>99</v>
      </c>
      <c r="L280" s="206">
        <f t="shared" si="123"/>
        <v>0.20842105263157895</v>
      </c>
      <c r="M280" s="201" t="s">
        <v>591</v>
      </c>
      <c r="N280" s="207">
        <v>43403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120</v>
      </c>
      <c r="B281" s="230">
        <v>43397</v>
      </c>
      <c r="C281" s="230"/>
      <c r="D281" s="231" t="s">
        <v>384</v>
      </c>
      <c r="E281" s="232" t="s">
        <v>623</v>
      </c>
      <c r="F281" s="232">
        <v>707.5</v>
      </c>
      <c r="G281" s="232"/>
      <c r="H281" s="232">
        <v>872</v>
      </c>
      <c r="I281" s="234">
        <v>872</v>
      </c>
      <c r="J281" s="235" t="s">
        <v>681</v>
      </c>
      <c r="K281" s="205">
        <f t="shared" si="122"/>
        <v>164.5</v>
      </c>
      <c r="L281" s="236">
        <f t="shared" si="123"/>
        <v>0.23250883392226149</v>
      </c>
      <c r="M281" s="232" t="s">
        <v>591</v>
      </c>
      <c r="N281" s="237">
        <v>43482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121</v>
      </c>
      <c r="B282" s="230">
        <v>43398</v>
      </c>
      <c r="C282" s="230"/>
      <c r="D282" s="231" t="s">
        <v>777</v>
      </c>
      <c r="E282" s="232" t="s">
        <v>623</v>
      </c>
      <c r="F282" s="232">
        <v>162</v>
      </c>
      <c r="G282" s="232"/>
      <c r="H282" s="232">
        <v>204</v>
      </c>
      <c r="I282" s="234">
        <v>209</v>
      </c>
      <c r="J282" s="235" t="s">
        <v>778</v>
      </c>
      <c r="K282" s="205">
        <f t="shared" si="122"/>
        <v>42</v>
      </c>
      <c r="L282" s="236">
        <f t="shared" si="123"/>
        <v>0.25925925925925924</v>
      </c>
      <c r="M282" s="232" t="s">
        <v>591</v>
      </c>
      <c r="N282" s="237">
        <v>43539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122</v>
      </c>
      <c r="B283" s="230">
        <v>43399</v>
      </c>
      <c r="C283" s="230"/>
      <c r="D283" s="231" t="s">
        <v>482</v>
      </c>
      <c r="E283" s="232" t="s">
        <v>623</v>
      </c>
      <c r="F283" s="232">
        <v>240</v>
      </c>
      <c r="G283" s="232"/>
      <c r="H283" s="232">
        <v>297</v>
      </c>
      <c r="I283" s="234">
        <v>297</v>
      </c>
      <c r="J283" s="235" t="s">
        <v>681</v>
      </c>
      <c r="K283" s="241">
        <f t="shared" si="122"/>
        <v>57</v>
      </c>
      <c r="L283" s="236">
        <f t="shared" si="123"/>
        <v>0.23749999999999999</v>
      </c>
      <c r="M283" s="232" t="s">
        <v>591</v>
      </c>
      <c r="N283" s="237">
        <v>43417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123</v>
      </c>
      <c r="B284" s="199">
        <v>43439</v>
      </c>
      <c r="C284" s="199"/>
      <c r="D284" s="200" t="s">
        <v>779</v>
      </c>
      <c r="E284" s="201" t="s">
        <v>623</v>
      </c>
      <c r="F284" s="201">
        <v>202.5</v>
      </c>
      <c r="G284" s="201"/>
      <c r="H284" s="201">
        <v>255</v>
      </c>
      <c r="I284" s="203">
        <v>252</v>
      </c>
      <c r="J284" s="204" t="s">
        <v>681</v>
      </c>
      <c r="K284" s="205">
        <f t="shared" si="122"/>
        <v>52.5</v>
      </c>
      <c r="L284" s="206">
        <f t="shared" si="123"/>
        <v>0.25925925925925924</v>
      </c>
      <c r="M284" s="201" t="s">
        <v>591</v>
      </c>
      <c r="N284" s="207">
        <v>43542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9">
        <v>124</v>
      </c>
      <c r="B285" s="230">
        <v>43465</v>
      </c>
      <c r="C285" s="199"/>
      <c r="D285" s="231" t="s">
        <v>416</v>
      </c>
      <c r="E285" s="232" t="s">
        <v>623</v>
      </c>
      <c r="F285" s="232">
        <v>710</v>
      </c>
      <c r="G285" s="232"/>
      <c r="H285" s="232">
        <v>866</v>
      </c>
      <c r="I285" s="234">
        <v>866</v>
      </c>
      <c r="J285" s="235" t="s">
        <v>681</v>
      </c>
      <c r="K285" s="205">
        <f t="shared" si="122"/>
        <v>156</v>
      </c>
      <c r="L285" s="206">
        <f t="shared" si="123"/>
        <v>0.21971830985915494</v>
      </c>
      <c r="M285" s="201" t="s">
        <v>591</v>
      </c>
      <c r="N285" s="207">
        <v>43553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125</v>
      </c>
      <c r="B286" s="230">
        <v>43522</v>
      </c>
      <c r="C286" s="230"/>
      <c r="D286" s="231" t="s">
        <v>153</v>
      </c>
      <c r="E286" s="232" t="s">
        <v>623</v>
      </c>
      <c r="F286" s="232">
        <v>337.25</v>
      </c>
      <c r="G286" s="232"/>
      <c r="H286" s="232">
        <v>398.5</v>
      </c>
      <c r="I286" s="234">
        <v>411</v>
      </c>
      <c r="J286" s="204" t="s">
        <v>781</v>
      </c>
      <c r="K286" s="205">
        <f t="shared" si="122"/>
        <v>61.25</v>
      </c>
      <c r="L286" s="206">
        <f t="shared" si="123"/>
        <v>0.1816160118606375</v>
      </c>
      <c r="M286" s="201" t="s">
        <v>591</v>
      </c>
      <c r="N286" s="207">
        <v>43760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2">
        <v>126</v>
      </c>
      <c r="B287" s="243">
        <v>43559</v>
      </c>
      <c r="C287" s="243"/>
      <c r="D287" s="244" t="s">
        <v>782</v>
      </c>
      <c r="E287" s="245" t="s">
        <v>623</v>
      </c>
      <c r="F287" s="245">
        <v>130</v>
      </c>
      <c r="G287" s="245"/>
      <c r="H287" s="245">
        <v>65</v>
      </c>
      <c r="I287" s="246">
        <v>158</v>
      </c>
      <c r="J287" s="214" t="s">
        <v>783</v>
      </c>
      <c r="K287" s="215">
        <f t="shared" si="122"/>
        <v>-65</v>
      </c>
      <c r="L287" s="216">
        <f t="shared" si="123"/>
        <v>-0.5</v>
      </c>
      <c r="M287" s="212" t="s">
        <v>604</v>
      </c>
      <c r="N287" s="209">
        <v>43726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127</v>
      </c>
      <c r="B288" s="230">
        <v>43017</v>
      </c>
      <c r="C288" s="230"/>
      <c r="D288" s="231" t="s">
        <v>186</v>
      </c>
      <c r="E288" s="232" t="s">
        <v>623</v>
      </c>
      <c r="F288" s="232">
        <v>141.5</v>
      </c>
      <c r="G288" s="232"/>
      <c r="H288" s="232">
        <v>183.5</v>
      </c>
      <c r="I288" s="234">
        <v>210</v>
      </c>
      <c r="J288" s="204" t="s">
        <v>778</v>
      </c>
      <c r="K288" s="205">
        <f t="shared" si="122"/>
        <v>42</v>
      </c>
      <c r="L288" s="206">
        <f t="shared" si="123"/>
        <v>0.29681978798586572</v>
      </c>
      <c r="M288" s="201" t="s">
        <v>591</v>
      </c>
      <c r="N288" s="207">
        <v>43042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2">
        <v>128</v>
      </c>
      <c r="B289" s="243">
        <v>43074</v>
      </c>
      <c r="C289" s="243"/>
      <c r="D289" s="244" t="s">
        <v>785</v>
      </c>
      <c r="E289" s="245" t="s">
        <v>623</v>
      </c>
      <c r="F289" s="240">
        <v>172</v>
      </c>
      <c r="G289" s="245"/>
      <c r="H289" s="245">
        <v>155.25</v>
      </c>
      <c r="I289" s="246">
        <v>230</v>
      </c>
      <c r="J289" s="214" t="s">
        <v>786</v>
      </c>
      <c r="K289" s="215">
        <f t="shared" si="122"/>
        <v>-16.75</v>
      </c>
      <c r="L289" s="216">
        <f t="shared" si="123"/>
        <v>-9.7383720930232565E-2</v>
      </c>
      <c r="M289" s="212" t="s">
        <v>604</v>
      </c>
      <c r="N289" s="209">
        <v>43787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129</v>
      </c>
      <c r="B290" s="230">
        <v>43398</v>
      </c>
      <c r="C290" s="230"/>
      <c r="D290" s="231" t="s">
        <v>108</v>
      </c>
      <c r="E290" s="232" t="s">
        <v>623</v>
      </c>
      <c r="F290" s="232">
        <v>698.5</v>
      </c>
      <c r="G290" s="232"/>
      <c r="H290" s="232">
        <v>890</v>
      </c>
      <c r="I290" s="234">
        <v>890</v>
      </c>
      <c r="J290" s="204" t="s">
        <v>866</v>
      </c>
      <c r="K290" s="205">
        <f t="shared" si="122"/>
        <v>191.5</v>
      </c>
      <c r="L290" s="206">
        <f t="shared" si="123"/>
        <v>0.27415891195418757</v>
      </c>
      <c r="M290" s="201" t="s">
        <v>591</v>
      </c>
      <c r="N290" s="207">
        <v>44328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9">
        <v>130</v>
      </c>
      <c r="B291" s="230">
        <v>42877</v>
      </c>
      <c r="C291" s="230"/>
      <c r="D291" s="231" t="s">
        <v>376</v>
      </c>
      <c r="E291" s="232" t="s">
        <v>623</v>
      </c>
      <c r="F291" s="232">
        <v>127.6</v>
      </c>
      <c r="G291" s="232"/>
      <c r="H291" s="232">
        <v>138</v>
      </c>
      <c r="I291" s="234">
        <v>190</v>
      </c>
      <c r="J291" s="204" t="s">
        <v>787</v>
      </c>
      <c r="K291" s="205">
        <f t="shared" si="122"/>
        <v>10.400000000000006</v>
      </c>
      <c r="L291" s="206">
        <f t="shared" si="123"/>
        <v>8.1504702194357417E-2</v>
      </c>
      <c r="M291" s="201" t="s">
        <v>591</v>
      </c>
      <c r="N291" s="207">
        <v>43774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131</v>
      </c>
      <c r="B292" s="230">
        <v>43158</v>
      </c>
      <c r="C292" s="230"/>
      <c r="D292" s="231" t="s">
        <v>788</v>
      </c>
      <c r="E292" s="232" t="s">
        <v>623</v>
      </c>
      <c r="F292" s="232">
        <v>317</v>
      </c>
      <c r="G292" s="232"/>
      <c r="H292" s="232">
        <v>382.5</v>
      </c>
      <c r="I292" s="234">
        <v>398</v>
      </c>
      <c r="J292" s="204" t="s">
        <v>789</v>
      </c>
      <c r="K292" s="205">
        <f t="shared" si="122"/>
        <v>65.5</v>
      </c>
      <c r="L292" s="206">
        <f t="shared" si="123"/>
        <v>0.20662460567823343</v>
      </c>
      <c r="M292" s="201" t="s">
        <v>591</v>
      </c>
      <c r="N292" s="207">
        <v>44238</v>
      </c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2">
        <v>132</v>
      </c>
      <c r="B293" s="243">
        <v>43164</v>
      </c>
      <c r="C293" s="243"/>
      <c r="D293" s="244" t="s">
        <v>145</v>
      </c>
      <c r="E293" s="245" t="s">
        <v>623</v>
      </c>
      <c r="F293" s="240">
        <f>510-14.4</f>
        <v>495.6</v>
      </c>
      <c r="G293" s="245"/>
      <c r="H293" s="245">
        <v>350</v>
      </c>
      <c r="I293" s="246">
        <v>672</v>
      </c>
      <c r="J293" s="214" t="s">
        <v>790</v>
      </c>
      <c r="K293" s="215">
        <f t="shared" si="122"/>
        <v>-145.60000000000002</v>
      </c>
      <c r="L293" s="216">
        <f t="shared" si="123"/>
        <v>-0.29378531073446329</v>
      </c>
      <c r="M293" s="212" t="s">
        <v>604</v>
      </c>
      <c r="N293" s="209">
        <v>43887</v>
      </c>
      <c r="O293" s="1"/>
      <c r="P293" s="1"/>
      <c r="Q293" s="1"/>
      <c r="R293" s="6" t="s">
        <v>780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2">
        <v>133</v>
      </c>
      <c r="B294" s="243">
        <v>43237</v>
      </c>
      <c r="C294" s="243"/>
      <c r="D294" s="244" t="s">
        <v>474</v>
      </c>
      <c r="E294" s="245" t="s">
        <v>623</v>
      </c>
      <c r="F294" s="240">
        <v>230.3</v>
      </c>
      <c r="G294" s="245"/>
      <c r="H294" s="245">
        <v>102.5</v>
      </c>
      <c r="I294" s="246">
        <v>348</v>
      </c>
      <c r="J294" s="214" t="s">
        <v>791</v>
      </c>
      <c r="K294" s="215">
        <f t="shared" si="122"/>
        <v>-127.80000000000001</v>
      </c>
      <c r="L294" s="216">
        <f t="shared" si="123"/>
        <v>-0.55492835432045162</v>
      </c>
      <c r="M294" s="212" t="s">
        <v>604</v>
      </c>
      <c r="N294" s="209">
        <v>43896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9">
        <v>134</v>
      </c>
      <c r="B295" s="230">
        <v>43258</v>
      </c>
      <c r="C295" s="230"/>
      <c r="D295" s="231" t="s">
        <v>439</v>
      </c>
      <c r="E295" s="232" t="s">
        <v>623</v>
      </c>
      <c r="F295" s="232">
        <f>342.5-5.1</f>
        <v>337.4</v>
      </c>
      <c r="G295" s="232"/>
      <c r="H295" s="232">
        <v>412.5</v>
      </c>
      <c r="I295" s="234">
        <v>439</v>
      </c>
      <c r="J295" s="204" t="s">
        <v>792</v>
      </c>
      <c r="K295" s="205">
        <f t="shared" si="122"/>
        <v>75.100000000000023</v>
      </c>
      <c r="L295" s="206">
        <f t="shared" si="123"/>
        <v>0.22258446947243635</v>
      </c>
      <c r="M295" s="201" t="s">
        <v>591</v>
      </c>
      <c r="N295" s="207">
        <v>44230</v>
      </c>
      <c r="O295" s="1"/>
      <c r="P295" s="1"/>
      <c r="Q295" s="1"/>
      <c r="R295" s="6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135</v>
      </c>
      <c r="B296" s="222">
        <v>43285</v>
      </c>
      <c r="C296" s="222"/>
      <c r="D296" s="223" t="s">
        <v>55</v>
      </c>
      <c r="E296" s="224" t="s">
        <v>623</v>
      </c>
      <c r="F296" s="224">
        <f>127.5-5.53</f>
        <v>121.97</v>
      </c>
      <c r="G296" s="225"/>
      <c r="H296" s="225">
        <v>122.5</v>
      </c>
      <c r="I296" s="225">
        <v>170</v>
      </c>
      <c r="J296" s="226" t="s">
        <v>825</v>
      </c>
      <c r="K296" s="227">
        <f t="shared" si="122"/>
        <v>0.53000000000000114</v>
      </c>
      <c r="L296" s="228">
        <f t="shared" si="123"/>
        <v>4.3453308190538747E-3</v>
      </c>
      <c r="M296" s="224" t="s">
        <v>714</v>
      </c>
      <c r="N296" s="222">
        <v>44431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2">
        <v>136</v>
      </c>
      <c r="B297" s="243">
        <v>43294</v>
      </c>
      <c r="C297" s="243"/>
      <c r="D297" s="244" t="s">
        <v>365</v>
      </c>
      <c r="E297" s="245" t="s">
        <v>623</v>
      </c>
      <c r="F297" s="240">
        <v>46.5</v>
      </c>
      <c r="G297" s="245"/>
      <c r="H297" s="245">
        <v>17</v>
      </c>
      <c r="I297" s="246">
        <v>59</v>
      </c>
      <c r="J297" s="214" t="s">
        <v>793</v>
      </c>
      <c r="K297" s="215">
        <f t="shared" ref="K297:K305" si="124">H297-F297</f>
        <v>-29.5</v>
      </c>
      <c r="L297" s="216">
        <f t="shared" ref="L297:L305" si="125">K297/F297</f>
        <v>-0.63440860215053763</v>
      </c>
      <c r="M297" s="212" t="s">
        <v>604</v>
      </c>
      <c r="N297" s="209">
        <v>43887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9">
        <v>137</v>
      </c>
      <c r="B298" s="230">
        <v>43396</v>
      </c>
      <c r="C298" s="230"/>
      <c r="D298" s="231" t="s">
        <v>418</v>
      </c>
      <c r="E298" s="232" t="s">
        <v>623</v>
      </c>
      <c r="F298" s="232">
        <v>156.5</v>
      </c>
      <c r="G298" s="232"/>
      <c r="H298" s="232">
        <v>207.5</v>
      </c>
      <c r="I298" s="234">
        <v>191</v>
      </c>
      <c r="J298" s="204" t="s">
        <v>681</v>
      </c>
      <c r="K298" s="205">
        <f t="shared" si="124"/>
        <v>51</v>
      </c>
      <c r="L298" s="206">
        <f t="shared" si="125"/>
        <v>0.32587859424920129</v>
      </c>
      <c r="M298" s="201" t="s">
        <v>591</v>
      </c>
      <c r="N298" s="207">
        <v>44369</v>
      </c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9">
        <v>138</v>
      </c>
      <c r="B299" s="230">
        <v>43439</v>
      </c>
      <c r="C299" s="230"/>
      <c r="D299" s="231" t="s">
        <v>327</v>
      </c>
      <c r="E299" s="232" t="s">
        <v>623</v>
      </c>
      <c r="F299" s="232">
        <v>259.5</v>
      </c>
      <c r="G299" s="232"/>
      <c r="H299" s="232">
        <v>320</v>
      </c>
      <c r="I299" s="234">
        <v>320</v>
      </c>
      <c r="J299" s="204" t="s">
        <v>681</v>
      </c>
      <c r="K299" s="205">
        <f t="shared" si="124"/>
        <v>60.5</v>
      </c>
      <c r="L299" s="206">
        <f t="shared" si="125"/>
        <v>0.23314065510597304</v>
      </c>
      <c r="M299" s="201" t="s">
        <v>591</v>
      </c>
      <c r="N299" s="207">
        <v>44323</v>
      </c>
      <c r="O299" s="1"/>
      <c r="P299" s="1"/>
      <c r="Q299" s="1"/>
      <c r="R299" s="6" t="s">
        <v>780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2">
        <v>139</v>
      </c>
      <c r="B300" s="243">
        <v>43439</v>
      </c>
      <c r="C300" s="243"/>
      <c r="D300" s="244" t="s">
        <v>794</v>
      </c>
      <c r="E300" s="245" t="s">
        <v>623</v>
      </c>
      <c r="F300" s="245">
        <v>715</v>
      </c>
      <c r="G300" s="245"/>
      <c r="H300" s="245">
        <v>445</v>
      </c>
      <c r="I300" s="246">
        <v>840</v>
      </c>
      <c r="J300" s="214" t="s">
        <v>795</v>
      </c>
      <c r="K300" s="215">
        <f t="shared" si="124"/>
        <v>-270</v>
      </c>
      <c r="L300" s="216">
        <f t="shared" si="125"/>
        <v>-0.3776223776223776</v>
      </c>
      <c r="M300" s="212" t="s">
        <v>604</v>
      </c>
      <c r="N300" s="209">
        <v>43800</v>
      </c>
      <c r="O300" s="1"/>
      <c r="P300" s="1"/>
      <c r="Q300" s="1"/>
      <c r="R300" s="6" t="s">
        <v>780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140</v>
      </c>
      <c r="B301" s="230">
        <v>43469</v>
      </c>
      <c r="C301" s="230"/>
      <c r="D301" s="231" t="s">
        <v>158</v>
      </c>
      <c r="E301" s="232" t="s">
        <v>623</v>
      </c>
      <c r="F301" s="232">
        <v>875</v>
      </c>
      <c r="G301" s="232"/>
      <c r="H301" s="232">
        <v>1165</v>
      </c>
      <c r="I301" s="234">
        <v>1185</v>
      </c>
      <c r="J301" s="204" t="s">
        <v>796</v>
      </c>
      <c r="K301" s="205">
        <f t="shared" si="124"/>
        <v>290</v>
      </c>
      <c r="L301" s="206">
        <f t="shared" si="125"/>
        <v>0.33142857142857141</v>
      </c>
      <c r="M301" s="201" t="s">
        <v>591</v>
      </c>
      <c r="N301" s="207">
        <v>43847</v>
      </c>
      <c r="O301" s="1"/>
      <c r="P301" s="1"/>
      <c r="Q301" s="1"/>
      <c r="R301" s="6" t="s">
        <v>780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141</v>
      </c>
      <c r="B302" s="230">
        <v>43559</v>
      </c>
      <c r="C302" s="230"/>
      <c r="D302" s="231" t="s">
        <v>343</v>
      </c>
      <c r="E302" s="232" t="s">
        <v>623</v>
      </c>
      <c r="F302" s="232">
        <f>387-14.63</f>
        <v>372.37</v>
      </c>
      <c r="G302" s="232"/>
      <c r="H302" s="232">
        <v>490</v>
      </c>
      <c r="I302" s="234">
        <v>490</v>
      </c>
      <c r="J302" s="204" t="s">
        <v>681</v>
      </c>
      <c r="K302" s="205">
        <f t="shared" si="124"/>
        <v>117.63</v>
      </c>
      <c r="L302" s="206">
        <f t="shared" si="125"/>
        <v>0.31589548030185027</v>
      </c>
      <c r="M302" s="201" t="s">
        <v>591</v>
      </c>
      <c r="N302" s="207">
        <v>43850</v>
      </c>
      <c r="O302" s="1"/>
      <c r="P302" s="1"/>
      <c r="Q302" s="1"/>
      <c r="R302" s="6" t="s">
        <v>780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2">
        <v>142</v>
      </c>
      <c r="B303" s="243">
        <v>43578</v>
      </c>
      <c r="C303" s="243"/>
      <c r="D303" s="244" t="s">
        <v>797</v>
      </c>
      <c r="E303" s="245" t="s">
        <v>593</v>
      </c>
      <c r="F303" s="245">
        <v>220</v>
      </c>
      <c r="G303" s="245"/>
      <c r="H303" s="245">
        <v>127.5</v>
      </c>
      <c r="I303" s="246">
        <v>284</v>
      </c>
      <c r="J303" s="214" t="s">
        <v>798</v>
      </c>
      <c r="K303" s="215">
        <f t="shared" si="124"/>
        <v>-92.5</v>
      </c>
      <c r="L303" s="216">
        <f t="shared" si="125"/>
        <v>-0.42045454545454547</v>
      </c>
      <c r="M303" s="212" t="s">
        <v>604</v>
      </c>
      <c r="N303" s="209">
        <v>43896</v>
      </c>
      <c r="O303" s="1"/>
      <c r="P303" s="1"/>
      <c r="Q303" s="1"/>
      <c r="R303" s="6" t="s">
        <v>780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9">
        <v>143</v>
      </c>
      <c r="B304" s="230">
        <v>43622</v>
      </c>
      <c r="C304" s="230"/>
      <c r="D304" s="231" t="s">
        <v>483</v>
      </c>
      <c r="E304" s="232" t="s">
        <v>593</v>
      </c>
      <c r="F304" s="232">
        <v>332.8</v>
      </c>
      <c r="G304" s="232"/>
      <c r="H304" s="232">
        <v>405</v>
      </c>
      <c r="I304" s="234">
        <v>419</v>
      </c>
      <c r="J304" s="204" t="s">
        <v>799</v>
      </c>
      <c r="K304" s="205">
        <f t="shared" si="124"/>
        <v>72.199999999999989</v>
      </c>
      <c r="L304" s="206">
        <f t="shared" si="125"/>
        <v>0.21694711538461534</v>
      </c>
      <c r="M304" s="201" t="s">
        <v>591</v>
      </c>
      <c r="N304" s="207">
        <v>43860</v>
      </c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3">
        <v>144</v>
      </c>
      <c r="B305" s="222">
        <v>43641</v>
      </c>
      <c r="C305" s="222"/>
      <c r="D305" s="223" t="s">
        <v>151</v>
      </c>
      <c r="E305" s="224" t="s">
        <v>623</v>
      </c>
      <c r="F305" s="224">
        <v>386</v>
      </c>
      <c r="G305" s="225"/>
      <c r="H305" s="225">
        <v>395</v>
      </c>
      <c r="I305" s="225">
        <v>452</v>
      </c>
      <c r="J305" s="226" t="s">
        <v>800</v>
      </c>
      <c r="K305" s="227">
        <f t="shared" si="124"/>
        <v>9</v>
      </c>
      <c r="L305" s="228">
        <f t="shared" si="125"/>
        <v>2.3316062176165803E-2</v>
      </c>
      <c r="M305" s="224" t="s">
        <v>714</v>
      </c>
      <c r="N305" s="222">
        <v>43868</v>
      </c>
      <c r="O305" s="1"/>
      <c r="P305" s="1"/>
      <c r="Q305" s="1"/>
      <c r="R305" s="6" t="s">
        <v>784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3">
        <v>145</v>
      </c>
      <c r="B306" s="222">
        <v>43707</v>
      </c>
      <c r="C306" s="222"/>
      <c r="D306" s="223" t="s">
        <v>131</v>
      </c>
      <c r="E306" s="224" t="s">
        <v>623</v>
      </c>
      <c r="F306" s="224">
        <v>137.5</v>
      </c>
      <c r="G306" s="225"/>
      <c r="H306" s="225">
        <v>138.5</v>
      </c>
      <c r="I306" s="225">
        <v>190</v>
      </c>
      <c r="J306" s="226" t="s">
        <v>824</v>
      </c>
      <c r="K306" s="227">
        <f t="shared" ref="K306" si="126">H306-F306</f>
        <v>1</v>
      </c>
      <c r="L306" s="228">
        <f t="shared" ref="L306" si="127">K306/F306</f>
        <v>7.2727272727272727E-3</v>
      </c>
      <c r="M306" s="224" t="s">
        <v>714</v>
      </c>
      <c r="N306" s="222">
        <v>44432</v>
      </c>
      <c r="O306" s="1"/>
      <c r="P306" s="1"/>
      <c r="Q306" s="1"/>
      <c r="R306" s="6" t="s">
        <v>780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9">
        <v>146</v>
      </c>
      <c r="B307" s="230">
        <v>43731</v>
      </c>
      <c r="C307" s="230"/>
      <c r="D307" s="231" t="s">
        <v>430</v>
      </c>
      <c r="E307" s="232" t="s">
        <v>623</v>
      </c>
      <c r="F307" s="232">
        <v>235</v>
      </c>
      <c r="G307" s="232"/>
      <c r="H307" s="232">
        <v>295</v>
      </c>
      <c r="I307" s="234">
        <v>296</v>
      </c>
      <c r="J307" s="204" t="s">
        <v>801</v>
      </c>
      <c r="K307" s="205">
        <f t="shared" ref="K307:K312" si="128">H307-F307</f>
        <v>60</v>
      </c>
      <c r="L307" s="206">
        <f t="shared" ref="L307:L312" si="129">K307/F307</f>
        <v>0.25531914893617019</v>
      </c>
      <c r="M307" s="201" t="s">
        <v>591</v>
      </c>
      <c r="N307" s="207">
        <v>43844</v>
      </c>
      <c r="O307" s="1"/>
      <c r="P307" s="1"/>
      <c r="Q307" s="1"/>
      <c r="R307" s="6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9">
        <v>147</v>
      </c>
      <c r="B308" s="230">
        <v>43752</v>
      </c>
      <c r="C308" s="230"/>
      <c r="D308" s="231" t="s">
        <v>802</v>
      </c>
      <c r="E308" s="232" t="s">
        <v>623</v>
      </c>
      <c r="F308" s="232">
        <v>277.5</v>
      </c>
      <c r="G308" s="232"/>
      <c r="H308" s="232">
        <v>333</v>
      </c>
      <c r="I308" s="234">
        <v>333</v>
      </c>
      <c r="J308" s="204" t="s">
        <v>803</v>
      </c>
      <c r="K308" s="205">
        <f t="shared" si="128"/>
        <v>55.5</v>
      </c>
      <c r="L308" s="206">
        <f t="shared" si="129"/>
        <v>0.2</v>
      </c>
      <c r="M308" s="201" t="s">
        <v>591</v>
      </c>
      <c r="N308" s="207">
        <v>43846</v>
      </c>
      <c r="O308" s="1"/>
      <c r="P308" s="1"/>
      <c r="Q308" s="1"/>
      <c r="R308" s="6" t="s">
        <v>780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148</v>
      </c>
      <c r="B309" s="230">
        <v>43752</v>
      </c>
      <c r="C309" s="230"/>
      <c r="D309" s="231" t="s">
        <v>804</v>
      </c>
      <c r="E309" s="232" t="s">
        <v>623</v>
      </c>
      <c r="F309" s="232">
        <v>930</v>
      </c>
      <c r="G309" s="232"/>
      <c r="H309" s="232">
        <v>1165</v>
      </c>
      <c r="I309" s="234">
        <v>1200</v>
      </c>
      <c r="J309" s="204" t="s">
        <v>805</v>
      </c>
      <c r="K309" s="205">
        <f t="shared" si="128"/>
        <v>235</v>
      </c>
      <c r="L309" s="206">
        <f t="shared" si="129"/>
        <v>0.25268817204301075</v>
      </c>
      <c r="M309" s="201" t="s">
        <v>591</v>
      </c>
      <c r="N309" s="207">
        <v>43847</v>
      </c>
      <c r="O309" s="1"/>
      <c r="P309" s="1"/>
      <c r="Q309" s="1"/>
      <c r="R309" s="6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9">
        <v>149</v>
      </c>
      <c r="B310" s="230">
        <v>43753</v>
      </c>
      <c r="C310" s="230"/>
      <c r="D310" s="231" t="s">
        <v>806</v>
      </c>
      <c r="E310" s="232" t="s">
        <v>623</v>
      </c>
      <c r="F310" s="202">
        <v>111</v>
      </c>
      <c r="G310" s="232"/>
      <c r="H310" s="232">
        <v>141</v>
      </c>
      <c r="I310" s="234">
        <v>141</v>
      </c>
      <c r="J310" s="204" t="s">
        <v>607</v>
      </c>
      <c r="K310" s="205">
        <f t="shared" si="128"/>
        <v>30</v>
      </c>
      <c r="L310" s="206">
        <f t="shared" si="129"/>
        <v>0.27027027027027029</v>
      </c>
      <c r="M310" s="201" t="s">
        <v>591</v>
      </c>
      <c r="N310" s="207">
        <v>44328</v>
      </c>
      <c r="O310" s="1"/>
      <c r="P310" s="1"/>
      <c r="Q310" s="1"/>
      <c r="R310" s="6" t="s">
        <v>784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9">
        <v>150</v>
      </c>
      <c r="B311" s="230">
        <v>43753</v>
      </c>
      <c r="C311" s="230"/>
      <c r="D311" s="231" t="s">
        <v>807</v>
      </c>
      <c r="E311" s="232" t="s">
        <v>623</v>
      </c>
      <c r="F311" s="202">
        <v>296</v>
      </c>
      <c r="G311" s="232"/>
      <c r="H311" s="232">
        <v>370</v>
      </c>
      <c r="I311" s="234">
        <v>370</v>
      </c>
      <c r="J311" s="204" t="s">
        <v>681</v>
      </c>
      <c r="K311" s="205">
        <f t="shared" si="128"/>
        <v>74</v>
      </c>
      <c r="L311" s="206">
        <f t="shared" si="129"/>
        <v>0.25</v>
      </c>
      <c r="M311" s="201" t="s">
        <v>591</v>
      </c>
      <c r="N311" s="207">
        <v>43853</v>
      </c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151</v>
      </c>
      <c r="B312" s="230">
        <v>43754</v>
      </c>
      <c r="C312" s="230"/>
      <c r="D312" s="231" t="s">
        <v>808</v>
      </c>
      <c r="E312" s="232" t="s">
        <v>623</v>
      </c>
      <c r="F312" s="202">
        <v>300</v>
      </c>
      <c r="G312" s="232"/>
      <c r="H312" s="232">
        <v>382.5</v>
      </c>
      <c r="I312" s="234">
        <v>344</v>
      </c>
      <c r="J312" s="204" t="s">
        <v>809</v>
      </c>
      <c r="K312" s="205">
        <f t="shared" si="128"/>
        <v>82.5</v>
      </c>
      <c r="L312" s="206">
        <f t="shared" si="129"/>
        <v>0.27500000000000002</v>
      </c>
      <c r="M312" s="201" t="s">
        <v>591</v>
      </c>
      <c r="N312" s="207">
        <v>44238</v>
      </c>
      <c r="O312" s="1"/>
      <c r="P312" s="1"/>
      <c r="Q312" s="1"/>
      <c r="R312" s="6" t="s">
        <v>784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48">
        <v>152</v>
      </c>
      <c r="B313" s="249">
        <v>43832</v>
      </c>
      <c r="C313" s="249"/>
      <c r="D313" s="250" t="s">
        <v>810</v>
      </c>
      <c r="E313" s="56" t="s">
        <v>623</v>
      </c>
      <c r="F313" s="251" t="s">
        <v>811</v>
      </c>
      <c r="G313" s="56"/>
      <c r="H313" s="56"/>
      <c r="I313" s="252">
        <v>590</v>
      </c>
      <c r="J313" s="247" t="s">
        <v>594</v>
      </c>
      <c r="K313" s="247"/>
      <c r="L313" s="253"/>
      <c r="M313" s="254" t="s">
        <v>594</v>
      </c>
      <c r="N313" s="255"/>
      <c r="O313" s="1"/>
      <c r="P313" s="1"/>
      <c r="Q313" s="1"/>
      <c r="R313" s="6" t="s">
        <v>784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9">
        <v>153</v>
      </c>
      <c r="B314" s="230">
        <v>43966</v>
      </c>
      <c r="C314" s="230"/>
      <c r="D314" s="231" t="s">
        <v>71</v>
      </c>
      <c r="E314" s="232" t="s">
        <v>623</v>
      </c>
      <c r="F314" s="202">
        <v>67.5</v>
      </c>
      <c r="G314" s="232"/>
      <c r="H314" s="232">
        <v>86</v>
      </c>
      <c r="I314" s="234">
        <v>86</v>
      </c>
      <c r="J314" s="204" t="s">
        <v>812</v>
      </c>
      <c r="K314" s="205">
        <f t="shared" ref="K314:K321" si="130">H314-F314</f>
        <v>18.5</v>
      </c>
      <c r="L314" s="206">
        <f t="shared" ref="L314:L321" si="131">K314/F314</f>
        <v>0.27407407407407408</v>
      </c>
      <c r="M314" s="201" t="s">
        <v>591</v>
      </c>
      <c r="N314" s="207">
        <v>44008</v>
      </c>
      <c r="O314" s="1"/>
      <c r="P314" s="1"/>
      <c r="Q314" s="1"/>
      <c r="R314" s="6" t="s">
        <v>784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154</v>
      </c>
      <c r="B315" s="230">
        <v>44035</v>
      </c>
      <c r="C315" s="230"/>
      <c r="D315" s="231" t="s">
        <v>482</v>
      </c>
      <c r="E315" s="232" t="s">
        <v>623</v>
      </c>
      <c r="F315" s="202">
        <v>231</v>
      </c>
      <c r="G315" s="232"/>
      <c r="H315" s="232">
        <v>281</v>
      </c>
      <c r="I315" s="234">
        <v>281</v>
      </c>
      <c r="J315" s="204" t="s">
        <v>681</v>
      </c>
      <c r="K315" s="205">
        <f t="shared" si="130"/>
        <v>50</v>
      </c>
      <c r="L315" s="206">
        <f t="shared" si="131"/>
        <v>0.21645021645021645</v>
      </c>
      <c r="M315" s="201" t="s">
        <v>591</v>
      </c>
      <c r="N315" s="207">
        <v>44358</v>
      </c>
      <c r="O315" s="1"/>
      <c r="P315" s="1"/>
      <c r="Q315" s="1"/>
      <c r="R315" s="6" t="s">
        <v>784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9">
        <v>155</v>
      </c>
      <c r="B316" s="230">
        <v>44092</v>
      </c>
      <c r="C316" s="230"/>
      <c r="D316" s="231" t="s">
        <v>407</v>
      </c>
      <c r="E316" s="232" t="s">
        <v>623</v>
      </c>
      <c r="F316" s="232">
        <v>206</v>
      </c>
      <c r="G316" s="232"/>
      <c r="H316" s="232">
        <v>248</v>
      </c>
      <c r="I316" s="234">
        <v>248</v>
      </c>
      <c r="J316" s="204" t="s">
        <v>681</v>
      </c>
      <c r="K316" s="205">
        <f t="shared" si="130"/>
        <v>42</v>
      </c>
      <c r="L316" s="206">
        <f t="shared" si="131"/>
        <v>0.20388349514563106</v>
      </c>
      <c r="M316" s="201" t="s">
        <v>591</v>
      </c>
      <c r="N316" s="207">
        <v>44214</v>
      </c>
      <c r="O316" s="1"/>
      <c r="P316" s="1"/>
      <c r="Q316" s="1"/>
      <c r="R316" s="6" t="s">
        <v>784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9">
        <v>156</v>
      </c>
      <c r="B317" s="230">
        <v>44140</v>
      </c>
      <c r="C317" s="230"/>
      <c r="D317" s="231" t="s">
        <v>407</v>
      </c>
      <c r="E317" s="232" t="s">
        <v>623</v>
      </c>
      <c r="F317" s="232">
        <v>182.5</v>
      </c>
      <c r="G317" s="232"/>
      <c r="H317" s="232">
        <v>248</v>
      </c>
      <c r="I317" s="234">
        <v>248</v>
      </c>
      <c r="J317" s="204" t="s">
        <v>681</v>
      </c>
      <c r="K317" s="205">
        <f t="shared" si="130"/>
        <v>65.5</v>
      </c>
      <c r="L317" s="206">
        <f t="shared" si="131"/>
        <v>0.35890410958904112</v>
      </c>
      <c r="M317" s="201" t="s">
        <v>591</v>
      </c>
      <c r="N317" s="207">
        <v>44214</v>
      </c>
      <c r="O317" s="1"/>
      <c r="P317" s="1"/>
      <c r="Q317" s="1"/>
      <c r="R317" s="6" t="s">
        <v>784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157</v>
      </c>
      <c r="B318" s="230">
        <v>44140</v>
      </c>
      <c r="C318" s="230"/>
      <c r="D318" s="231" t="s">
        <v>327</v>
      </c>
      <c r="E318" s="232" t="s">
        <v>623</v>
      </c>
      <c r="F318" s="232">
        <v>247.5</v>
      </c>
      <c r="G318" s="232"/>
      <c r="H318" s="232">
        <v>320</v>
      </c>
      <c r="I318" s="234">
        <v>320</v>
      </c>
      <c r="J318" s="204" t="s">
        <v>681</v>
      </c>
      <c r="K318" s="205">
        <f t="shared" si="130"/>
        <v>72.5</v>
      </c>
      <c r="L318" s="206">
        <f t="shared" si="131"/>
        <v>0.29292929292929293</v>
      </c>
      <c r="M318" s="201" t="s">
        <v>591</v>
      </c>
      <c r="N318" s="207">
        <v>44323</v>
      </c>
      <c r="O318" s="1"/>
      <c r="P318" s="1"/>
      <c r="Q318" s="1"/>
      <c r="R318" s="6" t="s">
        <v>784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9">
        <v>158</v>
      </c>
      <c r="B319" s="230">
        <v>44140</v>
      </c>
      <c r="C319" s="230"/>
      <c r="D319" s="231" t="s">
        <v>272</v>
      </c>
      <c r="E319" s="232" t="s">
        <v>623</v>
      </c>
      <c r="F319" s="202">
        <v>925</v>
      </c>
      <c r="G319" s="232"/>
      <c r="H319" s="232">
        <v>1095</v>
      </c>
      <c r="I319" s="234">
        <v>1093</v>
      </c>
      <c r="J319" s="204" t="s">
        <v>813</v>
      </c>
      <c r="K319" s="205">
        <f t="shared" si="130"/>
        <v>170</v>
      </c>
      <c r="L319" s="206">
        <f t="shared" si="131"/>
        <v>0.18378378378378379</v>
      </c>
      <c r="M319" s="201" t="s">
        <v>591</v>
      </c>
      <c r="N319" s="207">
        <v>44201</v>
      </c>
      <c r="O319" s="1"/>
      <c r="P319" s="1"/>
      <c r="Q319" s="1"/>
      <c r="R319" s="6" t="s">
        <v>784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9">
        <v>159</v>
      </c>
      <c r="B320" s="230">
        <v>44140</v>
      </c>
      <c r="C320" s="230"/>
      <c r="D320" s="231" t="s">
        <v>343</v>
      </c>
      <c r="E320" s="232" t="s">
        <v>623</v>
      </c>
      <c r="F320" s="202">
        <v>332.5</v>
      </c>
      <c r="G320" s="232"/>
      <c r="H320" s="232">
        <v>393</v>
      </c>
      <c r="I320" s="234">
        <v>406</v>
      </c>
      <c r="J320" s="204" t="s">
        <v>814</v>
      </c>
      <c r="K320" s="205">
        <f t="shared" si="130"/>
        <v>60.5</v>
      </c>
      <c r="L320" s="206">
        <f t="shared" si="131"/>
        <v>0.18195488721804512</v>
      </c>
      <c r="M320" s="201" t="s">
        <v>591</v>
      </c>
      <c r="N320" s="207">
        <v>44256</v>
      </c>
      <c r="O320" s="1"/>
      <c r="P320" s="1"/>
      <c r="Q320" s="1"/>
      <c r="R320" s="6" t="s">
        <v>784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9">
        <v>160</v>
      </c>
      <c r="B321" s="230">
        <v>44141</v>
      </c>
      <c r="C321" s="230"/>
      <c r="D321" s="231" t="s">
        <v>482</v>
      </c>
      <c r="E321" s="232" t="s">
        <v>623</v>
      </c>
      <c r="F321" s="202">
        <v>231</v>
      </c>
      <c r="G321" s="232"/>
      <c r="H321" s="232">
        <v>281</v>
      </c>
      <c r="I321" s="234">
        <v>281</v>
      </c>
      <c r="J321" s="204" t="s">
        <v>681</v>
      </c>
      <c r="K321" s="205">
        <f t="shared" si="130"/>
        <v>50</v>
      </c>
      <c r="L321" s="206">
        <f t="shared" si="131"/>
        <v>0.21645021645021645</v>
      </c>
      <c r="M321" s="201" t="s">
        <v>591</v>
      </c>
      <c r="N321" s="207">
        <v>44358</v>
      </c>
      <c r="O321" s="1"/>
      <c r="P321" s="1"/>
      <c r="Q321" s="1"/>
      <c r="R321" s="6" t="s">
        <v>784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56">
        <v>161</v>
      </c>
      <c r="B322" s="249">
        <v>44187</v>
      </c>
      <c r="C322" s="249"/>
      <c r="D322" s="250" t="s">
        <v>455</v>
      </c>
      <c r="E322" s="56" t="s">
        <v>623</v>
      </c>
      <c r="F322" s="251" t="s">
        <v>815</v>
      </c>
      <c r="G322" s="56"/>
      <c r="H322" s="56"/>
      <c r="I322" s="252">
        <v>239</v>
      </c>
      <c r="J322" s="247" t="s">
        <v>594</v>
      </c>
      <c r="K322" s="247"/>
      <c r="L322" s="253"/>
      <c r="M322" s="254"/>
      <c r="N322" s="255"/>
      <c r="O322" s="1"/>
      <c r="P322" s="1"/>
      <c r="Q322" s="1"/>
      <c r="R322" s="6" t="s">
        <v>784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56">
        <v>162</v>
      </c>
      <c r="B323" s="249">
        <v>44258</v>
      </c>
      <c r="C323" s="249"/>
      <c r="D323" s="250" t="s">
        <v>810</v>
      </c>
      <c r="E323" s="56" t="s">
        <v>623</v>
      </c>
      <c r="F323" s="251" t="s">
        <v>811</v>
      </c>
      <c r="G323" s="56"/>
      <c r="H323" s="56"/>
      <c r="I323" s="252">
        <v>590</v>
      </c>
      <c r="J323" s="247" t="s">
        <v>594</v>
      </c>
      <c r="K323" s="247"/>
      <c r="L323" s="253"/>
      <c r="M323" s="254"/>
      <c r="N323" s="255"/>
      <c r="O323" s="1"/>
      <c r="P323" s="1"/>
      <c r="R323" s="6" t="s">
        <v>784</v>
      </c>
    </row>
    <row r="324" spans="1:26" ht="12.75" customHeight="1">
      <c r="A324" s="229">
        <v>163</v>
      </c>
      <c r="B324" s="230">
        <v>44274</v>
      </c>
      <c r="C324" s="230"/>
      <c r="D324" s="231" t="s">
        <v>343</v>
      </c>
      <c r="E324" s="232" t="s">
        <v>623</v>
      </c>
      <c r="F324" s="202">
        <v>355</v>
      </c>
      <c r="G324" s="232"/>
      <c r="H324" s="232">
        <v>422.5</v>
      </c>
      <c r="I324" s="234">
        <v>420</v>
      </c>
      <c r="J324" s="204" t="s">
        <v>816</v>
      </c>
      <c r="K324" s="205">
        <f t="shared" ref="K324:K327" si="132">H324-F324</f>
        <v>67.5</v>
      </c>
      <c r="L324" s="206">
        <f t="shared" ref="L324:L327" si="133">K324/F324</f>
        <v>0.19014084507042253</v>
      </c>
      <c r="M324" s="201" t="s">
        <v>591</v>
      </c>
      <c r="N324" s="207">
        <v>44361</v>
      </c>
      <c r="O324" s="1"/>
      <c r="R324" s="257" t="s">
        <v>784</v>
      </c>
    </row>
    <row r="325" spans="1:26" ht="12.75" customHeight="1">
      <c r="A325" s="229">
        <v>164</v>
      </c>
      <c r="B325" s="230">
        <v>44295</v>
      </c>
      <c r="C325" s="230"/>
      <c r="D325" s="231" t="s">
        <v>817</v>
      </c>
      <c r="E325" s="232" t="s">
        <v>623</v>
      </c>
      <c r="F325" s="202">
        <v>555</v>
      </c>
      <c r="G325" s="232"/>
      <c r="H325" s="232">
        <v>663</v>
      </c>
      <c r="I325" s="234">
        <v>663</v>
      </c>
      <c r="J325" s="204" t="s">
        <v>818</v>
      </c>
      <c r="K325" s="205">
        <f t="shared" si="132"/>
        <v>108</v>
      </c>
      <c r="L325" s="206">
        <f t="shared" si="133"/>
        <v>0.19459459459459461</v>
      </c>
      <c r="M325" s="201" t="s">
        <v>591</v>
      </c>
      <c r="N325" s="207">
        <v>44321</v>
      </c>
      <c r="O325" s="1"/>
      <c r="P325" s="1"/>
      <c r="Q325" s="1"/>
      <c r="R325" s="257" t="s">
        <v>784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9">
        <v>165</v>
      </c>
      <c r="B326" s="230">
        <v>44308</v>
      </c>
      <c r="C326" s="230"/>
      <c r="D326" s="231" t="s">
        <v>376</v>
      </c>
      <c r="E326" s="232" t="s">
        <v>623</v>
      </c>
      <c r="F326" s="202">
        <v>126.5</v>
      </c>
      <c r="G326" s="232"/>
      <c r="H326" s="232">
        <v>155</v>
      </c>
      <c r="I326" s="234">
        <v>155</v>
      </c>
      <c r="J326" s="204" t="s">
        <v>681</v>
      </c>
      <c r="K326" s="205">
        <f t="shared" si="132"/>
        <v>28.5</v>
      </c>
      <c r="L326" s="206">
        <f t="shared" si="133"/>
        <v>0.22529644268774704</v>
      </c>
      <c r="M326" s="201" t="s">
        <v>591</v>
      </c>
      <c r="N326" s="207">
        <v>44362</v>
      </c>
      <c r="O326" s="1"/>
      <c r="R326" s="257" t="s">
        <v>784</v>
      </c>
    </row>
    <row r="327" spans="1:26" ht="12.75" customHeight="1">
      <c r="A327" s="330">
        <v>166</v>
      </c>
      <c r="B327" s="331">
        <v>44368</v>
      </c>
      <c r="C327" s="331"/>
      <c r="D327" s="332" t="s">
        <v>394</v>
      </c>
      <c r="E327" s="333" t="s">
        <v>623</v>
      </c>
      <c r="F327" s="334">
        <v>287.5</v>
      </c>
      <c r="G327" s="333"/>
      <c r="H327" s="333">
        <v>245</v>
      </c>
      <c r="I327" s="335">
        <v>344</v>
      </c>
      <c r="J327" s="214" t="s">
        <v>863</v>
      </c>
      <c r="K327" s="215">
        <f t="shared" si="132"/>
        <v>-42.5</v>
      </c>
      <c r="L327" s="216">
        <f t="shared" si="133"/>
        <v>-0.14782608695652175</v>
      </c>
      <c r="M327" s="212" t="s">
        <v>604</v>
      </c>
      <c r="N327" s="209">
        <v>44508</v>
      </c>
      <c r="O327" s="1"/>
      <c r="R327" s="257" t="s">
        <v>784</v>
      </c>
    </row>
    <row r="328" spans="1:26" ht="12.75" customHeight="1">
      <c r="A328" s="256">
        <v>167</v>
      </c>
      <c r="B328" s="249">
        <v>44368</v>
      </c>
      <c r="C328" s="249"/>
      <c r="D328" s="250" t="s">
        <v>482</v>
      </c>
      <c r="E328" s="56" t="s">
        <v>623</v>
      </c>
      <c r="F328" s="251" t="s">
        <v>819</v>
      </c>
      <c r="G328" s="56"/>
      <c r="H328" s="56"/>
      <c r="I328" s="252">
        <v>320</v>
      </c>
      <c r="J328" s="247" t="s">
        <v>594</v>
      </c>
      <c r="K328" s="256"/>
      <c r="L328" s="249"/>
      <c r="M328" s="249"/>
      <c r="N328" s="250"/>
      <c r="O328" s="44"/>
      <c r="R328" s="257" t="s">
        <v>784</v>
      </c>
    </row>
    <row r="329" spans="1:26" ht="12.75" customHeight="1">
      <c r="A329" s="256">
        <v>168</v>
      </c>
      <c r="B329" s="249">
        <v>44406</v>
      </c>
      <c r="C329" s="249"/>
      <c r="D329" s="250" t="s">
        <v>376</v>
      </c>
      <c r="E329" s="56" t="s">
        <v>623</v>
      </c>
      <c r="F329" s="251" t="s">
        <v>822</v>
      </c>
      <c r="G329" s="56"/>
      <c r="H329" s="56"/>
      <c r="I329" s="56">
        <v>200</v>
      </c>
      <c r="J329" s="247" t="s">
        <v>594</v>
      </c>
      <c r="K329" s="256"/>
      <c r="L329" s="249"/>
      <c r="M329" s="249"/>
      <c r="N329" s="250"/>
      <c r="O329" s="44"/>
      <c r="R329" s="257" t="s">
        <v>784</v>
      </c>
    </row>
    <row r="330" spans="1:26" ht="12.75" customHeight="1">
      <c r="A330" s="256">
        <v>169</v>
      </c>
      <c r="B330" s="249">
        <v>44462</v>
      </c>
      <c r="C330" s="249"/>
      <c r="D330" s="250" t="s">
        <v>827</v>
      </c>
      <c r="E330" s="56" t="s">
        <v>623</v>
      </c>
      <c r="F330" s="251" t="s">
        <v>828</v>
      </c>
      <c r="G330" s="56"/>
      <c r="H330" s="56"/>
      <c r="I330" s="56">
        <v>1500</v>
      </c>
      <c r="J330" s="247" t="s">
        <v>594</v>
      </c>
      <c r="K330" s="256"/>
      <c r="L330" s="249"/>
      <c r="M330" s="249"/>
      <c r="N330" s="250"/>
      <c r="O330" s="44"/>
      <c r="R330" s="257" t="s">
        <v>784</v>
      </c>
    </row>
    <row r="331" spans="1:26" ht="12.75" customHeight="1">
      <c r="A331" s="283">
        <v>170</v>
      </c>
      <c r="B331" s="284">
        <v>44480</v>
      </c>
      <c r="C331" s="284"/>
      <c r="D331" s="285" t="s">
        <v>831</v>
      </c>
      <c r="E331" s="286" t="s">
        <v>623</v>
      </c>
      <c r="F331" s="287" t="s">
        <v>836</v>
      </c>
      <c r="G331" s="286"/>
      <c r="H331" s="286"/>
      <c r="I331" s="286">
        <v>145</v>
      </c>
      <c r="J331" s="288" t="s">
        <v>594</v>
      </c>
      <c r="K331" s="283"/>
      <c r="L331" s="284"/>
      <c r="M331" s="284"/>
      <c r="N331" s="285"/>
      <c r="O331" s="44"/>
      <c r="R331" s="257" t="s">
        <v>784</v>
      </c>
    </row>
    <row r="332" spans="1:26" ht="12.75" customHeight="1">
      <c r="A332" s="289">
        <v>171</v>
      </c>
      <c r="B332" s="290">
        <v>44481</v>
      </c>
      <c r="C332" s="290"/>
      <c r="D332" s="291" t="s">
        <v>261</v>
      </c>
      <c r="E332" s="292" t="s">
        <v>623</v>
      </c>
      <c r="F332" s="293" t="s">
        <v>833</v>
      </c>
      <c r="G332" s="292"/>
      <c r="H332" s="292"/>
      <c r="I332" s="292">
        <v>380</v>
      </c>
      <c r="J332" s="294" t="s">
        <v>594</v>
      </c>
      <c r="K332" s="289"/>
      <c r="L332" s="290"/>
      <c r="M332" s="290"/>
      <c r="N332" s="291"/>
      <c r="O332" s="44"/>
      <c r="R332" s="257" t="s">
        <v>784</v>
      </c>
    </row>
    <row r="333" spans="1:26" ht="12.75" customHeight="1">
      <c r="A333" s="289">
        <v>172</v>
      </c>
      <c r="B333" s="290">
        <v>44481</v>
      </c>
      <c r="C333" s="290"/>
      <c r="D333" s="291" t="s">
        <v>402</v>
      </c>
      <c r="E333" s="292" t="s">
        <v>623</v>
      </c>
      <c r="F333" s="293" t="s">
        <v>834</v>
      </c>
      <c r="G333" s="292"/>
      <c r="H333" s="292"/>
      <c r="I333" s="292">
        <v>56</v>
      </c>
      <c r="J333" s="294" t="s">
        <v>594</v>
      </c>
      <c r="K333" s="289"/>
      <c r="L333" s="290"/>
      <c r="M333" s="290"/>
      <c r="N333" s="291"/>
      <c r="O333" s="44"/>
      <c r="R333" s="257"/>
    </row>
    <row r="334" spans="1:26" ht="12.75" customHeight="1">
      <c r="A334" s="295">
        <v>173</v>
      </c>
      <c r="B334" s="290">
        <v>44551</v>
      </c>
      <c r="C334" s="295"/>
      <c r="D334" s="295" t="s">
        <v>119</v>
      </c>
      <c r="E334" s="292" t="s">
        <v>623</v>
      </c>
      <c r="F334" s="292" t="s">
        <v>989</v>
      </c>
      <c r="G334" s="292"/>
      <c r="H334" s="292"/>
      <c r="I334" s="292">
        <v>3000</v>
      </c>
      <c r="J334" s="292" t="s">
        <v>594</v>
      </c>
      <c r="K334" s="292"/>
      <c r="L334" s="292"/>
      <c r="M334" s="292"/>
      <c r="N334" s="295"/>
      <c r="O334" s="44"/>
      <c r="R334" s="257"/>
    </row>
    <row r="335" spans="1:26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257"/>
    </row>
    <row r="336" spans="1:26" ht="12.75" customHeight="1">
      <c r="A336" s="256"/>
      <c r="B336" s="258" t="s">
        <v>820</v>
      </c>
      <c r="F336" s="59"/>
      <c r="G336" s="59"/>
      <c r="H336" s="59"/>
      <c r="I336" s="59"/>
      <c r="J336" s="44"/>
      <c r="K336" s="59"/>
      <c r="L336" s="59"/>
      <c r="M336" s="59"/>
      <c r="O336" s="44"/>
      <c r="R336" s="257"/>
    </row>
    <row r="337" spans="1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A346" s="259"/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A347" s="259"/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A348" s="56"/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</sheetData>
  <autoFilter ref="R1:R344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2021-12-31T02:42:40Z</dcterms:modified>
</cp:coreProperties>
</file>