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F&amp;O)'!$R$1:$R$391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K181" i="6"/>
  <c r="M181" s="1"/>
  <c r="K179"/>
  <c r="M179" s="1"/>
  <c r="K178"/>
  <c r="M178" s="1"/>
  <c r="M116"/>
  <c r="L116"/>
  <c r="K117"/>
  <c r="K116"/>
  <c r="M176"/>
  <c r="K176"/>
  <c r="M175"/>
  <c r="K175"/>
  <c r="M174"/>
  <c r="K174"/>
  <c r="L12"/>
  <c r="K12"/>
  <c r="L64"/>
  <c r="K64"/>
  <c r="L62"/>
  <c r="K62"/>
  <c r="M62" s="1"/>
  <c r="L60"/>
  <c r="K60"/>
  <c r="M60" s="1"/>
  <c r="L121"/>
  <c r="K121"/>
  <c r="L122"/>
  <c r="K122"/>
  <c r="L123"/>
  <c r="K123"/>
  <c r="K172"/>
  <c r="M172" s="1"/>
  <c r="K154"/>
  <c r="M154" s="1"/>
  <c r="K173"/>
  <c r="M173" s="1"/>
  <c r="K171"/>
  <c r="M171" s="1"/>
  <c r="L120"/>
  <c r="K120"/>
  <c r="L114"/>
  <c r="K114"/>
  <c r="M118"/>
  <c r="L118"/>
  <c r="K119"/>
  <c r="K118"/>
  <c r="L61"/>
  <c r="K61"/>
  <c r="M61" s="1"/>
  <c r="K170"/>
  <c r="M170" s="1"/>
  <c r="L59"/>
  <c r="K59"/>
  <c r="K355"/>
  <c r="L355" s="1"/>
  <c r="K168"/>
  <c r="M168" s="1"/>
  <c r="K169"/>
  <c r="M169" s="1"/>
  <c r="K164"/>
  <c r="M164" s="1"/>
  <c r="K162"/>
  <c r="M162" s="1"/>
  <c r="K167"/>
  <c r="M167" s="1"/>
  <c r="K166"/>
  <c r="M166" s="1"/>
  <c r="K157"/>
  <c r="M157" s="1"/>
  <c r="K165"/>
  <c r="M165" s="1"/>
  <c r="L113"/>
  <c r="K113"/>
  <c r="L111"/>
  <c r="K111"/>
  <c r="L110"/>
  <c r="K110"/>
  <c r="M110" s="1"/>
  <c r="K57"/>
  <c r="L57"/>
  <c r="L19"/>
  <c r="K19"/>
  <c r="M19" s="1"/>
  <c r="L112"/>
  <c r="K112"/>
  <c r="K160"/>
  <c r="M160" s="1"/>
  <c r="K156"/>
  <c r="K155"/>
  <c r="M155" s="1"/>
  <c r="K161"/>
  <c r="M161" s="1"/>
  <c r="K163"/>
  <c r="M163" s="1"/>
  <c r="K159"/>
  <c r="M159" s="1"/>
  <c r="K158"/>
  <c r="M158" s="1"/>
  <c r="M156"/>
  <c r="M103"/>
  <c r="L103"/>
  <c r="L55"/>
  <c r="K55"/>
  <c r="M55" s="1"/>
  <c r="L54"/>
  <c r="K54"/>
  <c r="M54" s="1"/>
  <c r="L53"/>
  <c r="K53"/>
  <c r="M53" s="1"/>
  <c r="L52"/>
  <c r="K52"/>
  <c r="K153"/>
  <c r="M153" s="1"/>
  <c r="L10"/>
  <c r="K10"/>
  <c r="L45"/>
  <c r="K45"/>
  <c r="L109"/>
  <c r="K109"/>
  <c r="K150"/>
  <c r="M150" s="1"/>
  <c r="K151"/>
  <c r="M151" s="1"/>
  <c r="K152"/>
  <c r="M152" s="1"/>
  <c r="L108"/>
  <c r="K108"/>
  <c r="L107"/>
  <c r="K107"/>
  <c r="L51"/>
  <c r="K51"/>
  <c r="M51" s="1"/>
  <c r="L106"/>
  <c r="K106"/>
  <c r="L105"/>
  <c r="K105"/>
  <c r="L17"/>
  <c r="K17"/>
  <c r="M17" s="1"/>
  <c r="L13"/>
  <c r="K13"/>
  <c r="M13" s="1"/>
  <c r="K146"/>
  <c r="M146" s="1"/>
  <c r="K149"/>
  <c r="M149" s="1"/>
  <c r="K148"/>
  <c r="M148" s="1"/>
  <c r="K147"/>
  <c r="M147" s="1"/>
  <c r="K143"/>
  <c r="M143" s="1"/>
  <c r="K142"/>
  <c r="M142" s="1"/>
  <c r="L102"/>
  <c r="K102"/>
  <c r="M102" s="1"/>
  <c r="K140"/>
  <c r="M140" s="1"/>
  <c r="K138"/>
  <c r="M138" s="1"/>
  <c r="K135"/>
  <c r="M135" s="1"/>
  <c r="K145"/>
  <c r="M145" s="1"/>
  <c r="L48"/>
  <c r="K48"/>
  <c r="M48" s="1"/>
  <c r="K144"/>
  <c r="M144" s="1"/>
  <c r="L96"/>
  <c r="K96"/>
  <c r="L100"/>
  <c r="K100"/>
  <c r="L189"/>
  <c r="L101"/>
  <c r="K101"/>
  <c r="M101" s="1"/>
  <c r="L99"/>
  <c r="K99"/>
  <c r="L50"/>
  <c r="K50"/>
  <c r="M50" s="1"/>
  <c r="L49"/>
  <c r="K49"/>
  <c r="M49" s="1"/>
  <c r="K189"/>
  <c r="K141"/>
  <c r="M141" s="1"/>
  <c r="L95"/>
  <c r="K95"/>
  <c r="L98"/>
  <c r="K98"/>
  <c r="M98" s="1"/>
  <c r="L47"/>
  <c r="K47"/>
  <c r="M47" s="1"/>
  <c r="L46"/>
  <c r="K46"/>
  <c r="L18"/>
  <c r="K18"/>
  <c r="M18" s="1"/>
  <c r="L97"/>
  <c r="K97"/>
  <c r="L94"/>
  <c r="K94"/>
  <c r="K90"/>
  <c r="M90"/>
  <c r="L90"/>
  <c r="L89"/>
  <c r="K89"/>
  <c r="L92"/>
  <c r="K92"/>
  <c r="L93"/>
  <c r="K93"/>
  <c r="L91"/>
  <c r="K91"/>
  <c r="L84"/>
  <c r="K84"/>
  <c r="L44"/>
  <c r="K44"/>
  <c r="L42"/>
  <c r="K42"/>
  <c r="L38"/>
  <c r="K38"/>
  <c r="K139"/>
  <c r="M139" s="1"/>
  <c r="L11"/>
  <c r="K11"/>
  <c r="L43"/>
  <c r="K43"/>
  <c r="L41"/>
  <c r="K41"/>
  <c r="L88"/>
  <c r="K88"/>
  <c r="L86"/>
  <c r="K86"/>
  <c r="L87"/>
  <c r="K87"/>
  <c r="K137"/>
  <c r="M137" s="1"/>
  <c r="L85"/>
  <c r="K85"/>
  <c r="L39"/>
  <c r="K39"/>
  <c r="L33"/>
  <c r="M33" s="1"/>
  <c r="K33"/>
  <c r="L36"/>
  <c r="K36"/>
  <c r="L16"/>
  <c r="K16"/>
  <c r="K136"/>
  <c r="M136" s="1"/>
  <c r="M42" l="1"/>
  <c r="M44"/>
  <c r="M45"/>
  <c r="M10"/>
  <c r="M64"/>
  <c r="M12"/>
  <c r="M121"/>
  <c r="M122"/>
  <c r="M123"/>
  <c r="M120"/>
  <c r="M114"/>
  <c r="M59"/>
  <c r="M113"/>
  <c r="M111"/>
  <c r="M57"/>
  <c r="M112"/>
  <c r="M52"/>
  <c r="M109"/>
  <c r="M108"/>
  <c r="M107"/>
  <c r="M106"/>
  <c r="M105"/>
  <c r="M96"/>
  <c r="M100"/>
  <c r="M189"/>
  <c r="M99"/>
  <c r="M95"/>
  <c r="M46"/>
  <c r="M97"/>
  <c r="M94"/>
  <c r="M89"/>
  <c r="M92"/>
  <c r="M93"/>
  <c r="M91"/>
  <c r="M84"/>
  <c r="M38"/>
  <c r="M11"/>
  <c r="M41"/>
  <c r="M43"/>
  <c r="M87"/>
  <c r="M88"/>
  <c r="M86"/>
  <c r="M85"/>
  <c r="M39"/>
  <c r="M36"/>
  <c r="M16"/>
  <c r="L82"/>
  <c r="K82"/>
  <c r="L80"/>
  <c r="K80"/>
  <c r="L83"/>
  <c r="K83"/>
  <c r="L40"/>
  <c r="K40"/>
  <c r="L79"/>
  <c r="K79"/>
  <c r="L81"/>
  <c r="K81"/>
  <c r="M81" l="1"/>
  <c r="M40"/>
  <c r="M83"/>
  <c r="M82"/>
  <c r="M80"/>
  <c r="M79"/>
  <c r="L37" l="1"/>
  <c r="M37" s="1"/>
  <c r="K37"/>
  <c r="L35"/>
  <c r="K35"/>
  <c r="L34"/>
  <c r="K34"/>
  <c r="M35" l="1"/>
  <c r="M34"/>
  <c r="K375" l="1"/>
  <c r="L375" s="1"/>
  <c r="K374"/>
  <c r="L374" s="1"/>
  <c r="K373"/>
  <c r="L373" s="1"/>
  <c r="K370"/>
  <c r="L370" s="1"/>
  <c r="K369"/>
  <c r="L369" s="1"/>
  <c r="K368"/>
  <c r="L368" s="1"/>
  <c r="K367"/>
  <c r="L367" s="1"/>
  <c r="K366"/>
  <c r="L366" s="1"/>
  <c r="K365"/>
  <c r="L365" s="1"/>
  <c r="K364"/>
  <c r="L364" s="1"/>
  <c r="K363"/>
  <c r="L363" s="1"/>
  <c r="K361"/>
  <c r="L361" s="1"/>
  <c r="K360"/>
  <c r="L360" s="1"/>
  <c r="K359"/>
  <c r="L359" s="1"/>
  <c r="K358"/>
  <c r="L358" s="1"/>
  <c r="K357"/>
  <c r="L357" s="1"/>
  <c r="K356"/>
  <c r="L356" s="1"/>
  <c r="K354"/>
  <c r="L354" s="1"/>
  <c r="K353"/>
  <c r="L353" s="1"/>
  <c r="K352"/>
  <c r="L352" s="1"/>
  <c r="F351"/>
  <c r="K351" s="1"/>
  <c r="L351" s="1"/>
  <c r="K350"/>
  <c r="L350" s="1"/>
  <c r="K349"/>
  <c r="L349" s="1"/>
  <c r="K348"/>
  <c r="L348" s="1"/>
  <c r="K347"/>
  <c r="L347" s="1"/>
  <c r="K346"/>
  <c r="L346" s="1"/>
  <c r="F345"/>
  <c r="F344"/>
  <c r="K344" s="1"/>
  <c r="L344" s="1"/>
  <c r="K343"/>
  <c r="L343" s="1"/>
  <c r="F342"/>
  <c r="K342" s="1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8"/>
  <c r="L328" s="1"/>
  <c r="K326"/>
  <c r="L326" s="1"/>
  <c r="K324"/>
  <c r="L324" s="1"/>
  <c r="K323"/>
  <c r="L323" s="1"/>
  <c r="F322"/>
  <c r="K322" s="1"/>
  <c r="L322" s="1"/>
  <c r="K321"/>
  <c r="L321" s="1"/>
  <c r="K318"/>
  <c r="L318" s="1"/>
  <c r="K317"/>
  <c r="L317" s="1"/>
  <c r="K316"/>
  <c r="L316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2"/>
  <c r="L292" s="1"/>
  <c r="K290"/>
  <c r="L290" s="1"/>
  <c r="K289"/>
  <c r="L289" s="1"/>
  <c r="K288"/>
  <c r="L288" s="1"/>
  <c r="K286"/>
  <c r="L286" s="1"/>
  <c r="K285"/>
  <c r="L285" s="1"/>
  <c r="K284"/>
  <c r="L284" s="1"/>
  <c r="K283"/>
  <c r="K282"/>
  <c r="L282" s="1"/>
  <c r="K281"/>
  <c r="L281" s="1"/>
  <c r="K279"/>
  <c r="L279" s="1"/>
  <c r="K278"/>
  <c r="L278" s="1"/>
  <c r="K277"/>
  <c r="L277" s="1"/>
  <c r="K276"/>
  <c r="L276" s="1"/>
  <c r="K275"/>
  <c r="L275" s="1"/>
  <c r="F274"/>
  <c r="K274" s="1"/>
  <c r="L274" s="1"/>
  <c r="H273"/>
  <c r="K273" s="1"/>
  <c r="L273" s="1"/>
  <c r="K270"/>
  <c r="L270" s="1"/>
  <c r="K269"/>
  <c r="L269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H239"/>
  <c r="K239" s="1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M7"/>
  <c r="D7" i="5"/>
  <c r="K6" i="4"/>
  <c r="K6" i="3"/>
  <c r="L6" i="2"/>
</calcChain>
</file>

<file path=xl/sharedStrings.xml><?xml version="1.0" encoding="utf-8"?>
<sst xmlns="http://schemas.openxmlformats.org/spreadsheetml/2006/main" count="3344" uniqueCount="1244">
  <si>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</si>
  <si>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</si>
  <si>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</si>
  <si>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</si>
  <si>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</si>
  <si>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</si>
  <si>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</si>
  <si>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</si>
  <si>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</si>
  <si>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</si>
  <si>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</si>
  <si>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</si>
  <si>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</si>
  <si>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</si>
  <si>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</si>
  <si>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</si>
  <si>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</si>
  <si>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</si>
  <si>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</si>
  <si>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</si>
  <si>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</si>
  <si>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</si>
  <si>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</si>
  <si>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</si>
  <si>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</si>
  <si>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</si>
  <si>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</si>
  <si>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</si>
  <si>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</si>
  <si>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</si>
  <si>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</si>
  <si>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</si>
  <si>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</si>
  <si>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</si>
  <si>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</si>
  <si>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</si>
  <si>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</si>
  <si>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</si>
  <si>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</si>
  <si>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</si>
  <si>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</si>
  <si>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</si>
  <si>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</si>
  <si>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</si>
  <si>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</si>
  <si>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</si>
  <si>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</si>
  <si>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</si>
  <si>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</si>
  <si>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</si>
  <si>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</si>
  <si>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</si>
  <si>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</si>
  <si>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</si>
  <si>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</si>
  <si>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</si>
  <si>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</si>
  <si>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</si>
  <si>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</si>
  <si>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</si>
  <si>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</si>
  <si>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</si>
  <si>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</si>
  <si>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</si>
  <si>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</si>
  <si>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</si>
  <si>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</si>
  <si>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</si>
  <si>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</si>
  <si>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</si>
  <si>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</si>
  <si>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</si>
  <si>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</si>
  <si>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</si>
  <si>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</si>
  <si>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</si>
  <si>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</si>
  <si>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</si>
  <si>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</si>
  <si>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</si>
  <si>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</si>
  <si>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</si>
  <si>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</si>
  <si>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</si>
  <si>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</si>
  <si>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</si>
  <si>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</si>
  <si>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</si>
  <si>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</si>
  <si>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</si>
  <si>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</si>
  <si>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</si>
  <si>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</si>
  <si>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</si>
  <si>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</si>
  <si>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</si>
  <si>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</si>
  <si>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</si>
  <si>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</si>
  <si>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</si>
  <si>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</si>
  <si>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</si>
  <si>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</si>
  <si>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</si>
  <si>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</si>
  <si>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</si>
  <si>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</si>
  <si>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</si>
  <si>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</si>
  <si>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</si>
  <si>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</si>
  <si>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</si>
  <si>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</si>
  <si>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</si>
  <si>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</si>
  <si>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</si>
  <si>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</si>
  <si>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</si>
  <si>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</si>
  <si>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</si>
  <si>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</si>
  <si>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</si>
  <si>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</si>
  <si>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</si>
  <si>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</si>
  <si>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</si>
  <si>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</si>
  <si>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</si>
  <si>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</si>
  <si>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</si>
  <si>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</si>
  <si>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</si>
  <si>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</si>
  <si>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</si>
  <si>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</si>
  <si>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</si>
  <si>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</si>
  <si>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</si>
  <si>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</si>
  <si>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</si>
  <si>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</si>
  <si>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</si>
  <si>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</si>
  <si>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</si>
  <si>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</si>
  <si>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</si>
  <si>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</si>
  <si>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</si>
  <si>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</si>
  <si>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</si>
  <si>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</si>
  <si>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</si>
  <si>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</si>
  <si>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</si>
  <si>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</si>
  <si>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</si>
  <si>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</si>
  <si>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</si>
  <si>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</si>
  <si>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</si>
  <si>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</si>
  <si>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</si>
  <si>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</si>
  <si>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</si>
  <si>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</si>
  <si>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</si>
  <si>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</si>
  <si>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</si>
  <si>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</si>
  <si>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</si>
  <si>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</si>
  <si>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</si>
  <si>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</si>
  <si>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</si>
  <si>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</si>
  <si>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</si>
  <si>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</si>
  <si>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</si>
  <si>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</si>
  <si>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</si>
  <si>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</si>
  <si>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</si>
  <si>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</si>
  <si>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</si>
  <si>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</si>
  <si>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</si>
  <si>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</si>
  <si>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</si>
  <si>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</si>
  <si>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</si>
  <si>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</si>
  <si>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</si>
  <si>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</si>
  <si>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</si>
  <si>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</si>
  <si>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</si>
  <si>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</si>
  <si>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</si>
  <si>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</si>
  <si>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</si>
  <si>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</si>
  <si>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</si>
  <si>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</si>
  <si>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</si>
  <si>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</si>
  <si>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</si>
  <si>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</si>
  <si>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</si>
  <si>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</si>
  <si>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</si>
  <si>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</si>
  <si>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</si>
  <si>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</si>
  <si>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</si>
  <si>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</si>
  <si>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</si>
  <si>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</si>
  <si>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</si>
  <si>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</si>
  <si>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</si>
  <si>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</si>
  <si>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</si>
  <si>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</si>
  <si>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</si>
  <si>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</si>
  <si>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</si>
  <si>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</si>
  <si>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</si>
  <si>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</si>
  <si>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</si>
  <si>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</si>
  <si>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</si>
  <si>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</si>
  <si>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</si>
  <si>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</si>
  <si>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</si>
  <si>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</si>
  <si>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</si>
  <si>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</si>
  <si>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</si>
  <si>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</si>
  <si>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</si>
  <si>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</si>
  <si>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</si>
  <si>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</si>
  <si>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</si>
  <si>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</si>
  <si>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</si>
  <si>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</si>
  <si>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</si>
  <si>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</si>
  <si>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</si>
  <si>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</si>
  <si>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</si>
  <si>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</si>
  <si>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</si>
  <si>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</si>
  <si>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</si>
  <si>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</si>
  <si>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</si>
  <si>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</si>
  <si>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</si>
  <si>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</si>
  <si>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</si>
  <si>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</si>
  <si>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</si>
  <si>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</si>
  <si>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</si>
  <si>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</si>
  <si>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</si>
  <si>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</si>
  <si>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</si>
  <si>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</si>
  <si>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</si>
  <si>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</si>
  <si>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</si>
  <si>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</si>
  <si>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</si>
  <si>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</si>
  <si>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</si>
  <si>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</si>
  <si>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</si>
  <si>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</si>
  <si>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</si>
  <si>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</si>
  <si>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</si>
  <si>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</si>
  <si>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</si>
  <si>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</si>
  <si>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</si>
  <si>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</si>
  <si>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</si>
  <si>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</si>
  <si>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</si>
  <si>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</si>
  <si>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</si>
  <si>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</si>
  <si>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</si>
  <si>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</si>
  <si>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</si>
  <si>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</si>
  <si>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</si>
  <si>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</si>
  <si>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</si>
  <si>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</si>
  <si>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</si>
  <si>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</si>
  <si>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</si>
  <si>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</si>
  <si>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</si>
  <si>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</si>
  <si>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</si>
  <si>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</si>
  <si>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</si>
  <si>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</si>
  <si>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</si>
  <si>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</si>
  <si>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</si>
  <si>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</si>
  <si>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</si>
  <si>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</si>
  <si>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</si>
  <si>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</si>
  <si>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</si>
  <si>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</si>
  <si>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</si>
  <si>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</si>
  <si>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</si>
  <si>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</si>
  <si>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</si>
  <si>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</si>
  <si>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</si>
  <si>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</si>
  <si>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</si>
  <si>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</si>
  <si>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</si>
  <si>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</si>
  <si>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</si>
  <si>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</si>
  <si>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</si>
  <si>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</si>
  <si>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</si>
  <si>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</si>
  <si>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</si>
  <si>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</si>
  <si>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</si>
  <si>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</si>
  <si>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</si>
  <si>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</si>
  <si>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</si>
  <si>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</si>
  <si>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</si>
  <si>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</si>
  <si>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</si>
  <si>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</si>
  <si>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</si>
  <si>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</si>
  <si>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</si>
  <si>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</si>
  <si>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</si>
  <si>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</si>
  <si>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</si>
  <si>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</si>
  <si>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</si>
  <si>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</si>
  <si>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</si>
  <si>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</si>
  <si>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</si>
  <si>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</si>
  <si>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</si>
  <si>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</si>
  <si>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</si>
  <si>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</si>
  <si>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</si>
  <si>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</si>
  <si>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</si>
  <si>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</si>
  <si>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</si>
  <si>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</si>
  <si>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</si>
  <si>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</si>
  <si>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</si>
  <si>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</si>
  <si>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</si>
  <si>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</si>
  <si>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</si>
  <si>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</si>
  <si>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</si>
  <si>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</si>
  <si>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</si>
  <si>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</si>
  <si>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</si>
  <si>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</si>
  <si>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</si>
  <si>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</si>
  <si>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</si>
  <si>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</si>
  <si>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</si>
  <si>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</si>
  <si>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</si>
  <si>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</si>
  <si>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</si>
  <si>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</si>
  <si>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</si>
  <si>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</si>
  <si>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</si>
  <si>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</si>
  <si>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</si>
  <si>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</si>
  <si>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</si>
  <si>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</si>
  <si>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</si>
  <si>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</si>
  <si>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</si>
  <si>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</si>
  <si>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</si>
  <si>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</si>
  <si>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</si>
  <si>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</si>
  <si>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</si>
  <si>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</si>
  <si>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</si>
  <si>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</si>
  <si>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</si>
  <si>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</si>
  <si>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</si>
  <si>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</si>
  <si>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</si>
  <si>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</si>
  <si>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</si>
  <si>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</si>
  <si>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</si>
  <si>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</si>
  <si>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</si>
  <si>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</si>
  <si>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</si>
  <si>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</si>
  <si>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</si>
  <si>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</si>
  <si>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</si>
  <si>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</si>
  <si>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</si>
  <si>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</si>
  <si>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</si>
  <si>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</si>
  <si>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</si>
  <si>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</si>
  <si>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</si>
  <si>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</si>
  <si>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</si>
  <si>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</si>
  <si>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</si>
  <si>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</si>
  <si>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</si>
  <si>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</si>
  <si>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</si>
  <si>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</si>
  <si>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</si>
  <si>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</si>
  <si>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</si>
  <si>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</si>
  <si>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</si>
  <si>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</si>
  <si>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</si>
  <si>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</si>
  <si>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</si>
  <si>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</si>
  <si>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</si>
  <si>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</si>
  <si>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</si>
  <si>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</si>
  <si>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</si>
  <si>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</si>
  <si>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</si>
  <si>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</si>
  <si>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</si>
  <si>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</si>
  <si>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</si>
  <si>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</si>
  <si>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</si>
  <si>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</si>
  <si>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</si>
  <si>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</si>
  <si>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</si>
  <si>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</si>
  <si>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</si>
  <si>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</si>
  <si>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</si>
  <si>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</si>
  <si>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</si>
  <si>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</si>
  <si>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</si>
  <si>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</si>
  <si>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</si>
  <si>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</si>
  <si>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</si>
  <si>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</si>
  <si>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</si>
  <si>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</si>
  <si>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</si>
  <si>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</si>
  <si>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</si>
  <si>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</si>
  <si>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</si>
  <si>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</si>
  <si>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</si>
  <si>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</si>
  <si>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</si>
  <si>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</si>
  <si>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</si>
  <si>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</si>
  <si>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</si>
  <si>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</si>
  <si>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</si>
  <si>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</si>
  <si>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</si>
  <si>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</si>
  <si>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</si>
  <si>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</si>
  <si>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</si>
  <si>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</si>
  <si>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</si>
  <si>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</si>
  <si>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</si>
  <si>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</si>
  <si>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</si>
  <si>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</si>
  <si>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</si>
  <si>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</si>
  <si>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</si>
  <si>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</si>
  <si>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</si>
  <si>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</si>
  <si>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</si>
  <si>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</si>
  <si>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</si>
  <si>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</si>
  <si>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</si>
  <si>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</si>
  <si>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</si>
  <si>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</si>
  <si>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</si>
  <si>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</si>
  <si>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</si>
  <si>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</si>
  <si>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</si>
  <si>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</si>
  <si>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</si>
  <si>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</si>
  <si>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</si>
  <si>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</si>
  <si>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</si>
  <si>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</si>
  <si>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</si>
  <si>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</si>
  <si>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</si>
  <si>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</si>
  <si>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</si>
  <si>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</si>
  <si>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</si>
  <si>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</si>
  <si>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</si>
  <si>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</si>
  <si>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</si>
  <si>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</si>
  <si>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</si>
  <si>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</si>
  <si>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</si>
  <si>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</si>
  <si>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</si>
  <si>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</si>
  <si>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</si>
  <si>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</si>
  <si>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</si>
  <si>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</si>
  <si>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</si>
  <si>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</si>
  <si>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</si>
  <si>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</si>
  <si>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</si>
  <si>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</si>
  <si>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</si>
  <si>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</si>
  <si>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</si>
  <si>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</si>
  <si>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</si>
  <si>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</si>
  <si>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</si>
  <si>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</si>
  <si>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</si>
  <si>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</si>
  <si>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</si>
  <si>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</si>
  <si>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</si>
  <si>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</si>
  <si>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</si>
  <si>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</si>
  <si>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</si>
  <si>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</si>
  <si>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</si>
  <si>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</si>
  <si>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</si>
  <si>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</si>
  <si>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</si>
  <si>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</si>
  <si>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</si>
  <si>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</si>
  <si>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</si>
  <si>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</si>
  <si>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</si>
  <si>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</si>
  <si>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</si>
  <si>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</si>
  <si>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</si>
  <si>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</si>
  <si>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</si>
  <si>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</si>
  <si>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</si>
  <si>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</si>
  <si>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</si>
  <si>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</si>
  <si>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</si>
  <si>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</si>
  <si>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</si>
  <si>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</si>
  <si>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</si>
  <si>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</si>
  <si>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</si>
  <si>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</si>
  <si>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</si>
  <si>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</si>
  <si>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</si>
  <si>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</si>
  <si>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</si>
  <si>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</si>
  <si>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</si>
  <si>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</si>
  <si>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</si>
  <si>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</si>
  <si>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</si>
  <si>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</si>
  <si>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</si>
  <si>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</si>
  <si>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</si>
  <si>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</si>
  <si>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</si>
  <si>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</si>
  <si>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</si>
  <si>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</si>
  <si>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</si>
  <si>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</si>
  <si>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</si>
  <si>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</si>
  <si>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</si>
  <si>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</si>
  <si>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</si>
  <si>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</si>
  <si>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</si>
  <si>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</si>
  <si>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</si>
  <si>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</si>
  <si>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</si>
  <si>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</si>
  <si>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</si>
  <si>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</si>
  <si>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</si>
  <si>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</si>
  <si>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</si>
  <si>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</si>
  <si>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</si>
  <si>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</si>
  <si>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</si>
  <si>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</si>
  <si>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</si>
  <si>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</si>
  <si>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</si>
  <si>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</si>
  <si>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</si>
  <si>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</si>
  <si>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</si>
  <si>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</si>
  <si>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</si>
  <si>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</si>
  <si>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</si>
  <si>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</si>
  <si>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</si>
  <si>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</si>
  <si>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</si>
  <si>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</si>
  <si>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</si>
  <si>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</si>
  <si>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</si>
  <si>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</si>
  <si>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</si>
  <si>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</si>
  <si>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</si>
  <si>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</si>
  <si>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</si>
  <si>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</si>
  <si>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</si>
  <si>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</si>
  <si>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</si>
  <si>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</si>
  <si>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</si>
  <si>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</si>
  <si>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</si>
  <si>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</si>
  <si>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</si>
  <si>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</si>
  <si>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</si>
  <si>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</si>
  <si>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</si>
  <si>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</si>
  <si>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</si>
  <si>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</si>
  <si>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</si>
  <si>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</si>
  <si>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</si>
  <si>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</si>
  <si>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</si>
  <si>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</si>
  <si>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</si>
  <si>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</si>
  <si>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</si>
  <si>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</si>
  <si>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</si>
  <si>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</si>
  <si>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</si>
  <si>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</si>
  <si>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</si>
  <si>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</si>
  <si>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</si>
  <si>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</si>
  <si>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</si>
  <si>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</si>
  <si>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</si>
  <si>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</si>
  <si>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</si>
  <si>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</si>
  <si>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</si>
  <si>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</si>
  <si>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</si>
  <si>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</si>
  <si>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</si>
  <si>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</si>
  <si>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</si>
  <si>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</si>
  <si>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</si>
  <si>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</si>
  <si>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</si>
  <si>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</si>
  <si>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</si>
  <si>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</si>
  <si>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</si>
  <si>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</si>
  <si>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</si>
  <si>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</si>
  <si>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</si>
  <si>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</si>
  <si>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</si>
  <si>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</si>
  <si>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</si>
  <si>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</si>
  <si>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</si>
  <si>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</si>
  <si>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</si>
  <si>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</si>
  <si>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</si>
  <si>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</si>
  <si>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</si>
  <si>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</si>
  <si>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</si>
  <si>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</si>
  <si>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</si>
  <si>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</si>
  <si>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</si>
  <si>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</si>
  <si>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</si>
  <si>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</si>
  <si>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</si>
  <si>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</si>
  <si>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</si>
  <si>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</si>
  <si>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</si>
  <si>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</si>
  <si>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</si>
  <si>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</si>
  <si>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</si>
  <si>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</si>
  <si>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</si>
  <si>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</si>
  <si>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</si>
  <si>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</si>
  <si>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</si>
  <si>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</si>
  <si>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</si>
  <si>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</si>
  <si>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</si>
  <si>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</si>
  <si>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</si>
  <si>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</si>
  <si>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</si>
  <si>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</si>
  <si>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</si>
  <si>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</si>
  <si>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</si>
  <si>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</si>
  <si>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</si>
  <si>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</si>
  <si>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</si>
  <si>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</si>
  <si>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</si>
  <si>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</si>
  <si>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</si>
  <si>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</si>
  <si>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</si>
  <si>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</si>
  <si>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</si>
  <si>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</si>
  <si>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</si>
  <si>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</si>
  <si>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</si>
  <si>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</si>
  <si>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</si>
  <si>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</si>
  <si>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</si>
  <si>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</si>
  <si>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</si>
  <si>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</si>
  <si>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</si>
  <si>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</si>
  <si>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</si>
  <si>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</si>
  <si>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</si>
  <si>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</si>
  <si>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</si>
  <si>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</si>
  <si>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</si>
  <si>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</si>
  <si>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</si>
  <si>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</si>
  <si>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</si>
  <si>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</si>
  <si>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</si>
  <si>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</si>
  <si>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</si>
  <si>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</si>
  <si>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</si>
  <si>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</si>
  <si>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</si>
  <si>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</si>
  <si>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</si>
  <si>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</si>
  <si>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</si>
  <si>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</si>
  <si>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</si>
  <si>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</si>
  <si>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</si>
  <si>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</si>
  <si>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</si>
  <si>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</si>
  <si>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</si>
  <si>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</si>
  <si>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</si>
  <si>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</si>
  <si>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</si>
  <si>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</si>
  <si>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</si>
  <si>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</si>
  <si>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</si>
  <si>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</si>
  <si>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</si>
  <si>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</si>
  <si>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</si>
  <si>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</si>
  <si>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</si>
  <si>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</si>
  <si>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</si>
  <si>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</si>
  <si>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</si>
  <si>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</si>
  <si>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</si>
  <si>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</si>
  <si>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</si>
  <si>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</si>
  <si>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</si>
  <si>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</si>
  <si>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</si>
  <si>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</si>
  <si>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</si>
  <si>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</si>
  <si>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</si>
  <si>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</si>
  <si>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</si>
  <si>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</si>
  <si>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</si>
  <si>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</si>
  <si>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</si>
  <si>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</si>
  <si>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</si>
  <si>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</si>
  <si>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</si>
  <si>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</si>
  <si>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</si>
  <si>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</si>
  <si>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</si>
  <si>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</si>
  <si>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</si>
  <si>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</si>
  <si>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</si>
  <si>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</si>
  <si>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</si>
  <si>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</si>
  <si>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</si>
  <si>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</si>
  <si>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</si>
  <si>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</si>
  <si>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</si>
  <si>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</si>
  <si>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</si>
  <si>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</si>
  <si>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</si>
  <si>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</si>
  <si>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</si>
  <si>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</si>
  <si>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</si>
  <si>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</si>
  <si>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</si>
  <si>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</si>
  <si>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</si>
  <si>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</si>
  <si>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</si>
  <si>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</si>
  <si>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</si>
  <si>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</si>
  <si>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</si>
  <si>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</si>
  <si>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</si>
  <si>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</si>
  <si>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</si>
  <si>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</si>
  <si>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</si>
  <si>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</si>
  <si>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</si>
  <si>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</si>
  <si>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</si>
  <si>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</si>
  <si>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</si>
  <si>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</si>
  <si>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</si>
  <si>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</si>
  <si>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</si>
  <si>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</si>
  <si>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</si>
  <si>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</si>
  <si>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</si>
  <si>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</si>
  <si>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</si>
  <si>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</si>
  <si>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</si>
  <si>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</si>
  <si>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</si>
  <si>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</si>
  <si>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</si>
  <si>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</si>
  <si>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</si>
  <si>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</si>
  <si>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</si>
  <si>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</si>
  <si>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</si>
  <si>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</si>
  <si>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</si>
  <si>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</si>
  <si>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</si>
  <si>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</si>
  <si>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</si>
  <si>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</si>
  <si>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</si>
  <si>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</si>
  <si>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</si>
  <si>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</si>
  <si>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</si>
  <si>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</si>
  <si>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</si>
  <si>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</si>
  <si>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</si>
  <si>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</si>
  <si>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</si>
  <si>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</si>
  <si>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</si>
  <si>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</si>
  <si>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</si>
  <si>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</si>
  <si>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</si>
  <si>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</si>
  <si>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</si>
  <si>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</si>
  <si>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</si>
  <si>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</si>
  <si>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</si>
  <si>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</si>
  <si>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</si>
  <si>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</si>
  <si>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</si>
  <si>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</si>
  <si>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</si>
  <si>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</si>
  <si>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</si>
  <si>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</si>
  <si>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</si>
  <si>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</si>
  <si>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</si>
  <si>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</si>
  <si>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</si>
  <si>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</si>
  <si>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</si>
  <si>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Profit of Rs.17/-</t>
  </si>
  <si>
    <t>Profit of Rs.4/-</t>
  </si>
  <si>
    <t>RELIANCE 2180 CE AUG</t>
  </si>
  <si>
    <t xml:space="preserve">ASIANPAINT 3020 CE AUG </t>
  </si>
  <si>
    <t>ESCORTS AUG FUT</t>
  </si>
  <si>
    <t>1270-1275</t>
  </si>
  <si>
    <t>360-365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</si>
  <si>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</si>
  <si>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</si>
  <si>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</si>
  <si>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</si>
  <si>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</si>
  <si>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</si>
  <si>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</si>
  <si>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</si>
  <si>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</si>
  <si>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</si>
  <si>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</si>
  <si>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</si>
  <si>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</si>
  <si>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</si>
  <si>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</si>
  <si>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</si>
  <si>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</si>
  <si>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</si>
  <si>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</si>
  <si>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</si>
  <si>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</si>
  <si>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</si>
  <si>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AAYUSH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</si>
  <si>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</si>
  <si>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</si>
  <si>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</si>
  <si>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</si>
  <si>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</si>
  <si>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</si>
  <si>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</si>
  <si>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</si>
  <si>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</si>
  <si>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3000-3010</t>
  </si>
  <si>
    <t>COLPAL SEP FUT</t>
  </si>
  <si>
    <t>1680-1684</t>
  </si>
  <si>
    <t>1750-1760</t>
  </si>
  <si>
    <t xml:space="preserve">TVSMOTOR 510 CE AUG </t>
  </si>
  <si>
    <t>PIDILITIND 2200 PE AUG</t>
  </si>
  <si>
    <t>MNIL</t>
  </si>
  <si>
    <t>Profit of Rs.1/-</t>
  </si>
  <si>
    <t>268-265</t>
  </si>
  <si>
    <t xml:space="preserve">LT 1600 CE AUG </t>
  </si>
  <si>
    <t>Profit of Rs.4.50/-</t>
  </si>
  <si>
    <t>625-635</t>
  </si>
  <si>
    <t>INFY SEP FUT</t>
  </si>
  <si>
    <t>INFY 1720 PE AUG</t>
  </si>
  <si>
    <t>LICHSGFIN SEP FUT</t>
  </si>
  <si>
    <t>LICHSGFIN 380 CE AUG</t>
  </si>
  <si>
    <t>TVSMOTOR 500 PE AUG</t>
  </si>
  <si>
    <t>8-10.0</t>
  </si>
  <si>
    <t>ATALREAL</t>
  </si>
  <si>
    <t>Atal Realtech Limited</t>
  </si>
  <si>
    <t>Profit of Rs.4.70/-</t>
  </si>
  <si>
    <t>Profit of Rs.42.5/-</t>
  </si>
  <si>
    <t>IRCTC SEP FUT</t>
  </si>
  <si>
    <t>HDFCBANK SEP FUT</t>
  </si>
  <si>
    <t>HDFCBANK 1560 CE AUG</t>
  </si>
  <si>
    <t>ASIANPAINT 3060 CE AUG</t>
  </si>
  <si>
    <t>15-17</t>
  </si>
  <si>
    <t>NIFTY 16600 PE AUG</t>
  </si>
  <si>
    <t>120-140</t>
  </si>
  <si>
    <t>Loss of Rs.2.80/-</t>
  </si>
  <si>
    <t>Loss of Rs.50/-</t>
  </si>
  <si>
    <t>Profit of Rs.7.0/-</t>
  </si>
  <si>
    <t>RELIANCE SEP FUT</t>
  </si>
  <si>
    <t>2270-2280</t>
  </si>
  <si>
    <t>ANUROOP</t>
  </si>
  <si>
    <t>SHERWOOD SECURITIES PVT LTD</t>
  </si>
  <si>
    <t>KABIR SHRAN DAGAR</t>
  </si>
  <si>
    <t>GRAVITON RESEARCH CAPITAL LLP</t>
  </si>
  <si>
    <t>TARMAT</t>
  </si>
  <si>
    <t>Tarmat Limited</t>
  </si>
  <si>
    <t>SUNITA BABULAL SURANA</t>
  </si>
  <si>
    <t>SUNITA SANJAY SURANA</t>
  </si>
  <si>
    <t>GODREJCP  SEP FUT</t>
  </si>
  <si>
    <t>ASIANPAINT SEP FUT</t>
  </si>
  <si>
    <t>3058-3062</t>
  </si>
  <si>
    <t>3120-3140</t>
  </si>
  <si>
    <t>Profit of Rs.31/-</t>
  </si>
  <si>
    <t>7040-7070</t>
  </si>
  <si>
    <t>7300-7400</t>
  </si>
  <si>
    <t>2600-2620</t>
  </si>
  <si>
    <t>Profit of Rs.1.05/-</t>
  </si>
  <si>
    <t>Profit of Rs.37.5/-</t>
  </si>
  <si>
    <t>4710-4730</t>
  </si>
  <si>
    <t>Profit of Rs.180/-</t>
  </si>
  <si>
    <t>ASIANPAINT 3150 CE SEP</t>
  </si>
  <si>
    <t>48-50</t>
  </si>
  <si>
    <t>65-70</t>
  </si>
  <si>
    <t>RELIANCE 2260 CE SEP</t>
  </si>
  <si>
    <t>NIFTY 16700 CE 2-SEP</t>
  </si>
  <si>
    <t>55-59</t>
  </si>
  <si>
    <t>CLASSIC MERCANTILE LLP</t>
  </si>
  <si>
    <t>PALLAVI MITTAL</t>
  </si>
  <si>
    <t>BCP</t>
  </si>
  <si>
    <t>NNM SECURITIES PVT LTD</t>
  </si>
  <si>
    <t>MUKESHBHAI PURSHOTTAMDAS PATEL</t>
  </si>
  <si>
    <t>KIRTAN MANEKLAL RUPARELIYA (HUF)</t>
  </si>
  <si>
    <t>B.C. Power Controls Ltd</t>
  </si>
  <si>
    <t>ROOP SINGH RATHORE</t>
  </si>
  <si>
    <t>XTX MARKETS LLP</t>
  </si>
  <si>
    <t>VERTOZ</t>
  </si>
  <si>
    <t>Vertoz Advertising Ltd</t>
  </si>
  <si>
    <t>SHREE SHIVSHAKTI PROJECT CONSULTANT PRIVATE LIMITE</t>
  </si>
  <si>
    <t>OLGA TRADING PRIVATE LIMITED</t>
  </si>
  <si>
    <t>Wockhardt Ltd.</t>
  </si>
  <si>
    <t>IEX SEP FUT</t>
  </si>
  <si>
    <t>438-439</t>
  </si>
  <si>
    <t>Profit of 34.5/-</t>
  </si>
  <si>
    <t>SIEMENS SEP FUT</t>
  </si>
  <si>
    <t>2220-2224</t>
  </si>
  <si>
    <t>2300-2310</t>
  </si>
  <si>
    <t>Profit of Rs.8.0/-</t>
  </si>
  <si>
    <t>NIFTY 16550 PE 2-SEP</t>
  </si>
  <si>
    <t>120-130</t>
  </si>
  <si>
    <t>BANKNIFTY 35600 PE 2-SEP</t>
  </si>
  <si>
    <t>BERGERPAINT</t>
  </si>
  <si>
    <t>777-782</t>
  </si>
  <si>
    <t>810-820</t>
  </si>
  <si>
    <t>2400-2420</t>
  </si>
  <si>
    <t>ACEWIN</t>
  </si>
  <si>
    <t>PARESH DHIRAJLAL SHAH</t>
  </si>
  <si>
    <t>ADVIKCA</t>
  </si>
  <si>
    <t>COMFORT COMMOTRADE PRIVATE LIMITED</t>
  </si>
  <si>
    <t>VIPUL GARG</t>
  </si>
  <si>
    <t>RINKU GOYAL</t>
  </si>
  <si>
    <t>YASHODHA DEVI</t>
  </si>
  <si>
    <t>NAVEEN GOEL</t>
  </si>
  <si>
    <t>DEEPAK GOEL</t>
  </si>
  <si>
    <t>NEHA JINDAL JINDAL</t>
  </si>
  <si>
    <t>NUZHAT SALIM ALIMAHOMED</t>
  </si>
  <si>
    <t>SAURASHTRA FINSTOCK PRIVATE LIMITED</t>
  </si>
  <si>
    <t>KESAR TRACOM INDIA LLP</t>
  </si>
  <si>
    <t>AMRAAGRI</t>
  </si>
  <si>
    <t>MAHBOOBGHULAMHUSAINGAURI</t>
  </si>
  <si>
    <t>SHYAMLACHHMANDASPUNJABI</t>
  </si>
  <si>
    <t>ARTEMISELC</t>
  </si>
  <si>
    <t>BIMALKUMAR RAJKUMAR BANSAL</t>
  </si>
  <si>
    <t>VESPERA FUND LIMITED</t>
  </si>
  <si>
    <t>GOLDMAN SACHS FUNDS GOLDMAN SACHS INDIA EQUITY PORTFOLIO</t>
  </si>
  <si>
    <t>GOLDMAN SACHS INDIA FUND LIMITED</t>
  </si>
  <si>
    <t>GGENG</t>
  </si>
  <si>
    <t>SIDDAPPA VEERAPPA HAGARAGI</t>
  </si>
  <si>
    <t>JILESH NAVIN CHHEDA</t>
  </si>
  <si>
    <t>RAMESH SAWALRAM SARAOGI</t>
  </si>
  <si>
    <t>GOBLIN</t>
  </si>
  <si>
    <t>VIJETA BROKING INDIA PRIVATE LIMITED</t>
  </si>
  <si>
    <t>PROFICIENT MERCHANDISE LIMITED</t>
  </si>
  <si>
    <t>HKG</t>
  </si>
  <si>
    <t>SECUROCROP SECURITIES INDIA PRIVATE LIMTED</t>
  </si>
  <si>
    <t>LELAVOIR</t>
  </si>
  <si>
    <t>MARUTI BABAN CHIKANE</t>
  </si>
  <si>
    <t>SHRI MAA MARKETING PVT LTD .</t>
  </si>
  <si>
    <t>MANAKSTELTD</t>
  </si>
  <si>
    <t>EKTA HALWASIYA</t>
  </si>
  <si>
    <t>MINAXI</t>
  </si>
  <si>
    <t>SEEMA</t>
  </si>
  <si>
    <t>NATHUEC</t>
  </si>
  <si>
    <t>KALAVATIBEN HARGOVINDDAS THAKKAR</t>
  </si>
  <si>
    <t>OSIAJEE</t>
  </si>
  <si>
    <t>ASHRAY SARNA</t>
  </si>
  <si>
    <t>OZONEWORLD</t>
  </si>
  <si>
    <t>VIRALKUMAR RASIKBHAI PATEL</t>
  </si>
  <si>
    <t>ARUNKUMAR DASHRATHBHAI PRAJAPATI</t>
  </si>
  <si>
    <t>RCCL</t>
  </si>
  <si>
    <t>PIYUSH KANODIA HUF</t>
  </si>
  <si>
    <t>SREE GOPAL BAJORIA</t>
  </si>
  <si>
    <t>SHARIKA</t>
  </si>
  <si>
    <t>ANSU INVESTMENT</t>
  </si>
  <si>
    <t>SUPRBPA</t>
  </si>
  <si>
    <t>STUTIMANISHSHARMA</t>
  </si>
  <si>
    <t>VEERHEALTH</t>
  </si>
  <si>
    <t>DIPIKABEN DILIPBHAI SHAH</t>
  </si>
  <si>
    <t>AAATECH</t>
  </si>
  <si>
    <t>AAA Technologies Limited</t>
  </si>
  <si>
    <t>SANJEEV HARBANSLAL BHATIA</t>
  </si>
  <si>
    <t>BALPHARMA</t>
  </si>
  <si>
    <t>Bal Pharma Limited</t>
  </si>
  <si>
    <t>MICRO LABS LIMITED</t>
  </si>
  <si>
    <t>KIRTAN MANEKLAL RUPARELIYA</t>
  </si>
  <si>
    <t>DSML</t>
  </si>
  <si>
    <t>Debock Sale Marketing Ltd</t>
  </si>
  <si>
    <t>HEMAL ARUNBHAI MEHTA</t>
  </si>
  <si>
    <t>SATISH RAMSEVAK PANDEY</t>
  </si>
  <si>
    <t>GAYAPROJ</t>
  </si>
  <si>
    <t>Gayatri Projects Ltd</t>
  </si>
  <si>
    <t>MUNISH FINANCIAL</t>
  </si>
  <si>
    <t>GOLDSTAR</t>
  </si>
  <si>
    <t>Goldstar Power Limited</t>
  </si>
  <si>
    <t>SANDIP BHASKERRAI PANDYA</t>
  </si>
  <si>
    <t>HISARMETAL</t>
  </si>
  <si>
    <t>Hisar Metal Ind. Limited</t>
  </si>
  <si>
    <t>MUKUL MAHESHWARI (HUF)</t>
  </si>
  <si>
    <t>INDOTHAI</t>
  </si>
  <si>
    <t>Indo Thai Sec Ltd</t>
  </si>
  <si>
    <t>ALLIED COMMODITIES PRIVATE  LIMITED</t>
  </si>
  <si>
    <t>JALAN</t>
  </si>
  <si>
    <t>Jalan Transolu. India Ltd</t>
  </si>
  <si>
    <t>MAHABIR TRADEVENTURES LLP</t>
  </si>
  <si>
    <t>ANU KHURANA</t>
  </si>
  <si>
    <t>MANAKSTEEL</t>
  </si>
  <si>
    <t>Manaksia Steels Ltd</t>
  </si>
  <si>
    <t>EKTA  HALWASIYA</t>
  </si>
  <si>
    <t>MARINE</t>
  </si>
  <si>
    <t>Marine Electrical (I) Ltd</t>
  </si>
  <si>
    <t>Sudarshan Chemical Inds L</t>
  </si>
  <si>
    <t>VAIBHAV STOCK AND DERIVATIVES BROKING PRIVATE LIMITED</t>
  </si>
  <si>
    <t>SWAY FINANCIAL SERVICES</t>
  </si>
  <si>
    <t>VINYLINDIA</t>
  </si>
  <si>
    <t>Vinyl Chemicals (India) L</t>
  </si>
  <si>
    <t>ZENTEC</t>
  </si>
  <si>
    <t>Zen Technologies Limited</t>
  </si>
  <si>
    <t>VIBHUTI COMMODITIES PRIVATE LIMITED</t>
  </si>
  <si>
    <t>SEETHA TANAY KAMAL</t>
  </si>
  <si>
    <t>JITENDRA TEJRAJ LUNIA</t>
  </si>
  <si>
    <t>ARUN KUMAR JAIN</t>
  </si>
  <si>
    <t>RAMESH BHANDAPPA MUNNOLI</t>
  </si>
  <si>
    <t>MEENA JALAN</t>
  </si>
  <si>
    <t>RITU JALAN</t>
  </si>
  <si>
    <t>PANCHMAHAL VANIJYA PRIVATE LIMITED</t>
  </si>
  <si>
    <t>CHIRAG DILIPKUMAR PAREKH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</si>
</sst>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165" fontId="35" fillId="16" borderId="18" xfId="0" applyNumberFormat="1" applyFont="1" applyFill="1" applyBorder="1" applyAlignment="1">
      <alignment horizontal="center" vertical="center"/>
    </xf>
    <xf numFmtId="0" fontId="35" fillId="2" borderId="2" xfId="0" applyFont="1" applyFill="1" applyBorder="1"/>
    <xf numFmtId="0" fontId="36" fillId="2" borderId="18" xfId="0" applyFont="1" applyFill="1" applyBorder="1" applyAlignment="1">
      <alignment horizontal="center" vertical="center"/>
    </xf>
    <xf numFmtId="167" fontId="36" fillId="2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16" fontId="37" fillId="2" borderId="18" xfId="0" applyNumberFormat="1" applyFont="1" applyFill="1" applyBorder="1" applyAlignment="1">
      <alignment horizontal="center" vertical="center"/>
    </xf>
    <xf numFmtId="165" fontId="35" fillId="16" borderId="27" xfId="0" applyNumberFormat="1" applyFont="1" applyFill="1" applyBorder="1" applyAlignment="1">
      <alignment horizontal="center" vertical="center"/>
    </xf>
    <xf numFmtId="2" fontId="36" fillId="2" borderId="18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2" fontId="36" fillId="12" borderId="25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165" fontId="35" fillId="12" borderId="27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165" fontId="35" fillId="25" borderId="27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166" fontId="35" fillId="16" borderId="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43" fillId="12" borderId="1" xfId="0" applyFont="1" applyFill="1" applyBorder="1"/>
    <xf numFmtId="0" fontId="43" fillId="12" borderId="1" xfId="0" applyFont="1" applyFill="1" applyBorder="1" applyAlignment="1">
      <alignment horizontal="center" vertical="center"/>
    </xf>
    <xf numFmtId="2" fontId="43" fillId="12" borderId="2" xfId="0" applyNumberFormat="1" applyFont="1" applyFill="1" applyBorder="1" applyAlignment="1">
      <alignment horizontal="center" vertical="center"/>
    </xf>
    <xf numFmtId="2" fontId="43" fillId="12" borderId="22" xfId="0" applyNumberFormat="1" applyFont="1" applyFill="1" applyBorder="1" applyAlignment="1">
      <alignment horizontal="center" vertical="center"/>
    </xf>
    <xf numFmtId="2" fontId="43" fillId="12" borderId="3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3" xfId="0" applyFont="1" applyBorder="1" applyAlignment="1"/>
    <xf numFmtId="0" fontId="1" fillId="0" borderId="0" xfId="0" applyFont="1" applyBorder="1"/>
    <xf numFmtId="10" fontId="13" fillId="2" borderId="3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  <xf numFmtId="43" fontId="43" fillId="12" borderId="2" xfId="0" applyNumberFormat="1" applyFont="1" applyFill="1" applyBorder="1" applyAlignment="1">
      <alignment horizontal="center" vertical="center"/>
    </xf>
    <xf numFmtId="43" fontId="43" fillId="12" borderId="15" xfId="0" applyNumberFormat="1" applyFont="1" applyFill="1" applyBorder="1" applyAlignment="1">
      <alignment horizontal="center" vertical="center"/>
    </xf>
    <xf numFmtId="16" fontId="43" fillId="12" borderId="2" xfId="0" applyNumberFormat="1" applyFont="1" applyFill="1" applyBorder="1" applyAlignment="1">
      <alignment horizontal="center" vertical="center"/>
    </xf>
    <xf numFmtId="16" fontId="43" fillId="12" borderId="15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5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43" fillId="12" borderId="2" xfId="0" applyFont="1" applyFill="1" applyBorder="1" applyAlignment="1">
      <alignment horizontal="center" vertical="center"/>
    </xf>
    <xf numFmtId="0" fontId="43" fillId="12" borderId="15" xfId="0" applyFont="1" applyFill="1" applyBorder="1" applyAlignment="1">
      <alignment horizontal="center" vertical="center"/>
    </xf>
    <xf numFmtId="165" fontId="43" fillId="12" borderId="24" xfId="0" applyNumberFormat="1" applyFont="1" applyFill="1" applyBorder="1" applyAlignment="1">
      <alignment horizontal="center" vertical="center"/>
    </xf>
    <xf numFmtId="165" fontId="43" fillId="12" borderId="15" xfId="0" applyNumberFormat="1" applyFont="1" applyFill="1" applyBorder="1" applyAlignment="1">
      <alignment horizontal="center" vertical="center"/>
    </xf>
    <xf numFmtId="0" fontId="43" fillId="12" borderId="6" xfId="0" applyFont="1" applyFill="1" applyBorder="1" applyAlignment="1">
      <alignment horizontal="center" vertical="center"/>
    </xf>
    <xf numFmtId="0" fontId="43" fillId="1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192</xdr:row>
      <xdr:rowOff>0</xdr:rowOff>
    </xdr:from>
    <xdr:to>
      <xdr:col>11</xdr:col>
      <xdr:colOff>123825</xdr:colOff>
      <xdr:row>206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191</xdr:row>
      <xdr:rowOff>123825</xdr:rowOff>
    </xdr:from>
    <xdr:to>
      <xdr:col>4</xdr:col>
      <xdr:colOff>304800</xdr:colOff>
      <xdr:row>196</xdr:row>
      <xdr:rowOff>28575</xdr:rowOff>
    </xdr:to>
    <xdr:pic>
      <xdr:nvPicPr>
        <xdr:cNvPr id="4" name="image02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94"/>
  <sheetViews>
    <sheetView zoomScale="85" zoomScaleNormal="85" workbookViewId="0">
      <pane ySplit="10" topLeftCell="A11" activePane="bottomLeft" state="frozen"/>
      <selection pane="bottomLeft" activeCell="H15" sqref="H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34" t="s">
        <v>16</v>
      </c>
      <c r="B9" s="536" t="s">
        <v>17</v>
      </c>
      <c r="C9" s="536" t="s">
        <v>18</v>
      </c>
      <c r="D9" s="536" t="s">
        <v>19</v>
      </c>
      <c r="E9" s="26" t="s">
        <v>20</v>
      </c>
      <c r="F9" s="26" t="s">
        <v>21</v>
      </c>
      <c r="G9" s="531" t="s">
        <v>22</v>
      </c>
      <c r="H9" s="532"/>
      <c r="I9" s="533"/>
      <c r="J9" s="531" t="s">
        <v>23</v>
      </c>
      <c r="K9" s="532"/>
      <c r="L9" s="533"/>
      <c r="M9" s="26"/>
      <c r="N9" s="27"/>
      <c r="O9" s="27"/>
      <c r="P9" s="27"/>
    </row>
    <row r="10" spans="1:16" ht="59.25" customHeight="1">
      <c r="A10" s="535"/>
      <c r="B10" s="537"/>
      <c r="C10" s="537"/>
      <c r="D10" s="53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35725.5</v>
      </c>
      <c r="F11" s="35">
        <v>35671.183333333334</v>
      </c>
      <c r="G11" s="36">
        <v>35525.116666666669</v>
      </c>
      <c r="H11" s="36">
        <v>35324.733333333337</v>
      </c>
      <c r="I11" s="36">
        <v>35178.666666666672</v>
      </c>
      <c r="J11" s="36">
        <v>35871.566666666666</v>
      </c>
      <c r="K11" s="36">
        <v>36017.633333333331</v>
      </c>
      <c r="L11" s="36">
        <v>36218.016666666663</v>
      </c>
      <c r="M11" s="37">
        <v>35817.25</v>
      </c>
      <c r="N11" s="37">
        <v>35470.800000000003</v>
      </c>
      <c r="O11" s="38">
        <v>1580875</v>
      </c>
      <c r="P11" s="39">
        <v>3.6673333551919735E-2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16718.150000000001</v>
      </c>
      <c r="F12" s="40">
        <v>16674.066666666666</v>
      </c>
      <c r="G12" s="41">
        <v>16618.133333333331</v>
      </c>
      <c r="H12" s="41">
        <v>16518.116666666665</v>
      </c>
      <c r="I12" s="41">
        <v>16462.183333333331</v>
      </c>
      <c r="J12" s="41">
        <v>16774.083333333332</v>
      </c>
      <c r="K12" s="41">
        <v>16830.016666666666</v>
      </c>
      <c r="L12" s="41">
        <v>16930.033333333333</v>
      </c>
      <c r="M12" s="31">
        <v>16730</v>
      </c>
      <c r="N12" s="31">
        <v>16574.05</v>
      </c>
      <c r="O12" s="42">
        <v>14208600</v>
      </c>
      <c r="P12" s="43">
        <v>8.824790907141325E-2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17544.55</v>
      </c>
      <c r="F13" s="40">
        <v>17487.183333333334</v>
      </c>
      <c r="G13" s="41">
        <v>17407.416666666668</v>
      </c>
      <c r="H13" s="41">
        <v>17270.283333333333</v>
      </c>
      <c r="I13" s="41">
        <v>17190.516666666666</v>
      </c>
      <c r="J13" s="41">
        <v>17624.316666666669</v>
      </c>
      <c r="K13" s="41">
        <v>17704.083333333332</v>
      </c>
      <c r="L13" s="41">
        <v>17841.216666666671</v>
      </c>
      <c r="M13" s="31">
        <v>17566.95</v>
      </c>
      <c r="N13" s="31">
        <v>17350.05</v>
      </c>
      <c r="O13" s="42">
        <v>3440</v>
      </c>
      <c r="P13" s="43">
        <v>0.36507936507936506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929</v>
      </c>
      <c r="F14" s="40">
        <v>921.19999999999993</v>
      </c>
      <c r="G14" s="41">
        <v>911.39999999999986</v>
      </c>
      <c r="H14" s="41">
        <v>893.8</v>
      </c>
      <c r="I14" s="41">
        <v>883.99999999999989</v>
      </c>
      <c r="J14" s="41">
        <v>938.79999999999984</v>
      </c>
      <c r="K14" s="41">
        <v>948.5999999999998</v>
      </c>
      <c r="L14" s="41">
        <v>966.19999999999982</v>
      </c>
      <c r="M14" s="31">
        <v>931</v>
      </c>
      <c r="N14" s="31">
        <v>903.6</v>
      </c>
      <c r="O14" s="42">
        <v>2283950</v>
      </c>
      <c r="P14" s="43">
        <v>2.1284682630178638E-2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203.2</v>
      </c>
      <c r="F15" s="40">
        <v>202.2166666666667</v>
      </c>
      <c r="G15" s="41">
        <v>199.78333333333339</v>
      </c>
      <c r="H15" s="41">
        <v>196.3666666666667</v>
      </c>
      <c r="I15" s="41">
        <v>193.93333333333339</v>
      </c>
      <c r="J15" s="41">
        <v>205.63333333333338</v>
      </c>
      <c r="K15" s="41">
        <v>208.06666666666666</v>
      </c>
      <c r="L15" s="41">
        <v>211.48333333333338</v>
      </c>
      <c r="M15" s="31">
        <v>204.65</v>
      </c>
      <c r="N15" s="31">
        <v>198.8</v>
      </c>
      <c r="O15" s="42">
        <v>9196200</v>
      </c>
      <c r="P15" s="43">
        <v>9.7059663145874966E-3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2354.5</v>
      </c>
      <c r="F16" s="40">
        <v>2327.5</v>
      </c>
      <c r="G16" s="41">
        <v>2295.0500000000002</v>
      </c>
      <c r="H16" s="41">
        <v>2235.6000000000004</v>
      </c>
      <c r="I16" s="41">
        <v>2203.1500000000005</v>
      </c>
      <c r="J16" s="41">
        <v>2386.9499999999998</v>
      </c>
      <c r="K16" s="41">
        <v>2419.3999999999996</v>
      </c>
      <c r="L16" s="41">
        <v>2478.8499999999995</v>
      </c>
      <c r="M16" s="31">
        <v>2359.9499999999998</v>
      </c>
      <c r="N16" s="31">
        <v>2268.0500000000002</v>
      </c>
      <c r="O16" s="42">
        <v>2826000</v>
      </c>
      <c r="P16" s="43">
        <v>1.9112874143526866E-2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1512.8</v>
      </c>
      <c r="F17" s="40">
        <v>1504.5166666666664</v>
      </c>
      <c r="G17" s="41">
        <v>1487.4333333333329</v>
      </c>
      <c r="H17" s="41">
        <v>1462.0666666666666</v>
      </c>
      <c r="I17" s="41">
        <v>1444.9833333333331</v>
      </c>
      <c r="J17" s="41">
        <v>1529.8833333333328</v>
      </c>
      <c r="K17" s="41">
        <v>1546.9666666666662</v>
      </c>
      <c r="L17" s="41">
        <v>1572.3333333333326</v>
      </c>
      <c r="M17" s="31">
        <v>1521.6</v>
      </c>
      <c r="N17" s="31">
        <v>1479.15</v>
      </c>
      <c r="O17" s="42">
        <v>15903000</v>
      </c>
      <c r="P17" s="43">
        <v>-2.8883732291157791E-2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730.25</v>
      </c>
      <c r="F18" s="40">
        <v>730.30000000000007</v>
      </c>
      <c r="G18" s="41">
        <v>724.80000000000018</v>
      </c>
      <c r="H18" s="41">
        <v>719.35000000000014</v>
      </c>
      <c r="I18" s="41">
        <v>713.85000000000025</v>
      </c>
      <c r="J18" s="41">
        <v>735.75000000000011</v>
      </c>
      <c r="K18" s="41">
        <v>741.24999999999989</v>
      </c>
      <c r="L18" s="41">
        <v>746.7</v>
      </c>
      <c r="M18" s="31">
        <v>735.8</v>
      </c>
      <c r="N18" s="31">
        <v>724.85</v>
      </c>
      <c r="O18" s="42">
        <v>86275000</v>
      </c>
      <c r="P18" s="43">
        <v>-5.2031536011299924E-3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3902.65</v>
      </c>
      <c r="F19" s="40">
        <v>3897.6</v>
      </c>
      <c r="G19" s="41">
        <v>3858.2</v>
      </c>
      <c r="H19" s="41">
        <v>3813.75</v>
      </c>
      <c r="I19" s="41">
        <v>3774.35</v>
      </c>
      <c r="J19" s="41">
        <v>3942.0499999999997</v>
      </c>
      <c r="K19" s="41">
        <v>3981.4500000000003</v>
      </c>
      <c r="L19" s="41">
        <v>4025.8999999999996</v>
      </c>
      <c r="M19" s="31">
        <v>3937</v>
      </c>
      <c r="N19" s="31">
        <v>3853.15</v>
      </c>
      <c r="O19" s="42">
        <v>372000</v>
      </c>
      <c r="P19" s="43">
        <v>-5.7273188038520023E-2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684.8</v>
      </c>
      <c r="F20" s="40">
        <v>679.88333333333333</v>
      </c>
      <c r="G20" s="41">
        <v>673.81666666666661</v>
      </c>
      <c r="H20" s="41">
        <v>662.83333333333326</v>
      </c>
      <c r="I20" s="41">
        <v>656.76666666666654</v>
      </c>
      <c r="J20" s="41">
        <v>690.86666666666667</v>
      </c>
      <c r="K20" s="41">
        <v>696.93333333333351</v>
      </c>
      <c r="L20" s="41">
        <v>707.91666666666674</v>
      </c>
      <c r="M20" s="31">
        <v>685.95</v>
      </c>
      <c r="N20" s="31">
        <v>668.9</v>
      </c>
      <c r="O20" s="42">
        <v>8437000</v>
      </c>
      <c r="P20" s="43">
        <v>-4.9566294919454773E-2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410.05</v>
      </c>
      <c r="F21" s="40">
        <v>406.2166666666667</v>
      </c>
      <c r="G21" s="41">
        <v>400.83333333333337</v>
      </c>
      <c r="H21" s="41">
        <v>391.61666666666667</v>
      </c>
      <c r="I21" s="41">
        <v>386.23333333333335</v>
      </c>
      <c r="J21" s="41">
        <v>415.43333333333339</v>
      </c>
      <c r="K21" s="41">
        <v>420.81666666666672</v>
      </c>
      <c r="L21" s="41">
        <v>430.03333333333342</v>
      </c>
      <c r="M21" s="31">
        <v>411.6</v>
      </c>
      <c r="N21" s="31">
        <v>397</v>
      </c>
      <c r="O21" s="42">
        <v>14604000</v>
      </c>
      <c r="P21" s="43">
        <v>3.0264550264550265E-2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750.25</v>
      </c>
      <c r="F22" s="40">
        <v>744.76666666666677</v>
      </c>
      <c r="G22" s="41">
        <v>737.53333333333353</v>
      </c>
      <c r="H22" s="41">
        <v>724.81666666666672</v>
      </c>
      <c r="I22" s="41">
        <v>717.58333333333348</v>
      </c>
      <c r="J22" s="41">
        <v>757.48333333333358</v>
      </c>
      <c r="K22" s="41">
        <v>764.71666666666692</v>
      </c>
      <c r="L22" s="41">
        <v>777.43333333333362</v>
      </c>
      <c r="M22" s="31">
        <v>752</v>
      </c>
      <c r="N22" s="31">
        <v>732.05</v>
      </c>
      <c r="O22" s="42">
        <v>1778700</v>
      </c>
      <c r="P22" s="43">
        <v>-5.2291602583820363E-3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4782.05</v>
      </c>
      <c r="F23" s="40">
        <v>4773.3166666666666</v>
      </c>
      <c r="G23" s="41">
        <v>4700.6333333333332</v>
      </c>
      <c r="H23" s="41">
        <v>4619.2166666666662</v>
      </c>
      <c r="I23" s="41">
        <v>4546.5333333333328</v>
      </c>
      <c r="J23" s="41">
        <v>4854.7333333333336</v>
      </c>
      <c r="K23" s="41">
        <v>4927.4166666666661</v>
      </c>
      <c r="L23" s="41">
        <v>5008.8333333333339</v>
      </c>
      <c r="M23" s="31">
        <v>4846</v>
      </c>
      <c r="N23" s="31">
        <v>4691.8999999999996</v>
      </c>
      <c r="O23" s="42">
        <v>2127500</v>
      </c>
      <c r="P23" s="43">
        <v>1.0328861450789505E-2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209.9</v>
      </c>
      <c r="F24" s="40">
        <v>210.18333333333331</v>
      </c>
      <c r="G24" s="41">
        <v>207.46666666666661</v>
      </c>
      <c r="H24" s="41">
        <v>205.0333333333333</v>
      </c>
      <c r="I24" s="41">
        <v>202.31666666666661</v>
      </c>
      <c r="J24" s="41">
        <v>212.61666666666662</v>
      </c>
      <c r="K24" s="41">
        <v>215.33333333333331</v>
      </c>
      <c r="L24" s="41">
        <v>217.76666666666662</v>
      </c>
      <c r="M24" s="31">
        <v>212.9</v>
      </c>
      <c r="N24" s="31">
        <v>207.75</v>
      </c>
      <c r="O24" s="42">
        <v>13605000</v>
      </c>
      <c r="P24" s="43">
        <v>2.9487652045705861E-3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119.75</v>
      </c>
      <c r="F25" s="40">
        <v>119.01666666666665</v>
      </c>
      <c r="G25" s="41">
        <v>117.8333333333333</v>
      </c>
      <c r="H25" s="41">
        <v>115.91666666666664</v>
      </c>
      <c r="I25" s="41">
        <v>114.73333333333329</v>
      </c>
      <c r="J25" s="41">
        <v>120.93333333333331</v>
      </c>
      <c r="K25" s="41">
        <v>122.11666666666665</v>
      </c>
      <c r="L25" s="41">
        <v>124.03333333333332</v>
      </c>
      <c r="M25" s="31">
        <v>120.2</v>
      </c>
      <c r="N25" s="31">
        <v>117.1</v>
      </c>
      <c r="O25" s="42">
        <v>34744500</v>
      </c>
      <c r="P25" s="43">
        <v>-2.4017191252686133E-2</v>
      </c>
    </row>
    <row r="26" spans="1:16" ht="12.75" customHeight="1">
      <c r="A26" s="31">
        <v>16</v>
      </c>
      <c r="B26" s="527" t="s">
        <v>57</v>
      </c>
      <c r="C26" s="33" t="s">
        <v>58</v>
      </c>
      <c r="D26" s="34">
        <v>44469</v>
      </c>
      <c r="E26" s="40">
        <v>3046.95</v>
      </c>
      <c r="F26" s="40">
        <v>3044.7000000000003</v>
      </c>
      <c r="G26" s="41">
        <v>3028.2500000000005</v>
      </c>
      <c r="H26" s="41">
        <v>3009.55</v>
      </c>
      <c r="I26" s="41">
        <v>2993.1000000000004</v>
      </c>
      <c r="J26" s="41">
        <v>3063.4000000000005</v>
      </c>
      <c r="K26" s="41">
        <v>3079.8500000000004</v>
      </c>
      <c r="L26" s="41">
        <v>3098.5500000000006</v>
      </c>
      <c r="M26" s="31">
        <v>3061.15</v>
      </c>
      <c r="N26" s="31">
        <v>3026</v>
      </c>
      <c r="O26" s="42">
        <v>4943400</v>
      </c>
      <c r="P26" s="43">
        <v>2.2398709437240181E-2</v>
      </c>
    </row>
    <row r="27" spans="1:16" ht="12.75" customHeight="1">
      <c r="A27" s="31">
        <v>17</v>
      </c>
      <c r="B27" s="526" t="s">
        <v>45</v>
      </c>
      <c r="C27" s="33" t="s">
        <v>310</v>
      </c>
      <c r="D27" s="34">
        <v>44469</v>
      </c>
      <c r="E27" s="40">
        <v>1991.6</v>
      </c>
      <c r="F27" s="40">
        <v>1990.2</v>
      </c>
      <c r="G27" s="41">
        <v>1966.45</v>
      </c>
      <c r="H27" s="41">
        <v>1941.3</v>
      </c>
      <c r="I27" s="41">
        <v>1917.55</v>
      </c>
      <c r="J27" s="41">
        <v>2015.3500000000001</v>
      </c>
      <c r="K27" s="41">
        <v>2039.1000000000001</v>
      </c>
      <c r="L27" s="41">
        <v>2064.25</v>
      </c>
      <c r="M27" s="31">
        <v>2013.95</v>
      </c>
      <c r="N27" s="31">
        <v>1965.05</v>
      </c>
      <c r="O27" s="42">
        <v>369325</v>
      </c>
      <c r="P27" s="43">
        <v>5.3333333333333337E-2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1276.1500000000001</v>
      </c>
      <c r="F28" s="40">
        <v>1295.8666666666668</v>
      </c>
      <c r="G28" s="41">
        <v>1227.2833333333335</v>
      </c>
      <c r="H28" s="41">
        <v>1178.4166666666667</v>
      </c>
      <c r="I28" s="41">
        <v>1109.8333333333335</v>
      </c>
      <c r="J28" s="41">
        <v>1344.7333333333336</v>
      </c>
      <c r="K28" s="41">
        <v>1413.3166666666666</v>
      </c>
      <c r="L28" s="41">
        <v>1462.1833333333336</v>
      </c>
      <c r="M28" s="31">
        <v>1364.45</v>
      </c>
      <c r="N28" s="31">
        <v>1247</v>
      </c>
      <c r="O28" s="42">
        <v>2516000</v>
      </c>
      <c r="P28" s="43">
        <v>0.1812206572769953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710.85</v>
      </c>
      <c r="F29" s="40">
        <v>709.76666666666677</v>
      </c>
      <c r="G29" s="41">
        <v>700.63333333333355</v>
      </c>
      <c r="H29" s="41">
        <v>690.41666666666674</v>
      </c>
      <c r="I29" s="41">
        <v>681.28333333333353</v>
      </c>
      <c r="J29" s="41">
        <v>719.98333333333358</v>
      </c>
      <c r="K29" s="41">
        <v>729.11666666666679</v>
      </c>
      <c r="L29" s="41">
        <v>739.3333333333336</v>
      </c>
      <c r="M29" s="31">
        <v>718.9</v>
      </c>
      <c r="N29" s="31">
        <v>699.55</v>
      </c>
      <c r="O29" s="42">
        <v>17345250</v>
      </c>
      <c r="P29" s="43">
        <v>1.1408429351121891E-2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753.6</v>
      </c>
      <c r="F30" s="40">
        <v>752.73333333333323</v>
      </c>
      <c r="G30" s="41">
        <v>744.16666666666652</v>
      </c>
      <c r="H30" s="41">
        <v>734.73333333333323</v>
      </c>
      <c r="I30" s="41">
        <v>726.16666666666652</v>
      </c>
      <c r="J30" s="41">
        <v>762.16666666666652</v>
      </c>
      <c r="K30" s="41">
        <v>770.73333333333335</v>
      </c>
      <c r="L30" s="41">
        <v>780.16666666666652</v>
      </c>
      <c r="M30" s="31">
        <v>761.3</v>
      </c>
      <c r="N30" s="31">
        <v>743.3</v>
      </c>
      <c r="O30" s="42">
        <v>26558400</v>
      </c>
      <c r="P30" s="43">
        <v>1.0224575497535146E-2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3709.2</v>
      </c>
      <c r="F31" s="40">
        <v>3718.1</v>
      </c>
      <c r="G31" s="41">
        <v>3683.1</v>
      </c>
      <c r="H31" s="41">
        <v>3657</v>
      </c>
      <c r="I31" s="41">
        <v>3622</v>
      </c>
      <c r="J31" s="41">
        <v>3744.2</v>
      </c>
      <c r="K31" s="41">
        <v>3779.2</v>
      </c>
      <c r="L31" s="41">
        <v>3805.2999999999997</v>
      </c>
      <c r="M31" s="31">
        <v>3753.1</v>
      </c>
      <c r="N31" s="31">
        <v>3692</v>
      </c>
      <c r="O31" s="42">
        <v>2046000</v>
      </c>
      <c r="P31" s="43">
        <v>2.083073468878633E-2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16220.35</v>
      </c>
      <c r="F32" s="40">
        <v>16099.083333333334</v>
      </c>
      <c r="G32" s="41">
        <v>15936.316666666668</v>
      </c>
      <c r="H32" s="41">
        <v>15652.283333333333</v>
      </c>
      <c r="I32" s="41">
        <v>15489.516666666666</v>
      </c>
      <c r="J32" s="41">
        <v>16383.116666666669</v>
      </c>
      <c r="K32" s="41">
        <v>16545.883333333335</v>
      </c>
      <c r="L32" s="41">
        <v>16829.916666666672</v>
      </c>
      <c r="M32" s="31">
        <v>16261.85</v>
      </c>
      <c r="N32" s="31">
        <v>15815.05</v>
      </c>
      <c r="O32" s="42">
        <v>778575</v>
      </c>
      <c r="P32" s="43">
        <v>-2.2136397889977392E-2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6975.65</v>
      </c>
      <c r="F33" s="40">
        <v>6964.2166666666672</v>
      </c>
      <c r="G33" s="41">
        <v>6893.4333333333343</v>
      </c>
      <c r="H33" s="41">
        <v>6811.2166666666672</v>
      </c>
      <c r="I33" s="41">
        <v>6740.4333333333343</v>
      </c>
      <c r="J33" s="41">
        <v>7046.4333333333343</v>
      </c>
      <c r="K33" s="41">
        <v>7117.2166666666672</v>
      </c>
      <c r="L33" s="41">
        <v>7199.4333333333343</v>
      </c>
      <c r="M33" s="31">
        <v>7035</v>
      </c>
      <c r="N33" s="31">
        <v>6882</v>
      </c>
      <c r="O33" s="42">
        <v>4039000</v>
      </c>
      <c r="P33" s="43">
        <v>2.8553693358162632E-3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2295.75</v>
      </c>
      <c r="F34" s="40">
        <v>2291.6666666666665</v>
      </c>
      <c r="G34" s="41">
        <v>2274.083333333333</v>
      </c>
      <c r="H34" s="41">
        <v>2252.4166666666665</v>
      </c>
      <c r="I34" s="41">
        <v>2234.833333333333</v>
      </c>
      <c r="J34" s="41">
        <v>2313.333333333333</v>
      </c>
      <c r="K34" s="41">
        <v>2330.9166666666661</v>
      </c>
      <c r="L34" s="41">
        <v>2352.583333333333</v>
      </c>
      <c r="M34" s="31">
        <v>2309.25</v>
      </c>
      <c r="N34" s="31">
        <v>2270</v>
      </c>
      <c r="O34" s="42">
        <v>1212400</v>
      </c>
      <c r="P34" s="43">
        <v>8.3166999334664E-3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277.7</v>
      </c>
      <c r="F35" s="40">
        <v>274.55</v>
      </c>
      <c r="G35" s="41">
        <v>269.10000000000002</v>
      </c>
      <c r="H35" s="41">
        <v>260.5</v>
      </c>
      <c r="I35" s="41">
        <v>255.05</v>
      </c>
      <c r="J35" s="41">
        <v>283.15000000000003</v>
      </c>
      <c r="K35" s="41">
        <v>288.59999999999997</v>
      </c>
      <c r="L35" s="41">
        <v>297.20000000000005</v>
      </c>
      <c r="M35" s="31">
        <v>280</v>
      </c>
      <c r="N35" s="31">
        <v>265.95</v>
      </c>
      <c r="O35" s="42">
        <v>30983400</v>
      </c>
      <c r="P35" s="43">
        <v>6.3121487246000862E-2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74.650000000000006</v>
      </c>
      <c r="F36" s="40">
        <v>74.45</v>
      </c>
      <c r="G36" s="41">
        <v>73.600000000000009</v>
      </c>
      <c r="H36" s="41">
        <v>72.550000000000011</v>
      </c>
      <c r="I36" s="41">
        <v>71.700000000000017</v>
      </c>
      <c r="J36" s="41">
        <v>75.5</v>
      </c>
      <c r="K36" s="41">
        <v>76.349999999999994</v>
      </c>
      <c r="L36" s="41">
        <v>77.399999999999991</v>
      </c>
      <c r="M36" s="31">
        <v>75.3</v>
      </c>
      <c r="N36" s="31">
        <v>73.400000000000006</v>
      </c>
      <c r="O36" s="42">
        <v>163589400</v>
      </c>
      <c r="P36" s="43">
        <v>-2.9948659440958356E-3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1729.6</v>
      </c>
      <c r="F37" s="40">
        <v>1726.0166666666667</v>
      </c>
      <c r="G37" s="41">
        <v>1710.7833333333333</v>
      </c>
      <c r="H37" s="41">
        <v>1691.9666666666667</v>
      </c>
      <c r="I37" s="41">
        <v>1676.7333333333333</v>
      </c>
      <c r="J37" s="41">
        <v>1744.8333333333333</v>
      </c>
      <c r="K37" s="41">
        <v>1760.0666666666664</v>
      </c>
      <c r="L37" s="41">
        <v>1778.8833333333332</v>
      </c>
      <c r="M37" s="31">
        <v>1741.25</v>
      </c>
      <c r="N37" s="31">
        <v>1707.2</v>
      </c>
      <c r="O37" s="42">
        <v>1823800</v>
      </c>
      <c r="P37" s="43">
        <v>3.852176636392108E-2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184.85</v>
      </c>
      <c r="F38" s="40">
        <v>183.73333333333332</v>
      </c>
      <c r="G38" s="41">
        <v>182.01666666666665</v>
      </c>
      <c r="H38" s="41">
        <v>179.18333333333334</v>
      </c>
      <c r="I38" s="41">
        <v>177.46666666666667</v>
      </c>
      <c r="J38" s="41">
        <v>186.56666666666663</v>
      </c>
      <c r="K38" s="41">
        <v>188.28333333333327</v>
      </c>
      <c r="L38" s="41">
        <v>191.11666666666662</v>
      </c>
      <c r="M38" s="31">
        <v>185.45</v>
      </c>
      <c r="N38" s="31">
        <v>180.9</v>
      </c>
      <c r="O38" s="42">
        <v>23617000</v>
      </c>
      <c r="P38" s="43">
        <v>8.6011035378123993E-3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789.1</v>
      </c>
      <c r="F39" s="40">
        <v>788.15</v>
      </c>
      <c r="G39" s="41">
        <v>782.3</v>
      </c>
      <c r="H39" s="41">
        <v>775.5</v>
      </c>
      <c r="I39" s="41">
        <v>769.65</v>
      </c>
      <c r="J39" s="41">
        <v>794.94999999999993</v>
      </c>
      <c r="K39" s="41">
        <v>800.80000000000007</v>
      </c>
      <c r="L39" s="41">
        <v>807.59999999999991</v>
      </c>
      <c r="M39" s="31">
        <v>794</v>
      </c>
      <c r="N39" s="31">
        <v>781.35</v>
      </c>
      <c r="O39" s="42">
        <v>4734400</v>
      </c>
      <c r="P39" s="43">
        <v>1.8216229004021766E-2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730.6</v>
      </c>
      <c r="F40" s="40">
        <v>730.6</v>
      </c>
      <c r="G40" s="41">
        <v>724.35</v>
      </c>
      <c r="H40" s="41">
        <v>718.1</v>
      </c>
      <c r="I40" s="41">
        <v>711.85</v>
      </c>
      <c r="J40" s="41">
        <v>736.85</v>
      </c>
      <c r="K40" s="41">
        <v>743.1</v>
      </c>
      <c r="L40" s="41">
        <v>749.35</v>
      </c>
      <c r="M40" s="31">
        <v>736.85</v>
      </c>
      <c r="N40" s="31">
        <v>724.35</v>
      </c>
      <c r="O40" s="42">
        <v>8544000</v>
      </c>
      <c r="P40" s="43">
        <v>-1.0767627648489059E-2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593.9</v>
      </c>
      <c r="F41" s="40">
        <v>595.5333333333333</v>
      </c>
      <c r="G41" s="41">
        <v>584.36666666666656</v>
      </c>
      <c r="H41" s="41">
        <v>574.83333333333326</v>
      </c>
      <c r="I41" s="41">
        <v>563.66666666666652</v>
      </c>
      <c r="J41" s="41">
        <v>605.06666666666661</v>
      </c>
      <c r="K41" s="41">
        <v>616.23333333333335</v>
      </c>
      <c r="L41" s="41">
        <v>625.76666666666665</v>
      </c>
      <c r="M41" s="31">
        <v>606.70000000000005</v>
      </c>
      <c r="N41" s="31">
        <v>586</v>
      </c>
      <c r="O41" s="42">
        <v>89625420</v>
      </c>
      <c r="P41" s="43">
        <v>-1.0180301729424752E-2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54.4</v>
      </c>
      <c r="F42" s="40">
        <v>53.949999999999996</v>
      </c>
      <c r="G42" s="41">
        <v>52.949999999999989</v>
      </c>
      <c r="H42" s="41">
        <v>51.499999999999993</v>
      </c>
      <c r="I42" s="41">
        <v>50.499999999999986</v>
      </c>
      <c r="J42" s="41">
        <v>55.399999999999991</v>
      </c>
      <c r="K42" s="41">
        <v>56.400000000000006</v>
      </c>
      <c r="L42" s="41">
        <v>57.849999999999994</v>
      </c>
      <c r="M42" s="31">
        <v>54.95</v>
      </c>
      <c r="N42" s="31">
        <v>52.5</v>
      </c>
      <c r="O42" s="42">
        <v>114082500</v>
      </c>
      <c r="P42" s="43">
        <v>2.7034691369694677E-2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347.35</v>
      </c>
      <c r="F43" s="40">
        <v>345.61666666666662</v>
      </c>
      <c r="G43" s="41">
        <v>341.83333333333326</v>
      </c>
      <c r="H43" s="41">
        <v>336.31666666666666</v>
      </c>
      <c r="I43" s="41">
        <v>332.5333333333333</v>
      </c>
      <c r="J43" s="41">
        <v>351.13333333333321</v>
      </c>
      <c r="K43" s="41">
        <v>354.91666666666663</v>
      </c>
      <c r="L43" s="41">
        <v>360.43333333333317</v>
      </c>
      <c r="M43" s="31">
        <v>349.4</v>
      </c>
      <c r="N43" s="31">
        <v>340.1</v>
      </c>
      <c r="O43" s="42">
        <v>16987800</v>
      </c>
      <c r="P43" s="43">
        <v>-8.1168831168831174E-4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13699.55</v>
      </c>
      <c r="F44" s="40">
        <v>13684.283333333335</v>
      </c>
      <c r="G44" s="41">
        <v>13629.716666666669</v>
      </c>
      <c r="H44" s="41">
        <v>13559.883333333335</v>
      </c>
      <c r="I44" s="41">
        <v>13505.316666666669</v>
      </c>
      <c r="J44" s="41">
        <v>13754.116666666669</v>
      </c>
      <c r="K44" s="41">
        <v>13808.683333333334</v>
      </c>
      <c r="L44" s="41">
        <v>13878.516666666668</v>
      </c>
      <c r="M44" s="31">
        <v>13738.85</v>
      </c>
      <c r="N44" s="31">
        <v>13614.45</v>
      </c>
      <c r="O44" s="42">
        <v>161900</v>
      </c>
      <c r="P44" s="43">
        <v>1.472892510184895E-2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472.75</v>
      </c>
      <c r="F45" s="40">
        <v>471.58333333333331</v>
      </c>
      <c r="G45" s="41">
        <v>468.16666666666663</v>
      </c>
      <c r="H45" s="41">
        <v>463.58333333333331</v>
      </c>
      <c r="I45" s="41">
        <v>460.16666666666663</v>
      </c>
      <c r="J45" s="41">
        <v>476.16666666666663</v>
      </c>
      <c r="K45" s="41">
        <v>479.58333333333326</v>
      </c>
      <c r="L45" s="41">
        <v>484.16666666666663</v>
      </c>
      <c r="M45" s="31">
        <v>475</v>
      </c>
      <c r="N45" s="31">
        <v>467</v>
      </c>
      <c r="O45" s="42">
        <v>41095800</v>
      </c>
      <c r="P45" s="43">
        <v>1.0355356905783954E-2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3942.45</v>
      </c>
      <c r="F46" s="40">
        <v>3944.3166666666671</v>
      </c>
      <c r="G46" s="41">
        <v>3914.733333333334</v>
      </c>
      <c r="H46" s="41">
        <v>3887.0166666666669</v>
      </c>
      <c r="I46" s="41">
        <v>3857.4333333333338</v>
      </c>
      <c r="J46" s="41">
        <v>3972.0333333333342</v>
      </c>
      <c r="K46" s="41">
        <v>4001.6166666666672</v>
      </c>
      <c r="L46" s="41">
        <v>4029.3333333333344</v>
      </c>
      <c r="M46" s="31">
        <v>3973.9</v>
      </c>
      <c r="N46" s="31">
        <v>3916.6</v>
      </c>
      <c r="O46" s="42">
        <v>1363200</v>
      </c>
      <c r="P46" s="43">
        <v>3.210175651120533E-2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551.25</v>
      </c>
      <c r="F47" s="40">
        <v>548.15</v>
      </c>
      <c r="G47" s="41">
        <v>543.59999999999991</v>
      </c>
      <c r="H47" s="41">
        <v>535.94999999999993</v>
      </c>
      <c r="I47" s="41">
        <v>531.39999999999986</v>
      </c>
      <c r="J47" s="41">
        <v>555.79999999999995</v>
      </c>
      <c r="K47" s="41">
        <v>560.34999999999991</v>
      </c>
      <c r="L47" s="41">
        <v>568</v>
      </c>
      <c r="M47" s="31">
        <v>552.70000000000005</v>
      </c>
      <c r="N47" s="31">
        <v>540.5</v>
      </c>
      <c r="O47" s="42">
        <v>19599800</v>
      </c>
      <c r="P47" s="43">
        <v>-4.3585158694680378E-3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152.25</v>
      </c>
      <c r="F48" s="40">
        <v>152.73333333333332</v>
      </c>
      <c r="G48" s="41">
        <v>151.21666666666664</v>
      </c>
      <c r="H48" s="41">
        <v>150.18333333333331</v>
      </c>
      <c r="I48" s="41">
        <v>148.66666666666663</v>
      </c>
      <c r="J48" s="41">
        <v>153.76666666666665</v>
      </c>
      <c r="K48" s="41">
        <v>155.28333333333336</v>
      </c>
      <c r="L48" s="41">
        <v>156.31666666666666</v>
      </c>
      <c r="M48" s="31">
        <v>154.25</v>
      </c>
      <c r="N48" s="31">
        <v>151.69999999999999</v>
      </c>
      <c r="O48" s="42">
        <v>63871200</v>
      </c>
      <c r="P48" s="43">
        <v>4.1655658300308235E-2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527.15</v>
      </c>
      <c r="F49" s="40">
        <v>526.18333333333328</v>
      </c>
      <c r="G49" s="41">
        <v>519.46666666666658</v>
      </c>
      <c r="H49" s="41">
        <v>511.7833333333333</v>
      </c>
      <c r="I49" s="41">
        <v>505.06666666666661</v>
      </c>
      <c r="J49" s="41">
        <v>533.86666666666656</v>
      </c>
      <c r="K49" s="41">
        <v>540.58333333333326</v>
      </c>
      <c r="L49" s="41">
        <v>548.26666666666654</v>
      </c>
      <c r="M49" s="31">
        <v>532.9</v>
      </c>
      <c r="N49" s="31">
        <v>518.5</v>
      </c>
      <c r="O49" s="42">
        <v>195000</v>
      </c>
      <c r="P49" s="31" t="e">
        <v>#VALUE!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525.45000000000005</v>
      </c>
      <c r="F50" s="40">
        <v>527.5</v>
      </c>
      <c r="G50" s="41">
        <v>518.75</v>
      </c>
      <c r="H50" s="41">
        <v>512.04999999999995</v>
      </c>
      <c r="I50" s="41">
        <v>503.29999999999995</v>
      </c>
      <c r="J50" s="41">
        <v>534.20000000000005</v>
      </c>
      <c r="K50" s="41">
        <v>542.95000000000005</v>
      </c>
      <c r="L50" s="41">
        <v>549.65000000000009</v>
      </c>
      <c r="M50" s="31">
        <v>536.25</v>
      </c>
      <c r="N50" s="31">
        <v>520.79999999999995</v>
      </c>
      <c r="O50" s="42">
        <v>9873750</v>
      </c>
      <c r="P50" s="43">
        <v>-2.8771670970121725E-2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924.85</v>
      </c>
      <c r="F51" s="40">
        <v>920.26666666666677</v>
      </c>
      <c r="G51" s="41">
        <v>914.13333333333355</v>
      </c>
      <c r="H51" s="41">
        <v>903.41666666666674</v>
      </c>
      <c r="I51" s="41">
        <v>897.28333333333353</v>
      </c>
      <c r="J51" s="41">
        <v>930.98333333333358</v>
      </c>
      <c r="K51" s="41">
        <v>937.11666666666679</v>
      </c>
      <c r="L51" s="41">
        <v>947.8333333333336</v>
      </c>
      <c r="M51" s="31">
        <v>926.4</v>
      </c>
      <c r="N51" s="31">
        <v>909.55</v>
      </c>
      <c r="O51" s="42">
        <v>12158250</v>
      </c>
      <c r="P51" s="43">
        <v>-3.5160620105481859E-3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135.69999999999999</v>
      </c>
      <c r="F52" s="40">
        <v>135.6</v>
      </c>
      <c r="G52" s="41">
        <v>134.79999999999998</v>
      </c>
      <c r="H52" s="41">
        <v>133.89999999999998</v>
      </c>
      <c r="I52" s="41">
        <v>133.09999999999997</v>
      </c>
      <c r="J52" s="41">
        <v>136.5</v>
      </c>
      <c r="K52" s="41">
        <v>137.30000000000001</v>
      </c>
      <c r="L52" s="41">
        <v>138.20000000000002</v>
      </c>
      <c r="M52" s="31">
        <v>136.4</v>
      </c>
      <c r="N52" s="31">
        <v>134.69999999999999</v>
      </c>
      <c r="O52" s="42">
        <v>56485800</v>
      </c>
      <c r="P52" s="43">
        <v>-5.839739798935541E-3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5081.05</v>
      </c>
      <c r="F53" s="40">
        <v>5056.6833333333334</v>
      </c>
      <c r="G53" s="41">
        <v>4974.3666666666668</v>
      </c>
      <c r="H53" s="41">
        <v>4867.6833333333334</v>
      </c>
      <c r="I53" s="41">
        <v>4785.3666666666668</v>
      </c>
      <c r="J53" s="41">
        <v>5163.3666666666668</v>
      </c>
      <c r="K53" s="41">
        <v>5245.6833333333343</v>
      </c>
      <c r="L53" s="41">
        <v>5352.3666666666668</v>
      </c>
      <c r="M53" s="31">
        <v>5139</v>
      </c>
      <c r="N53" s="31">
        <v>4950</v>
      </c>
      <c r="O53" s="42">
        <v>634200</v>
      </c>
      <c r="P53" s="43">
        <v>-0.10017026106696936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1663.15</v>
      </c>
      <c r="F54" s="40">
        <v>1663.8500000000001</v>
      </c>
      <c r="G54" s="41">
        <v>1653.7000000000003</v>
      </c>
      <c r="H54" s="41">
        <v>1644.2500000000002</v>
      </c>
      <c r="I54" s="41">
        <v>1634.1000000000004</v>
      </c>
      <c r="J54" s="41">
        <v>1673.3000000000002</v>
      </c>
      <c r="K54" s="41">
        <v>1683.4500000000003</v>
      </c>
      <c r="L54" s="41">
        <v>1692.9</v>
      </c>
      <c r="M54" s="31">
        <v>1674</v>
      </c>
      <c r="N54" s="31">
        <v>1654.4</v>
      </c>
      <c r="O54" s="42">
        <v>2516500</v>
      </c>
      <c r="P54" s="43">
        <v>1.5536723163841809E-2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655.04999999999995</v>
      </c>
      <c r="F55" s="40">
        <v>656.08333333333337</v>
      </c>
      <c r="G55" s="41">
        <v>650.16666666666674</v>
      </c>
      <c r="H55" s="41">
        <v>645.28333333333342</v>
      </c>
      <c r="I55" s="41">
        <v>639.36666666666679</v>
      </c>
      <c r="J55" s="41">
        <v>660.9666666666667</v>
      </c>
      <c r="K55" s="41">
        <v>666.88333333333344</v>
      </c>
      <c r="L55" s="41">
        <v>671.76666666666665</v>
      </c>
      <c r="M55" s="31">
        <v>662</v>
      </c>
      <c r="N55" s="31">
        <v>651.20000000000005</v>
      </c>
      <c r="O55" s="42">
        <v>7139784</v>
      </c>
      <c r="P55" s="43">
        <v>-2.1843599825251202E-3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770.5</v>
      </c>
      <c r="F56" s="40">
        <v>774.4</v>
      </c>
      <c r="G56" s="41">
        <v>764.94999999999993</v>
      </c>
      <c r="H56" s="41">
        <v>759.4</v>
      </c>
      <c r="I56" s="41">
        <v>749.94999999999993</v>
      </c>
      <c r="J56" s="41">
        <v>779.94999999999993</v>
      </c>
      <c r="K56" s="41">
        <v>789.4</v>
      </c>
      <c r="L56" s="41">
        <v>794.94999999999993</v>
      </c>
      <c r="M56" s="31">
        <v>783.85</v>
      </c>
      <c r="N56" s="31">
        <v>768.85</v>
      </c>
      <c r="O56" s="42">
        <v>1470000</v>
      </c>
      <c r="P56" s="43">
        <v>9.1922005571030641E-2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148.44999999999999</v>
      </c>
      <c r="F57" s="40">
        <v>147.4</v>
      </c>
      <c r="G57" s="41">
        <v>145.5</v>
      </c>
      <c r="H57" s="41">
        <v>142.54999999999998</v>
      </c>
      <c r="I57" s="41">
        <v>140.64999999999998</v>
      </c>
      <c r="J57" s="41">
        <v>150.35000000000002</v>
      </c>
      <c r="K57" s="41">
        <v>152.25000000000006</v>
      </c>
      <c r="L57" s="41">
        <v>155.20000000000005</v>
      </c>
      <c r="M57" s="31">
        <v>149.30000000000001</v>
      </c>
      <c r="N57" s="31">
        <v>144.44999999999999</v>
      </c>
      <c r="O57" s="42">
        <v>7185800</v>
      </c>
      <c r="P57" s="43">
        <v>-7.7054794520547941E-3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984.4</v>
      </c>
      <c r="F58" s="40">
        <v>983.19999999999993</v>
      </c>
      <c r="G58" s="41">
        <v>977.69999999999982</v>
      </c>
      <c r="H58" s="41">
        <v>970.99999999999989</v>
      </c>
      <c r="I58" s="41">
        <v>965.49999999999977</v>
      </c>
      <c r="J58" s="41">
        <v>989.89999999999986</v>
      </c>
      <c r="K58" s="41">
        <v>995.40000000000009</v>
      </c>
      <c r="L58" s="41">
        <v>1002.0999999999999</v>
      </c>
      <c r="M58" s="31">
        <v>988.7</v>
      </c>
      <c r="N58" s="31">
        <v>976.5</v>
      </c>
      <c r="O58" s="42">
        <v>2460000</v>
      </c>
      <c r="P58" s="43">
        <v>4.1402082804165609E-2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610.4</v>
      </c>
      <c r="F59" s="40">
        <v>610.15</v>
      </c>
      <c r="G59" s="41">
        <v>606.5</v>
      </c>
      <c r="H59" s="41">
        <v>602.6</v>
      </c>
      <c r="I59" s="41">
        <v>598.95000000000005</v>
      </c>
      <c r="J59" s="41">
        <v>614.04999999999995</v>
      </c>
      <c r="K59" s="41">
        <v>617.69999999999982</v>
      </c>
      <c r="L59" s="41">
        <v>621.59999999999991</v>
      </c>
      <c r="M59" s="31">
        <v>613.79999999999995</v>
      </c>
      <c r="N59" s="31">
        <v>606.25</v>
      </c>
      <c r="O59" s="42">
        <v>11162500</v>
      </c>
      <c r="P59" s="43">
        <v>2.0197486535008975E-3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2140.75</v>
      </c>
      <c r="F60" s="40">
        <v>2123.9166666666665</v>
      </c>
      <c r="G60" s="41">
        <v>2100.833333333333</v>
      </c>
      <c r="H60" s="41">
        <v>2060.9166666666665</v>
      </c>
      <c r="I60" s="41">
        <v>2037.833333333333</v>
      </c>
      <c r="J60" s="41">
        <v>2163.833333333333</v>
      </c>
      <c r="K60" s="41">
        <v>2186.9166666666661</v>
      </c>
      <c r="L60" s="41">
        <v>2226.833333333333</v>
      </c>
      <c r="M60" s="31">
        <v>2147</v>
      </c>
      <c r="N60" s="31">
        <v>2084</v>
      </c>
      <c r="O60" s="42">
        <v>2795500</v>
      </c>
      <c r="P60" s="43">
        <v>1.5068990559186637E-2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4931.2</v>
      </c>
      <c r="F61" s="40">
        <v>4910.1833333333334</v>
      </c>
      <c r="G61" s="41">
        <v>4866.5166666666664</v>
      </c>
      <c r="H61" s="41">
        <v>4801.833333333333</v>
      </c>
      <c r="I61" s="41">
        <v>4758.1666666666661</v>
      </c>
      <c r="J61" s="41">
        <v>4974.8666666666668</v>
      </c>
      <c r="K61" s="41">
        <v>5018.5333333333328</v>
      </c>
      <c r="L61" s="41">
        <v>5083.2166666666672</v>
      </c>
      <c r="M61" s="31">
        <v>4953.8500000000004</v>
      </c>
      <c r="N61" s="31">
        <v>4845.5</v>
      </c>
      <c r="O61" s="42">
        <v>2059000</v>
      </c>
      <c r="P61" s="43">
        <v>2.6113824379547495E-2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4026.75</v>
      </c>
      <c r="F62" s="40">
        <v>4052.6666666666665</v>
      </c>
      <c r="G62" s="41">
        <v>3937.3833333333332</v>
      </c>
      <c r="H62" s="41">
        <v>3848.0166666666669</v>
      </c>
      <c r="I62" s="41">
        <v>3732.7333333333336</v>
      </c>
      <c r="J62" s="41">
        <v>4142.0333333333328</v>
      </c>
      <c r="K62" s="41">
        <v>4257.3166666666666</v>
      </c>
      <c r="L62" s="41">
        <v>4346.6833333333325</v>
      </c>
      <c r="M62" s="31">
        <v>4167.95</v>
      </c>
      <c r="N62" s="31">
        <v>3963.3</v>
      </c>
      <c r="O62" s="42">
        <v>102000</v>
      </c>
      <c r="P62" s="31" t="e">
        <v>#VALUE!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312.45</v>
      </c>
      <c r="F63" s="40">
        <v>312.33333333333331</v>
      </c>
      <c r="G63" s="41">
        <v>309.21666666666664</v>
      </c>
      <c r="H63" s="41">
        <v>305.98333333333335</v>
      </c>
      <c r="I63" s="41">
        <v>302.86666666666667</v>
      </c>
      <c r="J63" s="41">
        <v>315.56666666666661</v>
      </c>
      <c r="K63" s="41">
        <v>318.68333333333328</v>
      </c>
      <c r="L63" s="41">
        <v>321.91666666666657</v>
      </c>
      <c r="M63" s="31">
        <v>315.45</v>
      </c>
      <c r="N63" s="31">
        <v>309.10000000000002</v>
      </c>
      <c r="O63" s="42">
        <v>45487200</v>
      </c>
      <c r="P63" s="43">
        <v>3.859879105673294E-3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4611.2</v>
      </c>
      <c r="F64" s="40">
        <v>4581.9833333333336</v>
      </c>
      <c r="G64" s="41">
        <v>4543.9666666666672</v>
      </c>
      <c r="H64" s="41">
        <v>4476.7333333333336</v>
      </c>
      <c r="I64" s="41">
        <v>4438.7166666666672</v>
      </c>
      <c r="J64" s="41">
        <v>4649.2166666666672</v>
      </c>
      <c r="K64" s="41">
        <v>4687.2333333333336</v>
      </c>
      <c r="L64" s="41">
        <v>4754.4666666666672</v>
      </c>
      <c r="M64" s="31">
        <v>4620</v>
      </c>
      <c r="N64" s="31">
        <v>4514.75</v>
      </c>
      <c r="O64" s="42">
        <v>3224500</v>
      </c>
      <c r="P64" s="43">
        <v>5.9665405763756193E-3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2556.15</v>
      </c>
      <c r="F65" s="40">
        <v>2547.1166666666668</v>
      </c>
      <c r="G65" s="41">
        <v>2530.3333333333335</v>
      </c>
      <c r="H65" s="41">
        <v>2504.5166666666669</v>
      </c>
      <c r="I65" s="41">
        <v>2487.7333333333336</v>
      </c>
      <c r="J65" s="41">
        <v>2572.9333333333334</v>
      </c>
      <c r="K65" s="41">
        <v>2589.7166666666662</v>
      </c>
      <c r="L65" s="41">
        <v>2615.5333333333333</v>
      </c>
      <c r="M65" s="31">
        <v>2563.9</v>
      </c>
      <c r="N65" s="31">
        <v>2521.3000000000002</v>
      </c>
      <c r="O65" s="42">
        <v>4130000</v>
      </c>
      <c r="P65" s="43">
        <v>3.4013605442176869E-3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1353.1</v>
      </c>
      <c r="F66" s="40">
        <v>1359.75</v>
      </c>
      <c r="G66" s="41">
        <v>1336.5</v>
      </c>
      <c r="H66" s="41">
        <v>1319.9</v>
      </c>
      <c r="I66" s="41">
        <v>1296.6500000000001</v>
      </c>
      <c r="J66" s="41">
        <v>1376.35</v>
      </c>
      <c r="K66" s="41">
        <v>1399.6</v>
      </c>
      <c r="L66" s="41">
        <v>1416.1999999999998</v>
      </c>
      <c r="M66" s="31">
        <v>1383</v>
      </c>
      <c r="N66" s="31">
        <v>1343.15</v>
      </c>
      <c r="O66" s="42">
        <v>5894900</v>
      </c>
      <c r="P66" s="43">
        <v>1.0179076343072573E-2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158.44999999999999</v>
      </c>
      <c r="F67" s="40">
        <v>158.15</v>
      </c>
      <c r="G67" s="41">
        <v>157.4</v>
      </c>
      <c r="H67" s="41">
        <v>156.35</v>
      </c>
      <c r="I67" s="41">
        <v>155.6</v>
      </c>
      <c r="J67" s="41">
        <v>159.20000000000002</v>
      </c>
      <c r="K67" s="41">
        <v>159.95000000000002</v>
      </c>
      <c r="L67" s="41">
        <v>161.00000000000003</v>
      </c>
      <c r="M67" s="31">
        <v>158.9</v>
      </c>
      <c r="N67" s="31">
        <v>157.1</v>
      </c>
      <c r="O67" s="42">
        <v>25250400</v>
      </c>
      <c r="P67" s="43">
        <v>3.4360713759032588E-2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78.05</v>
      </c>
      <c r="F68" s="40">
        <v>78.099999999999994</v>
      </c>
      <c r="G68" s="41">
        <v>77.299999999999983</v>
      </c>
      <c r="H68" s="41">
        <v>76.549999999999983</v>
      </c>
      <c r="I68" s="41">
        <v>75.749999999999972</v>
      </c>
      <c r="J68" s="41">
        <v>78.849999999999994</v>
      </c>
      <c r="K68" s="41">
        <v>79.650000000000006</v>
      </c>
      <c r="L68" s="41">
        <v>80.400000000000006</v>
      </c>
      <c r="M68" s="31">
        <v>78.900000000000006</v>
      </c>
      <c r="N68" s="31">
        <v>77.349999999999994</v>
      </c>
      <c r="O68" s="42">
        <v>84320000</v>
      </c>
      <c r="P68" s="43">
        <v>4.1373348153637149E-2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144.19999999999999</v>
      </c>
      <c r="F69" s="40">
        <v>144.20000000000002</v>
      </c>
      <c r="G69" s="41">
        <v>142.75000000000003</v>
      </c>
      <c r="H69" s="41">
        <v>141.30000000000001</v>
      </c>
      <c r="I69" s="41">
        <v>139.85000000000002</v>
      </c>
      <c r="J69" s="41">
        <v>145.65000000000003</v>
      </c>
      <c r="K69" s="41">
        <v>147.10000000000002</v>
      </c>
      <c r="L69" s="41">
        <v>148.55000000000004</v>
      </c>
      <c r="M69" s="31">
        <v>145.65</v>
      </c>
      <c r="N69" s="31">
        <v>142.75</v>
      </c>
      <c r="O69" s="42">
        <v>33568300</v>
      </c>
      <c r="P69" s="43">
        <v>2.5149031296572279E-2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516.45000000000005</v>
      </c>
      <c r="F70" s="40">
        <v>517.01666666666677</v>
      </c>
      <c r="G70" s="41">
        <v>511.58333333333348</v>
      </c>
      <c r="H70" s="41">
        <v>506.7166666666667</v>
      </c>
      <c r="I70" s="41">
        <v>501.28333333333342</v>
      </c>
      <c r="J70" s="41">
        <v>521.88333333333355</v>
      </c>
      <c r="K70" s="41">
        <v>527.31666666666672</v>
      </c>
      <c r="L70" s="41">
        <v>532.18333333333362</v>
      </c>
      <c r="M70" s="31">
        <v>522.45000000000005</v>
      </c>
      <c r="N70" s="31">
        <v>512.15</v>
      </c>
      <c r="O70" s="42">
        <v>8374300</v>
      </c>
      <c r="P70" s="43">
        <v>1.2936430657949645E-2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29.35</v>
      </c>
      <c r="F71" s="40">
        <v>29.183333333333334</v>
      </c>
      <c r="G71" s="41">
        <v>28.866666666666667</v>
      </c>
      <c r="H71" s="41">
        <v>28.383333333333333</v>
      </c>
      <c r="I71" s="41">
        <v>28.066666666666666</v>
      </c>
      <c r="J71" s="41">
        <v>29.666666666666668</v>
      </c>
      <c r="K71" s="41">
        <v>29.983333333333338</v>
      </c>
      <c r="L71" s="41">
        <v>30.466666666666669</v>
      </c>
      <c r="M71" s="31">
        <v>29.5</v>
      </c>
      <c r="N71" s="31">
        <v>28.7</v>
      </c>
      <c r="O71" s="42">
        <v>101115000</v>
      </c>
      <c r="P71" s="43">
        <v>1.1138338159946536E-3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1058.2</v>
      </c>
      <c r="F72" s="40">
        <v>1055.2666666666667</v>
      </c>
      <c r="G72" s="41">
        <v>1049.4333333333334</v>
      </c>
      <c r="H72" s="41">
        <v>1040.6666666666667</v>
      </c>
      <c r="I72" s="41">
        <v>1034.8333333333335</v>
      </c>
      <c r="J72" s="41">
        <v>1064.0333333333333</v>
      </c>
      <c r="K72" s="41">
        <v>1069.8666666666668</v>
      </c>
      <c r="L72" s="41">
        <v>1078.6333333333332</v>
      </c>
      <c r="M72" s="31">
        <v>1061.0999999999999</v>
      </c>
      <c r="N72" s="31">
        <v>1046.5</v>
      </c>
      <c r="O72" s="42">
        <v>4816000</v>
      </c>
      <c r="P72" s="43">
        <v>-4.5473336089293095E-3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1472.6</v>
      </c>
      <c r="F73" s="40">
        <v>1469.2666666666667</v>
      </c>
      <c r="G73" s="41">
        <v>1453.5333333333333</v>
      </c>
      <c r="H73" s="41">
        <v>1434.4666666666667</v>
      </c>
      <c r="I73" s="41">
        <v>1418.7333333333333</v>
      </c>
      <c r="J73" s="41">
        <v>1488.3333333333333</v>
      </c>
      <c r="K73" s="41">
        <v>1504.0666666666664</v>
      </c>
      <c r="L73" s="41">
        <v>1523.1333333333332</v>
      </c>
      <c r="M73" s="31">
        <v>1485</v>
      </c>
      <c r="N73" s="31">
        <v>1450.2</v>
      </c>
      <c r="O73" s="42">
        <v>1938300</v>
      </c>
      <c r="P73" s="43">
        <v>3.8300835654596098E-2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331.8</v>
      </c>
      <c r="F74" s="40">
        <v>330.34999999999997</v>
      </c>
      <c r="G74" s="41">
        <v>325.94999999999993</v>
      </c>
      <c r="H74" s="41">
        <v>320.09999999999997</v>
      </c>
      <c r="I74" s="41">
        <v>315.69999999999993</v>
      </c>
      <c r="J74" s="41">
        <v>336.19999999999993</v>
      </c>
      <c r="K74" s="41">
        <v>340.59999999999991</v>
      </c>
      <c r="L74" s="41">
        <v>346.44999999999993</v>
      </c>
      <c r="M74" s="31">
        <v>334.75</v>
      </c>
      <c r="N74" s="31">
        <v>324.5</v>
      </c>
      <c r="O74" s="42">
        <v>11249900</v>
      </c>
      <c r="P74" s="43">
        <v>4.9847687621157573E-3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1466.25</v>
      </c>
      <c r="F75" s="40">
        <v>1461.4833333333333</v>
      </c>
      <c r="G75" s="41">
        <v>1450.9666666666667</v>
      </c>
      <c r="H75" s="41">
        <v>1435.6833333333334</v>
      </c>
      <c r="I75" s="41">
        <v>1425.1666666666667</v>
      </c>
      <c r="J75" s="41">
        <v>1476.7666666666667</v>
      </c>
      <c r="K75" s="41">
        <v>1487.2833333333335</v>
      </c>
      <c r="L75" s="41">
        <v>1502.5666666666666</v>
      </c>
      <c r="M75" s="31">
        <v>1472</v>
      </c>
      <c r="N75" s="31">
        <v>1446.2</v>
      </c>
      <c r="O75" s="42">
        <v>10263800</v>
      </c>
      <c r="P75" s="43">
        <v>-5.0881169341782692E-4</v>
      </c>
    </row>
    <row r="76" spans="1:16" ht="12.75" customHeight="1">
      <c r="A76" s="31">
        <v>66</v>
      </c>
      <c r="B76" s="32" t="s">
        <v>80</v>
      </c>
      <c r="C76" s="529" t="s">
        <v>113</v>
      </c>
      <c r="D76" s="34">
        <v>44469</v>
      </c>
      <c r="E76" s="40">
        <v>710.7</v>
      </c>
      <c r="F76" s="40">
        <v>707.41666666666663</v>
      </c>
      <c r="G76" s="41">
        <v>702.13333333333321</v>
      </c>
      <c r="H76" s="41">
        <v>693.56666666666661</v>
      </c>
      <c r="I76" s="41">
        <v>688.28333333333319</v>
      </c>
      <c r="J76" s="41">
        <v>715.98333333333323</v>
      </c>
      <c r="K76" s="41">
        <v>721.26666666666677</v>
      </c>
      <c r="L76" s="41">
        <v>729.83333333333326</v>
      </c>
      <c r="M76" s="31">
        <v>712.7</v>
      </c>
      <c r="N76" s="31">
        <v>698.85</v>
      </c>
      <c r="O76" s="42">
        <v>1847500</v>
      </c>
      <c r="P76" s="43">
        <v>3.2844164919636619E-2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1387</v>
      </c>
      <c r="F77" s="40">
        <v>1354.3333333333333</v>
      </c>
      <c r="G77" s="41">
        <v>1303.6666666666665</v>
      </c>
      <c r="H77" s="41">
        <v>1220.3333333333333</v>
      </c>
      <c r="I77" s="41">
        <v>1169.6666666666665</v>
      </c>
      <c r="J77" s="41">
        <v>1437.6666666666665</v>
      </c>
      <c r="K77" s="41">
        <v>1488.333333333333</v>
      </c>
      <c r="L77" s="41">
        <v>1571.6666666666665</v>
      </c>
      <c r="M77" s="31">
        <v>1405</v>
      </c>
      <c r="N77" s="31">
        <v>1271</v>
      </c>
      <c r="O77" s="42">
        <v>664050</v>
      </c>
      <c r="P77" s="31" t="e">
        <v>#VALUE!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1237.3499999999999</v>
      </c>
      <c r="F78" s="40">
        <v>1232</v>
      </c>
      <c r="G78" s="41">
        <v>1221.8</v>
      </c>
      <c r="H78" s="41">
        <v>1206.25</v>
      </c>
      <c r="I78" s="41">
        <v>1196.05</v>
      </c>
      <c r="J78" s="41">
        <v>1247.55</v>
      </c>
      <c r="K78" s="41">
        <v>1257.7499999999998</v>
      </c>
      <c r="L78" s="41">
        <v>1273.3</v>
      </c>
      <c r="M78" s="31">
        <v>1242.2</v>
      </c>
      <c r="N78" s="31">
        <v>1216.45</v>
      </c>
      <c r="O78" s="42">
        <v>3949500</v>
      </c>
      <c r="P78" s="43">
        <v>-1.1636636636636636E-2</v>
      </c>
    </row>
    <row r="79" spans="1:16" ht="12.75" customHeight="1">
      <c r="A79" s="31">
        <v>69</v>
      </c>
      <c r="B79" s="32" t="s">
        <v>88</v>
      </c>
      <c r="C79" s="528" t="s">
        <v>115</v>
      </c>
      <c r="D79" s="34">
        <v>44469</v>
      </c>
      <c r="E79" s="40">
        <v>1166.4000000000001</v>
      </c>
      <c r="F79" s="40">
        <v>1167.8666666666668</v>
      </c>
      <c r="G79" s="41">
        <v>1161.2833333333335</v>
      </c>
      <c r="H79" s="41">
        <v>1156.1666666666667</v>
      </c>
      <c r="I79" s="41">
        <v>1149.5833333333335</v>
      </c>
      <c r="J79" s="41">
        <v>1172.9833333333336</v>
      </c>
      <c r="K79" s="41">
        <v>1179.5666666666666</v>
      </c>
      <c r="L79" s="41">
        <v>1184.6833333333336</v>
      </c>
      <c r="M79" s="31">
        <v>1174.45</v>
      </c>
      <c r="N79" s="31">
        <v>1162.75</v>
      </c>
      <c r="O79" s="42">
        <v>16227400</v>
      </c>
      <c r="P79" s="43">
        <v>-1.9581306830196658E-2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2723.1</v>
      </c>
      <c r="F80" s="40">
        <v>2707.35</v>
      </c>
      <c r="G80" s="41">
        <v>2686.45</v>
      </c>
      <c r="H80" s="41">
        <v>2649.7999999999997</v>
      </c>
      <c r="I80" s="41">
        <v>2628.8999999999996</v>
      </c>
      <c r="J80" s="41">
        <v>2744</v>
      </c>
      <c r="K80" s="41">
        <v>2764.9000000000005</v>
      </c>
      <c r="L80" s="41">
        <v>2801.55</v>
      </c>
      <c r="M80" s="31">
        <v>2728.25</v>
      </c>
      <c r="N80" s="31">
        <v>2670.7</v>
      </c>
      <c r="O80" s="42">
        <v>12529200</v>
      </c>
      <c r="P80" s="43">
        <v>2.882199339803912E-2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3043.75</v>
      </c>
      <c r="F81" s="40">
        <v>3029.5833333333335</v>
      </c>
      <c r="G81" s="41">
        <v>2991.166666666667</v>
      </c>
      <c r="H81" s="41">
        <v>2938.5833333333335</v>
      </c>
      <c r="I81" s="41">
        <v>2900.166666666667</v>
      </c>
      <c r="J81" s="41">
        <v>3082.166666666667</v>
      </c>
      <c r="K81" s="41">
        <v>3120.5833333333339</v>
      </c>
      <c r="L81" s="41">
        <v>3173.166666666667</v>
      </c>
      <c r="M81" s="31">
        <v>3068</v>
      </c>
      <c r="N81" s="31">
        <v>2977</v>
      </c>
      <c r="O81" s="42">
        <v>950200</v>
      </c>
      <c r="P81" s="43">
        <v>9.2183908045977009E-2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1551.8</v>
      </c>
      <c r="F82" s="40">
        <v>1553.7833333333335</v>
      </c>
      <c r="G82" s="41">
        <v>1546.5666666666671</v>
      </c>
      <c r="H82" s="41">
        <v>1541.3333333333335</v>
      </c>
      <c r="I82" s="41">
        <v>1534.116666666667</v>
      </c>
      <c r="J82" s="41">
        <v>1559.0166666666671</v>
      </c>
      <c r="K82" s="41">
        <v>1566.2333333333338</v>
      </c>
      <c r="L82" s="41">
        <v>1571.4666666666672</v>
      </c>
      <c r="M82" s="31">
        <v>1561</v>
      </c>
      <c r="N82" s="31">
        <v>1548.55</v>
      </c>
      <c r="O82" s="42">
        <v>21992300</v>
      </c>
      <c r="P82" s="43">
        <v>1.5465881098102954E-2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707.45</v>
      </c>
      <c r="F83" s="40">
        <v>706</v>
      </c>
      <c r="G83" s="41">
        <v>702.05</v>
      </c>
      <c r="H83" s="41">
        <v>696.65</v>
      </c>
      <c r="I83" s="41">
        <v>692.69999999999993</v>
      </c>
      <c r="J83" s="41">
        <v>711.4</v>
      </c>
      <c r="K83" s="41">
        <v>715.35</v>
      </c>
      <c r="L83" s="41">
        <v>720.75</v>
      </c>
      <c r="M83" s="31">
        <v>709.95</v>
      </c>
      <c r="N83" s="31">
        <v>700.6</v>
      </c>
      <c r="O83" s="42">
        <v>21422500</v>
      </c>
      <c r="P83" s="43">
        <v>1.2529894977643756E-2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2678.6</v>
      </c>
      <c r="F84" s="40">
        <v>2667.6</v>
      </c>
      <c r="G84" s="41">
        <v>2652.2</v>
      </c>
      <c r="H84" s="41">
        <v>2625.7999999999997</v>
      </c>
      <c r="I84" s="41">
        <v>2610.3999999999996</v>
      </c>
      <c r="J84" s="41">
        <v>2694</v>
      </c>
      <c r="K84" s="41">
        <v>2709.4000000000005</v>
      </c>
      <c r="L84" s="41">
        <v>2735.8</v>
      </c>
      <c r="M84" s="31">
        <v>2683</v>
      </c>
      <c r="N84" s="31">
        <v>2641.2</v>
      </c>
      <c r="O84" s="42">
        <v>5178900</v>
      </c>
      <c r="P84" s="43">
        <v>7.6465094559887928E-3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438.4</v>
      </c>
      <c r="F85" s="40">
        <v>435.45</v>
      </c>
      <c r="G85" s="41">
        <v>430.95</v>
      </c>
      <c r="H85" s="41">
        <v>423.5</v>
      </c>
      <c r="I85" s="41">
        <v>419</v>
      </c>
      <c r="J85" s="41">
        <v>442.9</v>
      </c>
      <c r="K85" s="41">
        <v>447.4</v>
      </c>
      <c r="L85" s="41">
        <v>454.84999999999997</v>
      </c>
      <c r="M85" s="31">
        <v>439.95</v>
      </c>
      <c r="N85" s="31">
        <v>428</v>
      </c>
      <c r="O85" s="42">
        <v>36059800</v>
      </c>
      <c r="P85" s="43">
        <v>5.0335570469798654E-3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256.95</v>
      </c>
      <c r="F86" s="40">
        <v>257.14999999999998</v>
      </c>
      <c r="G86" s="41">
        <v>255.19999999999993</v>
      </c>
      <c r="H86" s="41">
        <v>253.44999999999996</v>
      </c>
      <c r="I86" s="41">
        <v>251.49999999999991</v>
      </c>
      <c r="J86" s="41">
        <v>258.89999999999998</v>
      </c>
      <c r="K86" s="41">
        <v>260.85000000000002</v>
      </c>
      <c r="L86" s="41">
        <v>262.59999999999997</v>
      </c>
      <c r="M86" s="31">
        <v>259.10000000000002</v>
      </c>
      <c r="N86" s="31">
        <v>255.4</v>
      </c>
      <c r="O86" s="42">
        <v>21222000</v>
      </c>
      <c r="P86" s="43">
        <v>-6.6978389991153801E-3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2682.15</v>
      </c>
      <c r="F87" s="40">
        <v>2677.7166666666667</v>
      </c>
      <c r="G87" s="41">
        <v>2660.4333333333334</v>
      </c>
      <c r="H87" s="41">
        <v>2638.7166666666667</v>
      </c>
      <c r="I87" s="41">
        <v>2621.4333333333334</v>
      </c>
      <c r="J87" s="41">
        <v>2699.4333333333334</v>
      </c>
      <c r="K87" s="41">
        <v>2716.7166666666672</v>
      </c>
      <c r="L87" s="41">
        <v>2738.4333333333334</v>
      </c>
      <c r="M87" s="31">
        <v>2695</v>
      </c>
      <c r="N87" s="31">
        <v>2656</v>
      </c>
      <c r="O87" s="42">
        <v>7161000</v>
      </c>
      <c r="P87" s="43">
        <v>7.598142676234698E-3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220.8</v>
      </c>
      <c r="F88" s="40">
        <v>220.98333333333335</v>
      </c>
      <c r="G88" s="41">
        <v>218.31666666666669</v>
      </c>
      <c r="H88" s="41">
        <v>215.83333333333334</v>
      </c>
      <c r="I88" s="41">
        <v>213.16666666666669</v>
      </c>
      <c r="J88" s="41">
        <v>223.4666666666667</v>
      </c>
      <c r="K88" s="41">
        <v>226.13333333333333</v>
      </c>
      <c r="L88" s="41">
        <v>228.6166666666667</v>
      </c>
      <c r="M88" s="31">
        <v>223.65</v>
      </c>
      <c r="N88" s="31">
        <v>218.5</v>
      </c>
      <c r="O88" s="42">
        <v>35451600</v>
      </c>
      <c r="P88" s="43">
        <v>2.8879892037786774E-2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700.9</v>
      </c>
      <c r="F89" s="40">
        <v>697.7166666666667</v>
      </c>
      <c r="G89" s="41">
        <v>693.83333333333337</v>
      </c>
      <c r="H89" s="41">
        <v>686.76666666666665</v>
      </c>
      <c r="I89" s="41">
        <v>682.88333333333333</v>
      </c>
      <c r="J89" s="41">
        <v>704.78333333333342</v>
      </c>
      <c r="K89" s="41">
        <v>708.66666666666663</v>
      </c>
      <c r="L89" s="41">
        <v>715.73333333333346</v>
      </c>
      <c r="M89" s="31">
        <v>701.6</v>
      </c>
      <c r="N89" s="31">
        <v>690.65</v>
      </c>
      <c r="O89" s="42">
        <v>86297750</v>
      </c>
      <c r="P89" s="43">
        <v>2.1201125953887959E-2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1561.5</v>
      </c>
      <c r="F90" s="40">
        <v>1537.6000000000001</v>
      </c>
      <c r="G90" s="41">
        <v>1505.9000000000003</v>
      </c>
      <c r="H90" s="41">
        <v>1450.3000000000002</v>
      </c>
      <c r="I90" s="41">
        <v>1418.6000000000004</v>
      </c>
      <c r="J90" s="41">
        <v>1593.2000000000003</v>
      </c>
      <c r="K90" s="41">
        <v>1624.9</v>
      </c>
      <c r="L90" s="41">
        <v>1680.5000000000002</v>
      </c>
      <c r="M90" s="31">
        <v>1569.3</v>
      </c>
      <c r="N90" s="31">
        <v>1482</v>
      </c>
      <c r="O90" s="42">
        <v>1957975</v>
      </c>
      <c r="P90" s="43">
        <v>1.5217391304347826E-3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659.2</v>
      </c>
      <c r="F91" s="40">
        <v>657.76666666666677</v>
      </c>
      <c r="G91" s="41">
        <v>651.68333333333351</v>
      </c>
      <c r="H91" s="41">
        <v>644.16666666666674</v>
      </c>
      <c r="I91" s="41">
        <v>638.08333333333348</v>
      </c>
      <c r="J91" s="41">
        <v>665.28333333333353</v>
      </c>
      <c r="K91" s="41">
        <v>671.36666666666679</v>
      </c>
      <c r="L91" s="41">
        <v>678.88333333333355</v>
      </c>
      <c r="M91" s="31">
        <v>663.85</v>
      </c>
      <c r="N91" s="31">
        <v>650.25</v>
      </c>
      <c r="O91" s="42">
        <v>5908500</v>
      </c>
      <c r="P91" s="43">
        <v>0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6.1</v>
      </c>
      <c r="F92" s="40">
        <v>6.05</v>
      </c>
      <c r="G92" s="41">
        <v>5.9499999999999993</v>
      </c>
      <c r="H92" s="41">
        <v>5.8</v>
      </c>
      <c r="I92" s="41">
        <v>5.6999999999999993</v>
      </c>
      <c r="J92" s="41">
        <v>6.1999999999999993</v>
      </c>
      <c r="K92" s="41">
        <v>6.2999999999999989</v>
      </c>
      <c r="L92" s="41">
        <v>6.4499999999999993</v>
      </c>
      <c r="M92" s="31">
        <v>6.15</v>
      </c>
      <c r="N92" s="31">
        <v>5.9</v>
      </c>
      <c r="O92" s="42">
        <v>343140000</v>
      </c>
      <c r="P92" s="43">
        <v>0.14319029850746268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42.75</v>
      </c>
      <c r="F93" s="40">
        <v>42.633333333333333</v>
      </c>
      <c r="G93" s="41">
        <v>42.116666666666667</v>
      </c>
      <c r="H93" s="41">
        <v>41.483333333333334</v>
      </c>
      <c r="I93" s="41">
        <v>40.966666666666669</v>
      </c>
      <c r="J93" s="41">
        <v>43.266666666666666</v>
      </c>
      <c r="K93" s="41">
        <v>43.783333333333331</v>
      </c>
      <c r="L93" s="41">
        <v>44.416666666666664</v>
      </c>
      <c r="M93" s="31">
        <v>43.15</v>
      </c>
      <c r="N93" s="31">
        <v>42</v>
      </c>
      <c r="O93" s="42">
        <v>184100500</v>
      </c>
      <c r="P93" s="43">
        <v>5.4999221709126755E-3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436.05</v>
      </c>
      <c r="F94" s="40">
        <v>438.13333333333338</v>
      </c>
      <c r="G94" s="41">
        <v>431.26666666666677</v>
      </c>
      <c r="H94" s="41">
        <v>426.48333333333341</v>
      </c>
      <c r="I94" s="41">
        <v>419.61666666666679</v>
      </c>
      <c r="J94" s="41">
        <v>442.91666666666674</v>
      </c>
      <c r="K94" s="41">
        <v>449.78333333333342</v>
      </c>
      <c r="L94" s="41">
        <v>454.56666666666672</v>
      </c>
      <c r="M94" s="31">
        <v>445</v>
      </c>
      <c r="N94" s="31">
        <v>433.35</v>
      </c>
      <c r="O94" s="42">
        <v>951250</v>
      </c>
      <c r="P94" s="31" t="e">
        <v>#VALUE!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524.20000000000005</v>
      </c>
      <c r="F95" s="40">
        <v>524.88333333333333</v>
      </c>
      <c r="G95" s="41">
        <v>521.26666666666665</v>
      </c>
      <c r="H95" s="41">
        <v>518.33333333333337</v>
      </c>
      <c r="I95" s="41">
        <v>514.7166666666667</v>
      </c>
      <c r="J95" s="41">
        <v>527.81666666666661</v>
      </c>
      <c r="K95" s="41">
        <v>531.43333333333317</v>
      </c>
      <c r="L95" s="41">
        <v>534.36666666666656</v>
      </c>
      <c r="M95" s="31">
        <v>528.5</v>
      </c>
      <c r="N95" s="31">
        <v>521.95000000000005</v>
      </c>
      <c r="O95" s="42">
        <v>9083250</v>
      </c>
      <c r="P95" s="43">
        <v>-3.7701704117026088E-3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140.44999999999999</v>
      </c>
      <c r="F96" s="40">
        <v>139.66666666666666</v>
      </c>
      <c r="G96" s="41">
        <v>138.0333333333333</v>
      </c>
      <c r="H96" s="41">
        <v>135.61666666666665</v>
      </c>
      <c r="I96" s="41">
        <v>133.98333333333329</v>
      </c>
      <c r="J96" s="41">
        <v>142.08333333333331</v>
      </c>
      <c r="K96" s="41">
        <v>143.7166666666667</v>
      </c>
      <c r="L96" s="41">
        <v>146.13333333333333</v>
      </c>
      <c r="M96" s="31">
        <v>141.30000000000001</v>
      </c>
      <c r="N96" s="31">
        <v>137.25</v>
      </c>
      <c r="O96" s="42">
        <v>7445100</v>
      </c>
      <c r="P96" s="43">
        <v>-4.1731872717788209E-3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7162.9</v>
      </c>
      <c r="F97" s="40">
        <v>7178.916666666667</v>
      </c>
      <c r="G97" s="41">
        <v>7088.4333333333343</v>
      </c>
      <c r="H97" s="41">
        <v>7013.9666666666672</v>
      </c>
      <c r="I97" s="41">
        <v>6923.4833333333345</v>
      </c>
      <c r="J97" s="41">
        <v>7253.3833333333341</v>
      </c>
      <c r="K97" s="41">
        <v>7343.8666666666659</v>
      </c>
      <c r="L97" s="41">
        <v>7418.3333333333339</v>
      </c>
      <c r="M97" s="31">
        <v>7269.4</v>
      </c>
      <c r="N97" s="31">
        <v>7104.45</v>
      </c>
      <c r="O97" s="42">
        <v>14625</v>
      </c>
      <c r="P97" s="31" t="e">
        <v>#VALUE!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1776.25</v>
      </c>
      <c r="F98" s="40">
        <v>1764.0333333333335</v>
      </c>
      <c r="G98" s="41">
        <v>1745.4666666666672</v>
      </c>
      <c r="H98" s="41">
        <v>1714.6833333333336</v>
      </c>
      <c r="I98" s="41">
        <v>1696.1166666666672</v>
      </c>
      <c r="J98" s="41">
        <v>1794.8166666666671</v>
      </c>
      <c r="K98" s="41">
        <v>1813.3833333333332</v>
      </c>
      <c r="L98" s="41">
        <v>1844.166666666667</v>
      </c>
      <c r="M98" s="31">
        <v>1782.6</v>
      </c>
      <c r="N98" s="31">
        <v>1733.25</v>
      </c>
      <c r="O98" s="42">
        <v>2455000</v>
      </c>
      <c r="P98" s="43">
        <v>2.4624373956594323E-2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991.25</v>
      </c>
      <c r="F99" s="40">
        <v>994.43333333333339</v>
      </c>
      <c r="G99" s="41">
        <v>985.06666666666683</v>
      </c>
      <c r="H99" s="41">
        <v>978.88333333333344</v>
      </c>
      <c r="I99" s="41">
        <v>969.51666666666688</v>
      </c>
      <c r="J99" s="41">
        <v>1000.6166666666668</v>
      </c>
      <c r="K99" s="41">
        <v>1009.9833333333333</v>
      </c>
      <c r="L99" s="41">
        <v>1016.1666666666667</v>
      </c>
      <c r="M99" s="31">
        <v>1003.8</v>
      </c>
      <c r="N99" s="31">
        <v>988.25</v>
      </c>
      <c r="O99" s="42">
        <v>12177900</v>
      </c>
      <c r="P99" s="43">
        <v>-3.5348700198836441E-3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217.3</v>
      </c>
      <c r="F100" s="40">
        <v>217.11666666666665</v>
      </c>
      <c r="G100" s="41">
        <v>214.8833333333333</v>
      </c>
      <c r="H100" s="41">
        <v>212.46666666666664</v>
      </c>
      <c r="I100" s="41">
        <v>210.23333333333329</v>
      </c>
      <c r="J100" s="41">
        <v>219.5333333333333</v>
      </c>
      <c r="K100" s="41">
        <v>221.76666666666665</v>
      </c>
      <c r="L100" s="41">
        <v>224.18333333333331</v>
      </c>
      <c r="M100" s="31">
        <v>219.35</v>
      </c>
      <c r="N100" s="31">
        <v>214.7</v>
      </c>
      <c r="O100" s="42">
        <v>12580400</v>
      </c>
      <c r="P100" s="43">
        <v>4.8541423570595099E-2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1716.1</v>
      </c>
      <c r="F101" s="40">
        <v>1719.8666666666668</v>
      </c>
      <c r="G101" s="41">
        <v>1707.4833333333336</v>
      </c>
      <c r="H101" s="41">
        <v>1698.8666666666668</v>
      </c>
      <c r="I101" s="41">
        <v>1686.4833333333336</v>
      </c>
      <c r="J101" s="41">
        <v>1728.4833333333336</v>
      </c>
      <c r="K101" s="41">
        <v>1740.8666666666668</v>
      </c>
      <c r="L101" s="41">
        <v>1749.4833333333336</v>
      </c>
      <c r="M101" s="31">
        <v>1732.25</v>
      </c>
      <c r="N101" s="31">
        <v>1711.25</v>
      </c>
      <c r="O101" s="42">
        <v>28485600</v>
      </c>
      <c r="P101" s="43">
        <v>2.506747274101263E-2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106.1</v>
      </c>
      <c r="F102" s="40">
        <v>106.14999999999999</v>
      </c>
      <c r="G102" s="41">
        <v>105.44999999999999</v>
      </c>
      <c r="H102" s="41">
        <v>104.8</v>
      </c>
      <c r="I102" s="41">
        <v>104.1</v>
      </c>
      <c r="J102" s="41">
        <v>106.79999999999998</v>
      </c>
      <c r="K102" s="41">
        <v>107.5</v>
      </c>
      <c r="L102" s="41">
        <v>108.14999999999998</v>
      </c>
      <c r="M102" s="31">
        <v>106.85</v>
      </c>
      <c r="N102" s="31">
        <v>105.5</v>
      </c>
      <c r="O102" s="42">
        <v>50680500</v>
      </c>
      <c r="P102" s="43">
        <v>1.8416927899686519E-2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2466.8000000000002</v>
      </c>
      <c r="F103" s="40">
        <v>2503.65</v>
      </c>
      <c r="G103" s="41">
        <v>2414.2000000000003</v>
      </c>
      <c r="H103" s="41">
        <v>2361.6000000000004</v>
      </c>
      <c r="I103" s="41">
        <v>2272.1500000000005</v>
      </c>
      <c r="J103" s="41">
        <v>2556.25</v>
      </c>
      <c r="K103" s="41">
        <v>2645.7</v>
      </c>
      <c r="L103" s="41">
        <v>2698.2999999999997</v>
      </c>
      <c r="M103" s="31">
        <v>2593.1</v>
      </c>
      <c r="N103" s="31">
        <v>2451.0500000000002</v>
      </c>
      <c r="O103" s="42">
        <v>21825</v>
      </c>
      <c r="P103" s="31" t="e">
        <v>#VALUE!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2655</v>
      </c>
      <c r="F104" s="40">
        <v>2644.9333333333334</v>
      </c>
      <c r="G104" s="41">
        <v>2622.3166666666666</v>
      </c>
      <c r="H104" s="41">
        <v>2589.6333333333332</v>
      </c>
      <c r="I104" s="41">
        <v>2567.0166666666664</v>
      </c>
      <c r="J104" s="41">
        <v>2677.6166666666668</v>
      </c>
      <c r="K104" s="41">
        <v>2700.2333333333336</v>
      </c>
      <c r="L104" s="41">
        <v>2732.916666666667</v>
      </c>
      <c r="M104" s="31">
        <v>2667.55</v>
      </c>
      <c r="N104" s="31">
        <v>2612.25</v>
      </c>
      <c r="O104" s="42">
        <v>1713400</v>
      </c>
      <c r="P104" s="43">
        <v>-5.1115910727141826E-2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206.35</v>
      </c>
      <c r="F105" s="40">
        <v>206.31666666666669</v>
      </c>
      <c r="G105" s="41">
        <v>205.53333333333339</v>
      </c>
      <c r="H105" s="41">
        <v>204.7166666666667</v>
      </c>
      <c r="I105" s="41">
        <v>203.93333333333339</v>
      </c>
      <c r="J105" s="41">
        <v>207.13333333333338</v>
      </c>
      <c r="K105" s="41">
        <v>207.91666666666669</v>
      </c>
      <c r="L105" s="41">
        <v>208.73333333333338</v>
      </c>
      <c r="M105" s="31">
        <v>207.1</v>
      </c>
      <c r="N105" s="31">
        <v>205.5</v>
      </c>
      <c r="O105" s="42">
        <v>175811200</v>
      </c>
      <c r="P105" s="43">
        <v>-8.0021824133854691E-4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372.55</v>
      </c>
      <c r="F106" s="40">
        <v>373.7</v>
      </c>
      <c r="G106" s="41">
        <v>369.4</v>
      </c>
      <c r="H106" s="41">
        <v>366.25</v>
      </c>
      <c r="I106" s="41">
        <v>361.95</v>
      </c>
      <c r="J106" s="41">
        <v>376.84999999999997</v>
      </c>
      <c r="K106" s="41">
        <v>381.15000000000003</v>
      </c>
      <c r="L106" s="41">
        <v>384.29999999999995</v>
      </c>
      <c r="M106" s="31">
        <v>378</v>
      </c>
      <c r="N106" s="31">
        <v>370.55</v>
      </c>
      <c r="O106" s="42">
        <v>35975000</v>
      </c>
      <c r="P106" s="43">
        <v>1.4022972306391376E-2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678.45</v>
      </c>
      <c r="F107" s="40">
        <v>678.1</v>
      </c>
      <c r="G107" s="41">
        <v>673.65000000000009</v>
      </c>
      <c r="H107" s="41">
        <v>668.85</v>
      </c>
      <c r="I107" s="41">
        <v>664.40000000000009</v>
      </c>
      <c r="J107" s="41">
        <v>682.90000000000009</v>
      </c>
      <c r="K107" s="41">
        <v>687.35000000000014</v>
      </c>
      <c r="L107" s="41">
        <v>692.15000000000009</v>
      </c>
      <c r="M107" s="31">
        <v>682.55</v>
      </c>
      <c r="N107" s="31">
        <v>673.3</v>
      </c>
      <c r="O107" s="42">
        <v>46773450</v>
      </c>
      <c r="P107" s="43">
        <v>8.0593540878673257E-3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3822.9</v>
      </c>
      <c r="F108" s="40">
        <v>3800.8666666666668</v>
      </c>
      <c r="G108" s="41">
        <v>3757.7833333333338</v>
      </c>
      <c r="H108" s="41">
        <v>3692.666666666667</v>
      </c>
      <c r="I108" s="41">
        <v>3649.5833333333339</v>
      </c>
      <c r="J108" s="41">
        <v>3865.9833333333336</v>
      </c>
      <c r="K108" s="41">
        <v>3909.0666666666666</v>
      </c>
      <c r="L108" s="41">
        <v>3974.1833333333334</v>
      </c>
      <c r="M108" s="31">
        <v>3843.95</v>
      </c>
      <c r="N108" s="31">
        <v>3735.75</v>
      </c>
      <c r="O108" s="42">
        <v>1608500</v>
      </c>
      <c r="P108" s="43">
        <v>-9.5443349753694586E-3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1722.2</v>
      </c>
      <c r="F109" s="40">
        <v>1718.3333333333333</v>
      </c>
      <c r="G109" s="41">
        <v>1704.8666666666666</v>
      </c>
      <c r="H109" s="41">
        <v>1687.5333333333333</v>
      </c>
      <c r="I109" s="41">
        <v>1674.0666666666666</v>
      </c>
      <c r="J109" s="41">
        <v>1735.6666666666665</v>
      </c>
      <c r="K109" s="41">
        <v>1749.1333333333332</v>
      </c>
      <c r="L109" s="41">
        <v>1766.4666666666665</v>
      </c>
      <c r="M109" s="31">
        <v>1731.8</v>
      </c>
      <c r="N109" s="31">
        <v>1701</v>
      </c>
      <c r="O109" s="42">
        <v>16252000</v>
      </c>
      <c r="P109" s="43">
        <v>2.3189263864219459E-3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81.849999999999994</v>
      </c>
      <c r="F110" s="40">
        <v>81.666666666666657</v>
      </c>
      <c r="G110" s="41">
        <v>81.033333333333317</v>
      </c>
      <c r="H110" s="41">
        <v>80.216666666666654</v>
      </c>
      <c r="I110" s="41">
        <v>79.583333333333314</v>
      </c>
      <c r="J110" s="41">
        <v>82.48333333333332</v>
      </c>
      <c r="K110" s="41">
        <v>83.116666666666646</v>
      </c>
      <c r="L110" s="41">
        <v>83.933333333333323</v>
      </c>
      <c r="M110" s="31">
        <v>82.3</v>
      </c>
      <c r="N110" s="31">
        <v>80.849999999999994</v>
      </c>
      <c r="O110" s="42">
        <v>56622780</v>
      </c>
      <c r="P110" s="43">
        <v>-1.0911925175370226E-2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3838.15</v>
      </c>
      <c r="F111" s="40">
        <v>3826.7000000000003</v>
      </c>
      <c r="G111" s="41">
        <v>3803.7500000000005</v>
      </c>
      <c r="H111" s="41">
        <v>3769.3500000000004</v>
      </c>
      <c r="I111" s="41">
        <v>3746.4000000000005</v>
      </c>
      <c r="J111" s="41">
        <v>3861.1000000000004</v>
      </c>
      <c r="K111" s="41">
        <v>3884.05</v>
      </c>
      <c r="L111" s="41">
        <v>3918.4500000000003</v>
      </c>
      <c r="M111" s="31">
        <v>3849.65</v>
      </c>
      <c r="N111" s="31">
        <v>3792.3</v>
      </c>
      <c r="O111" s="42">
        <v>373750</v>
      </c>
      <c r="P111" s="43">
        <v>1.9781718963165076E-2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380.1</v>
      </c>
      <c r="F112" s="40">
        <v>381.23333333333335</v>
      </c>
      <c r="G112" s="41">
        <v>377.06666666666672</v>
      </c>
      <c r="H112" s="41">
        <v>374.03333333333336</v>
      </c>
      <c r="I112" s="41">
        <v>369.86666666666673</v>
      </c>
      <c r="J112" s="41">
        <v>384.26666666666671</v>
      </c>
      <c r="K112" s="41">
        <v>388.43333333333334</v>
      </c>
      <c r="L112" s="41">
        <v>391.4666666666667</v>
      </c>
      <c r="M112" s="31">
        <v>385.4</v>
      </c>
      <c r="N112" s="31">
        <v>378.2</v>
      </c>
      <c r="O112" s="42">
        <v>24496000</v>
      </c>
      <c r="P112" s="43">
        <v>2.5452109845947757E-2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1645.35</v>
      </c>
      <c r="F113" s="40">
        <v>1639.8</v>
      </c>
      <c r="G113" s="41">
        <v>1606.3</v>
      </c>
      <c r="H113" s="41">
        <v>1567.25</v>
      </c>
      <c r="I113" s="41">
        <v>1533.75</v>
      </c>
      <c r="J113" s="41">
        <v>1678.85</v>
      </c>
      <c r="K113" s="41">
        <v>1712.35</v>
      </c>
      <c r="L113" s="41">
        <v>1751.3999999999999</v>
      </c>
      <c r="M113" s="31">
        <v>1673.3</v>
      </c>
      <c r="N113" s="31">
        <v>1600.75</v>
      </c>
      <c r="O113" s="42">
        <v>13257775</v>
      </c>
      <c r="P113" s="43">
        <v>5.9507398217075638E-2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5255.4</v>
      </c>
      <c r="F114" s="40">
        <v>5214.8</v>
      </c>
      <c r="G114" s="41">
        <v>5151.6000000000004</v>
      </c>
      <c r="H114" s="41">
        <v>5047.8</v>
      </c>
      <c r="I114" s="41">
        <v>4984.6000000000004</v>
      </c>
      <c r="J114" s="41">
        <v>5318.6</v>
      </c>
      <c r="K114" s="41">
        <v>5381.7999999999993</v>
      </c>
      <c r="L114" s="41">
        <v>5485.6</v>
      </c>
      <c r="M114" s="31">
        <v>5278</v>
      </c>
      <c r="N114" s="31">
        <v>5111</v>
      </c>
      <c r="O114" s="42">
        <v>698550</v>
      </c>
      <c r="P114" s="43">
        <v>4.9346552501126635E-2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3983.1</v>
      </c>
      <c r="F115" s="40">
        <v>3940.25</v>
      </c>
      <c r="G115" s="41">
        <v>3882.5</v>
      </c>
      <c r="H115" s="41">
        <v>3781.9</v>
      </c>
      <c r="I115" s="41">
        <v>3724.15</v>
      </c>
      <c r="J115" s="41">
        <v>4040.85</v>
      </c>
      <c r="K115" s="41">
        <v>4098.6000000000004</v>
      </c>
      <c r="L115" s="41">
        <v>4199.2</v>
      </c>
      <c r="M115" s="31">
        <v>3998</v>
      </c>
      <c r="N115" s="31">
        <v>3839.65</v>
      </c>
      <c r="O115" s="42">
        <v>528600</v>
      </c>
      <c r="P115" s="43">
        <v>3.4168564920273349E-3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944.35</v>
      </c>
      <c r="F116" s="40">
        <v>944.30000000000007</v>
      </c>
      <c r="G116" s="41">
        <v>936.65000000000009</v>
      </c>
      <c r="H116" s="41">
        <v>928.95</v>
      </c>
      <c r="I116" s="41">
        <v>921.30000000000007</v>
      </c>
      <c r="J116" s="41">
        <v>952.00000000000011</v>
      </c>
      <c r="K116" s="41">
        <v>959.65</v>
      </c>
      <c r="L116" s="41">
        <v>967.35000000000014</v>
      </c>
      <c r="M116" s="31">
        <v>951.95</v>
      </c>
      <c r="N116" s="31">
        <v>936.6</v>
      </c>
      <c r="O116" s="42">
        <v>10557000</v>
      </c>
      <c r="P116" s="43">
        <v>8.198717428362692E-3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776.25</v>
      </c>
      <c r="F117" s="40">
        <v>776.43333333333339</v>
      </c>
      <c r="G117" s="41">
        <v>766.06666666666683</v>
      </c>
      <c r="H117" s="41">
        <v>755.88333333333344</v>
      </c>
      <c r="I117" s="41">
        <v>745.51666666666688</v>
      </c>
      <c r="J117" s="41">
        <v>786.61666666666679</v>
      </c>
      <c r="K117" s="41">
        <v>796.98333333333335</v>
      </c>
      <c r="L117" s="41">
        <v>807.16666666666674</v>
      </c>
      <c r="M117" s="31">
        <v>786.8</v>
      </c>
      <c r="N117" s="31">
        <v>766.25</v>
      </c>
      <c r="O117" s="42">
        <v>11325300</v>
      </c>
      <c r="P117" s="43">
        <v>5.0516200246737225E-2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155.75</v>
      </c>
      <c r="F118" s="40">
        <v>155.15</v>
      </c>
      <c r="G118" s="41">
        <v>153.9</v>
      </c>
      <c r="H118" s="41">
        <v>152.05000000000001</v>
      </c>
      <c r="I118" s="41">
        <v>150.80000000000001</v>
      </c>
      <c r="J118" s="41">
        <v>157</v>
      </c>
      <c r="K118" s="41">
        <v>158.25</v>
      </c>
      <c r="L118" s="41">
        <v>160.1</v>
      </c>
      <c r="M118" s="31">
        <v>156.4</v>
      </c>
      <c r="N118" s="31">
        <v>153.30000000000001</v>
      </c>
      <c r="O118" s="42">
        <v>30912000</v>
      </c>
      <c r="P118" s="43">
        <v>-1.6418480336006108E-2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161.05000000000001</v>
      </c>
      <c r="F119" s="40">
        <v>161.71666666666667</v>
      </c>
      <c r="G119" s="41">
        <v>159.93333333333334</v>
      </c>
      <c r="H119" s="41">
        <v>158.81666666666666</v>
      </c>
      <c r="I119" s="41">
        <v>157.03333333333333</v>
      </c>
      <c r="J119" s="41">
        <v>162.83333333333334</v>
      </c>
      <c r="K119" s="41">
        <v>164.6166666666667</v>
      </c>
      <c r="L119" s="41">
        <v>165.73333333333335</v>
      </c>
      <c r="M119" s="31">
        <v>163.5</v>
      </c>
      <c r="N119" s="31">
        <v>160.6</v>
      </c>
      <c r="O119" s="42">
        <v>23058000</v>
      </c>
      <c r="P119" s="43">
        <v>-4.662004662004662E-3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527.29999999999995</v>
      </c>
      <c r="F120" s="40">
        <v>526.6</v>
      </c>
      <c r="G120" s="41">
        <v>523.70000000000005</v>
      </c>
      <c r="H120" s="41">
        <v>520.1</v>
      </c>
      <c r="I120" s="41">
        <v>517.20000000000005</v>
      </c>
      <c r="J120" s="41">
        <v>530.20000000000005</v>
      </c>
      <c r="K120" s="41">
        <v>533.09999999999991</v>
      </c>
      <c r="L120" s="41">
        <v>536.70000000000005</v>
      </c>
      <c r="M120" s="31">
        <v>529.5</v>
      </c>
      <c r="N120" s="31">
        <v>523</v>
      </c>
      <c r="O120" s="42">
        <v>10336000</v>
      </c>
      <c r="P120" s="43">
        <v>2.9109256743644479E-3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6656.55</v>
      </c>
      <c r="F121" s="40">
        <v>6671.1833333333334</v>
      </c>
      <c r="G121" s="41">
        <v>6617.3666666666668</v>
      </c>
      <c r="H121" s="41">
        <v>6578.1833333333334</v>
      </c>
      <c r="I121" s="41">
        <v>6524.3666666666668</v>
      </c>
      <c r="J121" s="41">
        <v>6710.3666666666668</v>
      </c>
      <c r="K121" s="41">
        <v>6764.1833333333343</v>
      </c>
      <c r="L121" s="41">
        <v>6803.3666666666668</v>
      </c>
      <c r="M121" s="31">
        <v>6725</v>
      </c>
      <c r="N121" s="31">
        <v>6632</v>
      </c>
      <c r="O121" s="42">
        <v>3506600</v>
      </c>
      <c r="P121" s="43">
        <v>5.7925541543474325E-2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702</v>
      </c>
      <c r="F122" s="40">
        <v>697.48333333333323</v>
      </c>
      <c r="G122" s="41">
        <v>688.51666666666642</v>
      </c>
      <c r="H122" s="41">
        <v>675.03333333333319</v>
      </c>
      <c r="I122" s="41">
        <v>666.06666666666638</v>
      </c>
      <c r="J122" s="41">
        <v>710.96666666666647</v>
      </c>
      <c r="K122" s="41">
        <v>719.93333333333339</v>
      </c>
      <c r="L122" s="41">
        <v>733.41666666666652</v>
      </c>
      <c r="M122" s="31">
        <v>706.45</v>
      </c>
      <c r="N122" s="31">
        <v>684</v>
      </c>
      <c r="O122" s="42">
        <v>14388750</v>
      </c>
      <c r="P122" s="43">
        <v>-6.9450473131348208E-4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1498.3</v>
      </c>
      <c r="F123" s="40">
        <v>1507.7666666666667</v>
      </c>
      <c r="G123" s="41">
        <v>1482.5333333333333</v>
      </c>
      <c r="H123" s="41">
        <v>1466.7666666666667</v>
      </c>
      <c r="I123" s="41">
        <v>1441.5333333333333</v>
      </c>
      <c r="J123" s="41">
        <v>1523.5333333333333</v>
      </c>
      <c r="K123" s="41">
        <v>1548.7666666666664</v>
      </c>
      <c r="L123" s="41">
        <v>1564.5333333333333</v>
      </c>
      <c r="M123" s="31">
        <v>1533</v>
      </c>
      <c r="N123" s="31">
        <v>1492</v>
      </c>
      <c r="O123" s="42">
        <v>274750</v>
      </c>
      <c r="P123" s="31" t="e">
        <v>#VALUE!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2733.3</v>
      </c>
      <c r="F124" s="40">
        <v>2724.45</v>
      </c>
      <c r="G124" s="41">
        <v>2699.5499999999997</v>
      </c>
      <c r="H124" s="41">
        <v>2665.7999999999997</v>
      </c>
      <c r="I124" s="41">
        <v>2640.8999999999996</v>
      </c>
      <c r="J124" s="41">
        <v>2758.2</v>
      </c>
      <c r="K124" s="41">
        <v>2783.0999999999995</v>
      </c>
      <c r="L124" s="41">
        <v>2816.85</v>
      </c>
      <c r="M124" s="31">
        <v>2749.35</v>
      </c>
      <c r="N124" s="31">
        <v>2690.7</v>
      </c>
      <c r="O124" s="42">
        <v>306400</v>
      </c>
      <c r="P124" s="43">
        <v>-2.3581899298916506E-2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1024.5999999999999</v>
      </c>
      <c r="F125" s="40">
        <v>1025.8666666666666</v>
      </c>
      <c r="G125" s="41">
        <v>1011.7333333333331</v>
      </c>
      <c r="H125" s="41">
        <v>998.86666666666656</v>
      </c>
      <c r="I125" s="41">
        <v>984.73333333333312</v>
      </c>
      <c r="J125" s="41">
        <v>1038.7333333333331</v>
      </c>
      <c r="K125" s="41">
        <v>1052.8666666666668</v>
      </c>
      <c r="L125" s="41">
        <v>1065.7333333333331</v>
      </c>
      <c r="M125" s="31">
        <v>1040</v>
      </c>
      <c r="N125" s="31">
        <v>1013</v>
      </c>
      <c r="O125" s="42">
        <v>3053050</v>
      </c>
      <c r="P125" s="43">
        <v>4.2598509052183171E-4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1121.6500000000001</v>
      </c>
      <c r="F126" s="40">
        <v>1116</v>
      </c>
      <c r="G126" s="41">
        <v>1107.0999999999999</v>
      </c>
      <c r="H126" s="41">
        <v>1092.55</v>
      </c>
      <c r="I126" s="41">
        <v>1083.6499999999999</v>
      </c>
      <c r="J126" s="41">
        <v>1130.55</v>
      </c>
      <c r="K126" s="41">
        <v>1139.45</v>
      </c>
      <c r="L126" s="41">
        <v>1154</v>
      </c>
      <c r="M126" s="31">
        <v>1124.9000000000001</v>
      </c>
      <c r="N126" s="31">
        <v>1101.45</v>
      </c>
      <c r="O126" s="42">
        <v>1660800</v>
      </c>
      <c r="P126" s="43">
        <v>-2.1629416005767843E-3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3655.9</v>
      </c>
      <c r="F127" s="40">
        <v>3611.35</v>
      </c>
      <c r="G127" s="41">
        <v>3532.5499999999997</v>
      </c>
      <c r="H127" s="41">
        <v>3409.2</v>
      </c>
      <c r="I127" s="41">
        <v>3330.3999999999996</v>
      </c>
      <c r="J127" s="41">
        <v>3734.7</v>
      </c>
      <c r="K127" s="41">
        <v>3813.5</v>
      </c>
      <c r="L127" s="41">
        <v>3936.85</v>
      </c>
      <c r="M127" s="31">
        <v>3690.15</v>
      </c>
      <c r="N127" s="31">
        <v>3488</v>
      </c>
      <c r="O127" s="42">
        <v>1989600</v>
      </c>
      <c r="P127" s="43">
        <v>0.16133551249124445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213.4</v>
      </c>
      <c r="F128" s="40">
        <v>212.98333333333335</v>
      </c>
      <c r="G128" s="41">
        <v>211.1166666666667</v>
      </c>
      <c r="H128" s="41">
        <v>208.83333333333334</v>
      </c>
      <c r="I128" s="41">
        <v>206.9666666666667</v>
      </c>
      <c r="J128" s="41">
        <v>215.26666666666671</v>
      </c>
      <c r="K128" s="41">
        <v>217.13333333333338</v>
      </c>
      <c r="L128" s="41">
        <v>219.41666666666671</v>
      </c>
      <c r="M128" s="31">
        <v>214.85</v>
      </c>
      <c r="N128" s="31">
        <v>210.7</v>
      </c>
      <c r="O128" s="42">
        <v>30733500</v>
      </c>
      <c r="P128" s="43">
        <v>8.8465073529411763E-3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2850.05</v>
      </c>
      <c r="F129" s="40">
        <v>2802.0666666666671</v>
      </c>
      <c r="G129" s="41">
        <v>2739.1333333333341</v>
      </c>
      <c r="H129" s="41">
        <v>2628.2166666666672</v>
      </c>
      <c r="I129" s="41">
        <v>2565.2833333333342</v>
      </c>
      <c r="J129" s="41">
        <v>2912.983333333334</v>
      </c>
      <c r="K129" s="41">
        <v>2975.9166666666674</v>
      </c>
      <c r="L129" s="41">
        <v>3086.8333333333339</v>
      </c>
      <c r="M129" s="31">
        <v>2865</v>
      </c>
      <c r="N129" s="31">
        <v>2691.15</v>
      </c>
      <c r="O129" s="42">
        <v>1202500</v>
      </c>
      <c r="P129" s="43">
        <v>8.1871345029239762E-2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77322.7</v>
      </c>
      <c r="F130" s="40">
        <v>77228.166666666672</v>
      </c>
      <c r="G130" s="41">
        <v>76856.333333333343</v>
      </c>
      <c r="H130" s="41">
        <v>76389.966666666674</v>
      </c>
      <c r="I130" s="41">
        <v>76018.133333333346</v>
      </c>
      <c r="J130" s="41">
        <v>77694.53333333334</v>
      </c>
      <c r="K130" s="41">
        <v>78066.366666666683</v>
      </c>
      <c r="L130" s="41">
        <v>78532.733333333337</v>
      </c>
      <c r="M130" s="31">
        <v>77600</v>
      </c>
      <c r="N130" s="31">
        <v>76761.8</v>
      </c>
      <c r="O130" s="42">
        <v>44680</v>
      </c>
      <c r="P130" s="43">
        <v>-1.4773980154355016E-2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1497</v>
      </c>
      <c r="F131" s="40">
        <v>1493.8500000000001</v>
      </c>
      <c r="G131" s="41">
        <v>1486.7000000000003</v>
      </c>
      <c r="H131" s="41">
        <v>1476.4</v>
      </c>
      <c r="I131" s="41">
        <v>1469.2500000000002</v>
      </c>
      <c r="J131" s="41">
        <v>1504.1500000000003</v>
      </c>
      <c r="K131" s="41">
        <v>1511.3000000000004</v>
      </c>
      <c r="L131" s="41">
        <v>1521.6000000000004</v>
      </c>
      <c r="M131" s="31">
        <v>1501</v>
      </c>
      <c r="N131" s="31">
        <v>1483.55</v>
      </c>
      <c r="O131" s="42">
        <v>2991000</v>
      </c>
      <c r="P131" s="43">
        <v>1.5067805123053742E-3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412.15</v>
      </c>
      <c r="F132" s="40">
        <v>410.05</v>
      </c>
      <c r="G132" s="41">
        <v>405.3</v>
      </c>
      <c r="H132" s="41">
        <v>398.45</v>
      </c>
      <c r="I132" s="41">
        <v>393.7</v>
      </c>
      <c r="J132" s="41">
        <v>416.90000000000003</v>
      </c>
      <c r="K132" s="41">
        <v>421.65000000000003</v>
      </c>
      <c r="L132" s="41">
        <v>428.50000000000006</v>
      </c>
      <c r="M132" s="31">
        <v>414.8</v>
      </c>
      <c r="N132" s="31">
        <v>403.2</v>
      </c>
      <c r="O132" s="42">
        <v>3574400</v>
      </c>
      <c r="P132" s="43">
        <v>-3.1236055332440876E-3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85.4</v>
      </c>
      <c r="F133" s="40">
        <v>83.850000000000009</v>
      </c>
      <c r="G133" s="41">
        <v>81.850000000000023</v>
      </c>
      <c r="H133" s="41">
        <v>78.300000000000011</v>
      </c>
      <c r="I133" s="41">
        <v>76.300000000000026</v>
      </c>
      <c r="J133" s="41">
        <v>87.40000000000002</v>
      </c>
      <c r="K133" s="41">
        <v>89.399999999999991</v>
      </c>
      <c r="L133" s="41">
        <v>92.950000000000017</v>
      </c>
      <c r="M133" s="31">
        <v>85.85</v>
      </c>
      <c r="N133" s="31">
        <v>80.3</v>
      </c>
      <c r="O133" s="42">
        <v>82263000</v>
      </c>
      <c r="P133" s="43">
        <v>0.19570051890289103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5918.65</v>
      </c>
      <c r="F134" s="40">
        <v>5899.6499999999987</v>
      </c>
      <c r="G134" s="41">
        <v>5789.3499999999976</v>
      </c>
      <c r="H134" s="41">
        <v>5660.0499999999993</v>
      </c>
      <c r="I134" s="41">
        <v>5549.7499999999982</v>
      </c>
      <c r="J134" s="41">
        <v>6028.9499999999971</v>
      </c>
      <c r="K134" s="41">
        <v>6139.2499999999982</v>
      </c>
      <c r="L134" s="41">
        <v>6268.5499999999965</v>
      </c>
      <c r="M134" s="31">
        <v>6009.95</v>
      </c>
      <c r="N134" s="31">
        <v>5770.35</v>
      </c>
      <c r="O134" s="42">
        <v>958000</v>
      </c>
      <c r="P134" s="43">
        <v>3.1355133898533172E-2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3850.4</v>
      </c>
      <c r="F135" s="40">
        <v>3775.2166666666667</v>
      </c>
      <c r="G135" s="41">
        <v>3645.4333333333334</v>
      </c>
      <c r="H135" s="41">
        <v>3440.4666666666667</v>
      </c>
      <c r="I135" s="41">
        <v>3310.6833333333334</v>
      </c>
      <c r="J135" s="41">
        <v>3980.1833333333334</v>
      </c>
      <c r="K135" s="41">
        <v>4109.9666666666672</v>
      </c>
      <c r="L135" s="41">
        <v>4314.9333333333334</v>
      </c>
      <c r="M135" s="31">
        <v>3905</v>
      </c>
      <c r="N135" s="31">
        <v>3570.25</v>
      </c>
      <c r="O135" s="42">
        <v>422325</v>
      </c>
      <c r="P135" s="43">
        <v>3.359030837004405E-2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20028.900000000001</v>
      </c>
      <c r="F136" s="40">
        <v>20033.583333333336</v>
      </c>
      <c r="G136" s="41">
        <v>19927.216666666671</v>
      </c>
      <c r="H136" s="41">
        <v>19825.533333333336</v>
      </c>
      <c r="I136" s="41">
        <v>19719.166666666672</v>
      </c>
      <c r="J136" s="41">
        <v>20135.26666666667</v>
      </c>
      <c r="K136" s="41">
        <v>20241.633333333339</v>
      </c>
      <c r="L136" s="41">
        <v>20343.316666666669</v>
      </c>
      <c r="M136" s="31">
        <v>20139.95</v>
      </c>
      <c r="N136" s="31">
        <v>19931.900000000001</v>
      </c>
      <c r="O136" s="42">
        <v>385400</v>
      </c>
      <c r="P136" s="43">
        <v>5.7411273486430063E-3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153</v>
      </c>
      <c r="F137" s="40">
        <v>153.08333333333334</v>
      </c>
      <c r="G137" s="41">
        <v>150.31666666666669</v>
      </c>
      <c r="H137" s="41">
        <v>147.63333333333335</v>
      </c>
      <c r="I137" s="41">
        <v>144.8666666666667</v>
      </c>
      <c r="J137" s="41">
        <v>155.76666666666668</v>
      </c>
      <c r="K137" s="41">
        <v>158.53333333333333</v>
      </c>
      <c r="L137" s="41">
        <v>161.21666666666667</v>
      </c>
      <c r="M137" s="31">
        <v>155.85</v>
      </c>
      <c r="N137" s="31">
        <v>150.4</v>
      </c>
      <c r="O137" s="42">
        <v>74879200</v>
      </c>
      <c r="P137" s="43">
        <v>0.2045699504203492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110.85</v>
      </c>
      <c r="F138" s="40">
        <v>110.68333333333334</v>
      </c>
      <c r="G138" s="41">
        <v>109.96666666666667</v>
      </c>
      <c r="H138" s="41">
        <v>109.08333333333333</v>
      </c>
      <c r="I138" s="41">
        <v>108.36666666666666</v>
      </c>
      <c r="J138" s="41">
        <v>111.56666666666668</v>
      </c>
      <c r="K138" s="41">
        <v>112.28333333333335</v>
      </c>
      <c r="L138" s="41">
        <v>113.16666666666669</v>
      </c>
      <c r="M138" s="31">
        <v>111.4</v>
      </c>
      <c r="N138" s="31">
        <v>109.8</v>
      </c>
      <c r="O138" s="42">
        <v>60254700</v>
      </c>
      <c r="P138" s="43">
        <v>1.4686120176617393E-2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4788.55</v>
      </c>
      <c r="F139" s="40">
        <v>4816.7333333333336</v>
      </c>
      <c r="G139" s="41">
        <v>4684.0666666666675</v>
      </c>
      <c r="H139" s="41">
        <v>4579.5833333333339</v>
      </c>
      <c r="I139" s="41">
        <v>4446.9166666666679</v>
      </c>
      <c r="J139" s="41">
        <v>4921.2166666666672</v>
      </c>
      <c r="K139" s="41">
        <v>5053.8833333333332</v>
      </c>
      <c r="L139" s="41">
        <v>5158.3666666666668</v>
      </c>
      <c r="M139" s="31">
        <v>4949.3999999999996</v>
      </c>
      <c r="N139" s="31">
        <v>4712.25</v>
      </c>
      <c r="O139" s="42">
        <v>95875</v>
      </c>
      <c r="P139" s="31" t="e">
        <v>#VALUE!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115.25</v>
      </c>
      <c r="F140" s="40">
        <v>114.88333333333333</v>
      </c>
      <c r="G140" s="41">
        <v>114.21666666666665</v>
      </c>
      <c r="H140" s="41">
        <v>113.18333333333332</v>
      </c>
      <c r="I140" s="41">
        <v>112.51666666666665</v>
      </c>
      <c r="J140" s="41">
        <v>115.91666666666666</v>
      </c>
      <c r="K140" s="41">
        <v>116.58333333333334</v>
      </c>
      <c r="L140" s="41">
        <v>117.61666666666666</v>
      </c>
      <c r="M140" s="31">
        <v>115.55</v>
      </c>
      <c r="N140" s="31">
        <v>113.85</v>
      </c>
      <c r="O140" s="42">
        <v>46577300</v>
      </c>
      <c r="P140" s="43">
        <v>1.5273581738838537E-2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30937.15</v>
      </c>
      <c r="F141" s="40">
        <v>30832.383333333331</v>
      </c>
      <c r="G141" s="41">
        <v>30554.766666666663</v>
      </c>
      <c r="H141" s="41">
        <v>30172.383333333331</v>
      </c>
      <c r="I141" s="41">
        <v>29894.766666666663</v>
      </c>
      <c r="J141" s="41">
        <v>31214.766666666663</v>
      </c>
      <c r="K141" s="41">
        <v>31492.383333333331</v>
      </c>
      <c r="L141" s="41">
        <v>31874.766666666663</v>
      </c>
      <c r="M141" s="31">
        <v>31110</v>
      </c>
      <c r="N141" s="31">
        <v>30450</v>
      </c>
      <c r="O141" s="42">
        <v>80610</v>
      </c>
      <c r="P141" s="43">
        <v>3.7230081906180194E-4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2580.4</v>
      </c>
      <c r="F142" s="40">
        <v>2584.0166666666669</v>
      </c>
      <c r="G142" s="41">
        <v>2562.4833333333336</v>
      </c>
      <c r="H142" s="41">
        <v>2544.5666666666666</v>
      </c>
      <c r="I142" s="41">
        <v>2523.0333333333333</v>
      </c>
      <c r="J142" s="41">
        <v>2601.9333333333338</v>
      </c>
      <c r="K142" s="41">
        <v>2623.4666666666676</v>
      </c>
      <c r="L142" s="41">
        <v>2641.3833333333341</v>
      </c>
      <c r="M142" s="31">
        <v>2605.5500000000002</v>
      </c>
      <c r="N142" s="31">
        <v>2566.1</v>
      </c>
      <c r="O142" s="42">
        <v>2851750</v>
      </c>
      <c r="P142" s="43">
        <v>1.6168544830965213E-2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228.1</v>
      </c>
      <c r="F143" s="40">
        <v>227.86666666666667</v>
      </c>
      <c r="G143" s="41">
        <v>226.23333333333335</v>
      </c>
      <c r="H143" s="41">
        <v>224.36666666666667</v>
      </c>
      <c r="I143" s="41">
        <v>222.73333333333335</v>
      </c>
      <c r="J143" s="41">
        <v>229.73333333333335</v>
      </c>
      <c r="K143" s="41">
        <v>231.36666666666667</v>
      </c>
      <c r="L143" s="41">
        <v>233.23333333333335</v>
      </c>
      <c r="M143" s="31">
        <v>229.5</v>
      </c>
      <c r="N143" s="31">
        <v>226</v>
      </c>
      <c r="O143" s="42">
        <v>20265000</v>
      </c>
      <c r="P143" s="43">
        <v>2.0855372525313585E-2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124.6</v>
      </c>
      <c r="F144" s="40">
        <v>124.2</v>
      </c>
      <c r="G144" s="41">
        <v>123.5</v>
      </c>
      <c r="H144" s="41">
        <v>122.39999999999999</v>
      </c>
      <c r="I144" s="41">
        <v>121.69999999999999</v>
      </c>
      <c r="J144" s="41">
        <v>125.30000000000001</v>
      </c>
      <c r="K144" s="41">
        <v>126.00000000000003</v>
      </c>
      <c r="L144" s="41">
        <v>127.10000000000002</v>
      </c>
      <c r="M144" s="31">
        <v>124.9</v>
      </c>
      <c r="N144" s="31">
        <v>123.1</v>
      </c>
      <c r="O144" s="42">
        <v>26381000</v>
      </c>
      <c r="P144" s="43">
        <v>-3.5128805620608899E-3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5720.3</v>
      </c>
      <c r="F145" s="40">
        <v>5698.7333333333336</v>
      </c>
      <c r="G145" s="41">
        <v>5650.8166666666675</v>
      </c>
      <c r="H145" s="41">
        <v>5581.3333333333339</v>
      </c>
      <c r="I145" s="41">
        <v>5533.4166666666679</v>
      </c>
      <c r="J145" s="41">
        <v>5768.2166666666672</v>
      </c>
      <c r="K145" s="41">
        <v>5816.1333333333332</v>
      </c>
      <c r="L145" s="41">
        <v>5885.6166666666668</v>
      </c>
      <c r="M145" s="31">
        <v>5746.65</v>
      </c>
      <c r="N145" s="31">
        <v>5629.25</v>
      </c>
      <c r="O145" s="42">
        <v>221500</v>
      </c>
      <c r="P145" s="43">
        <v>1.6055045871559634E-2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2235.1999999999998</v>
      </c>
      <c r="F146" s="40">
        <v>2233.2666666666669</v>
      </c>
      <c r="G146" s="41">
        <v>2214.1333333333337</v>
      </c>
      <c r="H146" s="41">
        <v>2193.0666666666666</v>
      </c>
      <c r="I146" s="41">
        <v>2173.9333333333334</v>
      </c>
      <c r="J146" s="41">
        <v>2254.3333333333339</v>
      </c>
      <c r="K146" s="41">
        <v>2273.4666666666672</v>
      </c>
      <c r="L146" s="41">
        <v>2294.5333333333342</v>
      </c>
      <c r="M146" s="31">
        <v>2252.4</v>
      </c>
      <c r="N146" s="31">
        <v>2212.1999999999998</v>
      </c>
      <c r="O146" s="42">
        <v>2621000</v>
      </c>
      <c r="P146" s="43">
        <v>1.1969111969111969E-2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3204.2</v>
      </c>
      <c r="F147" s="40">
        <v>3187.9499999999994</v>
      </c>
      <c r="G147" s="41">
        <v>3151.1999999999989</v>
      </c>
      <c r="H147" s="41">
        <v>3098.1999999999994</v>
      </c>
      <c r="I147" s="41">
        <v>3061.4499999999989</v>
      </c>
      <c r="J147" s="41">
        <v>3240.9499999999989</v>
      </c>
      <c r="K147" s="41">
        <v>3277.7</v>
      </c>
      <c r="L147" s="41">
        <v>3330.6999999999989</v>
      </c>
      <c r="M147" s="31">
        <v>3224.7</v>
      </c>
      <c r="N147" s="31">
        <v>3134.95</v>
      </c>
      <c r="O147" s="42">
        <v>941000</v>
      </c>
      <c r="P147" s="43">
        <v>1.3189771197846568E-2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36.299999999999997</v>
      </c>
      <c r="F148" s="40">
        <v>36.166666666666664</v>
      </c>
      <c r="G148" s="41">
        <v>35.93333333333333</v>
      </c>
      <c r="H148" s="41">
        <v>35.566666666666663</v>
      </c>
      <c r="I148" s="41">
        <v>35.333333333333329</v>
      </c>
      <c r="J148" s="41">
        <v>36.533333333333331</v>
      </c>
      <c r="K148" s="41">
        <v>36.766666666666666</v>
      </c>
      <c r="L148" s="41">
        <v>37.133333333333333</v>
      </c>
      <c r="M148" s="31">
        <v>36.4</v>
      </c>
      <c r="N148" s="31">
        <v>35.799999999999997</v>
      </c>
      <c r="O148" s="42">
        <v>283536000</v>
      </c>
      <c r="P148" s="43">
        <v>-1.577553664995211E-3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1903.95</v>
      </c>
      <c r="F149" s="40">
        <v>1895.1166666666668</v>
      </c>
      <c r="G149" s="41">
        <v>1873.3333333333335</v>
      </c>
      <c r="H149" s="41">
        <v>1842.7166666666667</v>
      </c>
      <c r="I149" s="41">
        <v>1820.9333333333334</v>
      </c>
      <c r="J149" s="41">
        <v>1925.7333333333336</v>
      </c>
      <c r="K149" s="41">
        <v>1947.5166666666669</v>
      </c>
      <c r="L149" s="41">
        <v>1978.1333333333337</v>
      </c>
      <c r="M149" s="31">
        <v>1916.9</v>
      </c>
      <c r="N149" s="31">
        <v>1864.5</v>
      </c>
      <c r="O149" s="42">
        <v>72000</v>
      </c>
      <c r="P149" s="31" t="e">
        <v>#VALUE!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172.85</v>
      </c>
      <c r="F150" s="40">
        <v>172.23333333333335</v>
      </c>
      <c r="G150" s="41">
        <v>170.9666666666667</v>
      </c>
      <c r="H150" s="41">
        <v>169.08333333333334</v>
      </c>
      <c r="I150" s="41">
        <v>167.81666666666669</v>
      </c>
      <c r="J150" s="41">
        <v>174.1166666666667</v>
      </c>
      <c r="K150" s="41">
        <v>175.38333333333335</v>
      </c>
      <c r="L150" s="41">
        <v>177.26666666666671</v>
      </c>
      <c r="M150" s="31">
        <v>173.5</v>
      </c>
      <c r="N150" s="31">
        <v>170.35</v>
      </c>
      <c r="O150" s="42">
        <v>24387809</v>
      </c>
      <c r="P150" s="43">
        <v>4.6133567662565902E-3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1327.05</v>
      </c>
      <c r="F151" s="40">
        <v>1314.1833333333334</v>
      </c>
      <c r="G151" s="41">
        <v>1293.8666666666668</v>
      </c>
      <c r="H151" s="41">
        <v>1260.6833333333334</v>
      </c>
      <c r="I151" s="41">
        <v>1240.3666666666668</v>
      </c>
      <c r="J151" s="41">
        <v>1347.3666666666668</v>
      </c>
      <c r="K151" s="41">
        <v>1367.6833333333334</v>
      </c>
      <c r="L151" s="41">
        <v>1400.8666666666668</v>
      </c>
      <c r="M151" s="31">
        <v>1334.5</v>
      </c>
      <c r="N151" s="31">
        <v>1281</v>
      </c>
      <c r="O151" s="42">
        <v>1628814</v>
      </c>
      <c r="P151" s="43">
        <v>-2.5328787140769606E-2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989.55</v>
      </c>
      <c r="F152" s="40">
        <v>977.75</v>
      </c>
      <c r="G152" s="41">
        <v>962.55</v>
      </c>
      <c r="H152" s="41">
        <v>935.55</v>
      </c>
      <c r="I152" s="41">
        <v>920.34999999999991</v>
      </c>
      <c r="J152" s="41">
        <v>1004.75</v>
      </c>
      <c r="K152" s="41">
        <v>1019.95</v>
      </c>
      <c r="L152" s="41">
        <v>1046.95</v>
      </c>
      <c r="M152" s="31">
        <v>992.95</v>
      </c>
      <c r="N152" s="31">
        <v>950.75</v>
      </c>
      <c r="O152" s="42">
        <v>1802000</v>
      </c>
      <c r="P152" s="43">
        <v>-3.2910202162670429E-3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163.44999999999999</v>
      </c>
      <c r="F153" s="40">
        <v>163.26666666666668</v>
      </c>
      <c r="G153" s="41">
        <v>161.88333333333335</v>
      </c>
      <c r="H153" s="41">
        <v>160.31666666666666</v>
      </c>
      <c r="I153" s="41">
        <v>158.93333333333334</v>
      </c>
      <c r="J153" s="41">
        <v>164.83333333333337</v>
      </c>
      <c r="K153" s="41">
        <v>166.2166666666667</v>
      </c>
      <c r="L153" s="41">
        <v>167.78333333333339</v>
      </c>
      <c r="M153" s="31">
        <v>164.65</v>
      </c>
      <c r="N153" s="31">
        <v>161.69999999999999</v>
      </c>
      <c r="O153" s="42">
        <v>33347100</v>
      </c>
      <c r="P153" s="43">
        <v>-6.0506526061025155E-3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144.94999999999999</v>
      </c>
      <c r="F154" s="40">
        <v>144.71666666666667</v>
      </c>
      <c r="G154" s="41">
        <v>143.58333333333334</v>
      </c>
      <c r="H154" s="41">
        <v>142.21666666666667</v>
      </c>
      <c r="I154" s="41">
        <v>141.08333333333334</v>
      </c>
      <c r="J154" s="41">
        <v>146.08333333333334</v>
      </c>
      <c r="K154" s="41">
        <v>147.21666666666667</v>
      </c>
      <c r="L154" s="41">
        <v>148.58333333333334</v>
      </c>
      <c r="M154" s="31">
        <v>145.85</v>
      </c>
      <c r="N154" s="31">
        <v>143.35</v>
      </c>
      <c r="O154" s="42">
        <v>20676000</v>
      </c>
      <c r="P154" s="43">
        <v>7.8970459198596087E-3</v>
      </c>
    </row>
    <row r="155" spans="1:16" ht="12.75" customHeight="1">
      <c r="A155" s="31">
        <v>145</v>
      </c>
      <c r="B155" s="527" t="s">
        <v>80</v>
      </c>
      <c r="C155" s="33" t="s">
        <v>188</v>
      </c>
      <c r="D155" s="34">
        <v>44469</v>
      </c>
      <c r="E155" s="40">
        <v>2232.35</v>
      </c>
      <c r="F155" s="40">
        <v>2233.1999999999998</v>
      </c>
      <c r="G155" s="41">
        <v>2219.6999999999998</v>
      </c>
      <c r="H155" s="41">
        <v>2207.0500000000002</v>
      </c>
      <c r="I155" s="41">
        <v>2193.5500000000002</v>
      </c>
      <c r="J155" s="41">
        <v>2245.8499999999995</v>
      </c>
      <c r="K155" s="41">
        <v>2259.3499999999995</v>
      </c>
      <c r="L155" s="41">
        <v>2271.9999999999991</v>
      </c>
      <c r="M155" s="31">
        <v>2246.6999999999998</v>
      </c>
      <c r="N155" s="31">
        <v>2220.5500000000002</v>
      </c>
      <c r="O155" s="42">
        <v>32110250</v>
      </c>
      <c r="P155" s="43">
        <v>1.5517537156313843E-3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116.95</v>
      </c>
      <c r="F156" s="40">
        <v>116.78333333333335</v>
      </c>
      <c r="G156" s="41">
        <v>115.51666666666669</v>
      </c>
      <c r="H156" s="41">
        <v>114.08333333333334</v>
      </c>
      <c r="I156" s="41">
        <v>112.81666666666669</v>
      </c>
      <c r="J156" s="41">
        <v>118.2166666666667</v>
      </c>
      <c r="K156" s="41">
        <v>119.48333333333335</v>
      </c>
      <c r="L156" s="41">
        <v>120.9166666666667</v>
      </c>
      <c r="M156" s="31">
        <v>118.05</v>
      </c>
      <c r="N156" s="31">
        <v>115.35</v>
      </c>
      <c r="O156" s="42">
        <v>147041000</v>
      </c>
      <c r="P156" s="43">
        <v>8.6785563825305431E-2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1186.1500000000001</v>
      </c>
      <c r="F157" s="40">
        <v>1176.9166666666667</v>
      </c>
      <c r="G157" s="41">
        <v>1159.2333333333336</v>
      </c>
      <c r="H157" s="41">
        <v>1132.3166666666668</v>
      </c>
      <c r="I157" s="41">
        <v>1114.6333333333337</v>
      </c>
      <c r="J157" s="41">
        <v>1203.8333333333335</v>
      </c>
      <c r="K157" s="41">
        <v>1221.5166666666664</v>
      </c>
      <c r="L157" s="41">
        <v>1248.4333333333334</v>
      </c>
      <c r="M157" s="31">
        <v>1194.5999999999999</v>
      </c>
      <c r="N157" s="31">
        <v>1150</v>
      </c>
      <c r="O157" s="42">
        <v>6406500</v>
      </c>
      <c r="P157" s="43">
        <v>6.1645538155605271E-2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412.9</v>
      </c>
      <c r="F158" s="40">
        <v>412.2</v>
      </c>
      <c r="G158" s="41">
        <v>409.2</v>
      </c>
      <c r="H158" s="41">
        <v>405.5</v>
      </c>
      <c r="I158" s="41">
        <v>402.5</v>
      </c>
      <c r="J158" s="41">
        <v>415.9</v>
      </c>
      <c r="K158" s="41">
        <v>418.9</v>
      </c>
      <c r="L158" s="41">
        <v>422.59999999999997</v>
      </c>
      <c r="M158" s="31">
        <v>415.2</v>
      </c>
      <c r="N158" s="31">
        <v>408.5</v>
      </c>
      <c r="O158" s="42">
        <v>89863500</v>
      </c>
      <c r="P158" s="43">
        <v>2.9296548029597884E-3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26925.3</v>
      </c>
      <c r="F159" s="40">
        <v>26828.233333333337</v>
      </c>
      <c r="G159" s="41">
        <v>26587.466666666674</v>
      </c>
      <c r="H159" s="41">
        <v>26249.633333333339</v>
      </c>
      <c r="I159" s="41">
        <v>26008.866666666676</v>
      </c>
      <c r="J159" s="41">
        <v>27166.066666666673</v>
      </c>
      <c r="K159" s="41">
        <v>27406.833333333336</v>
      </c>
      <c r="L159" s="41">
        <v>27744.666666666672</v>
      </c>
      <c r="M159" s="31">
        <v>27069</v>
      </c>
      <c r="N159" s="31">
        <v>26490.400000000001</v>
      </c>
      <c r="O159" s="42">
        <v>210300</v>
      </c>
      <c r="P159" s="43">
        <v>2.1741770921899672E-2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2233.1</v>
      </c>
      <c r="F160" s="40">
        <v>2233.5833333333335</v>
      </c>
      <c r="G160" s="41">
        <v>2213.5166666666669</v>
      </c>
      <c r="H160" s="41">
        <v>2193.9333333333334</v>
      </c>
      <c r="I160" s="41">
        <v>2173.8666666666668</v>
      </c>
      <c r="J160" s="41">
        <v>2253.166666666667</v>
      </c>
      <c r="K160" s="41">
        <v>2273.2333333333336</v>
      </c>
      <c r="L160" s="41">
        <v>2292.8166666666671</v>
      </c>
      <c r="M160" s="31">
        <v>2253.65</v>
      </c>
      <c r="N160" s="31">
        <v>2214</v>
      </c>
      <c r="O160" s="42">
        <v>1850200</v>
      </c>
      <c r="P160" s="43">
        <v>2.1095765670056155E-2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9461.6</v>
      </c>
      <c r="F161" s="40">
        <v>9329.3166666666675</v>
      </c>
      <c r="G161" s="41">
        <v>9166.6833333333343</v>
      </c>
      <c r="H161" s="41">
        <v>8871.7666666666664</v>
      </c>
      <c r="I161" s="41">
        <v>8709.1333333333332</v>
      </c>
      <c r="J161" s="41">
        <v>9624.2333333333354</v>
      </c>
      <c r="K161" s="41">
        <v>9786.8666666666704</v>
      </c>
      <c r="L161" s="41">
        <v>10081.783333333336</v>
      </c>
      <c r="M161" s="31">
        <v>9491.9500000000007</v>
      </c>
      <c r="N161" s="31">
        <v>9034.4</v>
      </c>
      <c r="O161" s="42">
        <v>666125</v>
      </c>
      <c r="P161" s="43">
        <v>8.0275694303669168E-2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1284.3499999999999</v>
      </c>
      <c r="F162" s="40">
        <v>1280.7333333333333</v>
      </c>
      <c r="G162" s="41">
        <v>1264.8666666666668</v>
      </c>
      <c r="H162" s="41">
        <v>1245.3833333333334</v>
      </c>
      <c r="I162" s="41">
        <v>1229.5166666666669</v>
      </c>
      <c r="J162" s="41">
        <v>1300.2166666666667</v>
      </c>
      <c r="K162" s="41">
        <v>1316.083333333333</v>
      </c>
      <c r="L162" s="41">
        <v>1335.5666666666666</v>
      </c>
      <c r="M162" s="31">
        <v>1296.5999999999999</v>
      </c>
      <c r="N162" s="31">
        <v>1261.25</v>
      </c>
      <c r="O162" s="42">
        <v>4726000</v>
      </c>
      <c r="P162" s="43">
        <v>-7.8098757138058451E-3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606.35</v>
      </c>
      <c r="F163" s="40">
        <v>600.1</v>
      </c>
      <c r="G163" s="41">
        <v>588.25</v>
      </c>
      <c r="H163" s="41">
        <v>570.15</v>
      </c>
      <c r="I163" s="41">
        <v>558.29999999999995</v>
      </c>
      <c r="J163" s="41">
        <v>618.20000000000005</v>
      </c>
      <c r="K163" s="41">
        <v>630.05000000000018</v>
      </c>
      <c r="L163" s="41">
        <v>648.15000000000009</v>
      </c>
      <c r="M163" s="31">
        <v>611.95000000000005</v>
      </c>
      <c r="N163" s="31">
        <v>582</v>
      </c>
      <c r="O163" s="42">
        <v>2136375</v>
      </c>
      <c r="P163" s="43">
        <v>9.1379310344827588E-2</v>
      </c>
    </row>
    <row r="164" spans="1:16" ht="12.75" customHeight="1">
      <c r="A164" s="31">
        <v>154</v>
      </c>
      <c r="B164" s="526" t="s">
        <v>48</v>
      </c>
      <c r="C164" s="33" t="s">
        <v>196</v>
      </c>
      <c r="D164" s="34">
        <v>44469</v>
      </c>
      <c r="E164" s="40">
        <v>773.7</v>
      </c>
      <c r="F164" s="40">
        <v>771.55000000000007</v>
      </c>
      <c r="G164" s="41">
        <v>763.05000000000018</v>
      </c>
      <c r="H164" s="41">
        <v>752.40000000000009</v>
      </c>
      <c r="I164" s="41">
        <v>743.9000000000002</v>
      </c>
      <c r="J164" s="41">
        <v>782.20000000000016</v>
      </c>
      <c r="K164" s="41">
        <v>790.69999999999993</v>
      </c>
      <c r="L164" s="41">
        <v>801.35000000000014</v>
      </c>
      <c r="M164" s="31">
        <v>780.05</v>
      </c>
      <c r="N164" s="31">
        <v>760.9</v>
      </c>
      <c r="O164" s="42">
        <v>34522600</v>
      </c>
      <c r="P164" s="43">
        <v>4.5217532996578132E-3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484.45</v>
      </c>
      <c r="F165" s="40">
        <v>482.56666666666666</v>
      </c>
      <c r="G165" s="41">
        <v>478.08333333333331</v>
      </c>
      <c r="H165" s="41">
        <v>471.71666666666664</v>
      </c>
      <c r="I165" s="41">
        <v>467.23333333333329</v>
      </c>
      <c r="J165" s="41">
        <v>488.93333333333334</v>
      </c>
      <c r="K165" s="41">
        <v>493.41666666666669</v>
      </c>
      <c r="L165" s="41">
        <v>499.78333333333336</v>
      </c>
      <c r="M165" s="31">
        <v>487.05</v>
      </c>
      <c r="N165" s="31">
        <v>476.2</v>
      </c>
      <c r="O165" s="42">
        <v>13122000</v>
      </c>
      <c r="P165" s="43">
        <v>6.4427059364933273E-3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620.75</v>
      </c>
      <c r="F166" s="40">
        <v>622.43333333333328</v>
      </c>
      <c r="G166" s="41">
        <v>615.36666666666656</v>
      </c>
      <c r="H166" s="41">
        <v>609.98333333333323</v>
      </c>
      <c r="I166" s="41">
        <v>602.91666666666652</v>
      </c>
      <c r="J166" s="41">
        <v>627.81666666666661</v>
      </c>
      <c r="K166" s="41">
        <v>634.88333333333344</v>
      </c>
      <c r="L166" s="41">
        <v>640.26666666666665</v>
      </c>
      <c r="M166" s="31">
        <v>629.5</v>
      </c>
      <c r="N166" s="31">
        <v>617.04999999999995</v>
      </c>
      <c r="O166" s="42">
        <v>86700</v>
      </c>
      <c r="P166" s="31" t="e">
        <v>#VALUE!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833.1</v>
      </c>
      <c r="F167" s="40">
        <v>835.5333333333333</v>
      </c>
      <c r="G167" s="41">
        <v>824.91666666666663</v>
      </c>
      <c r="H167" s="41">
        <v>816.73333333333335</v>
      </c>
      <c r="I167" s="41">
        <v>806.11666666666667</v>
      </c>
      <c r="J167" s="41">
        <v>843.71666666666658</v>
      </c>
      <c r="K167" s="41">
        <v>854.33333333333337</v>
      </c>
      <c r="L167" s="41">
        <v>862.51666666666654</v>
      </c>
      <c r="M167" s="31">
        <v>846.15</v>
      </c>
      <c r="N167" s="31">
        <v>827.35</v>
      </c>
      <c r="O167" s="42">
        <v>10586000</v>
      </c>
      <c r="P167" s="43">
        <v>4.6667984971326876E-2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850.4</v>
      </c>
      <c r="F168" s="40">
        <v>852.51666666666677</v>
      </c>
      <c r="G168" s="41">
        <v>843.38333333333355</v>
      </c>
      <c r="H168" s="41">
        <v>836.36666666666679</v>
      </c>
      <c r="I168" s="41">
        <v>827.23333333333358</v>
      </c>
      <c r="J168" s="41">
        <v>859.53333333333353</v>
      </c>
      <c r="K168" s="41">
        <v>868.66666666666674</v>
      </c>
      <c r="L168" s="41">
        <v>875.68333333333351</v>
      </c>
      <c r="M168" s="31">
        <v>861.65</v>
      </c>
      <c r="N168" s="31">
        <v>845.5</v>
      </c>
      <c r="O168" s="42">
        <v>7821900</v>
      </c>
      <c r="P168" s="43">
        <v>3.9842067480258432E-2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286.5</v>
      </c>
      <c r="F169" s="40">
        <v>285.43333333333334</v>
      </c>
      <c r="G169" s="41">
        <v>283.36666666666667</v>
      </c>
      <c r="H169" s="41">
        <v>280.23333333333335</v>
      </c>
      <c r="I169" s="41">
        <v>278.16666666666669</v>
      </c>
      <c r="J169" s="41">
        <v>288.56666666666666</v>
      </c>
      <c r="K169" s="41">
        <v>290.63333333333338</v>
      </c>
      <c r="L169" s="41">
        <v>293.76666666666665</v>
      </c>
      <c r="M169" s="31">
        <v>287.5</v>
      </c>
      <c r="N169" s="31">
        <v>282.3</v>
      </c>
      <c r="O169" s="42">
        <v>106222350</v>
      </c>
      <c r="P169" s="43">
        <v>3.9056187038732965E-3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127.45</v>
      </c>
      <c r="F170" s="40">
        <v>126.98333333333333</v>
      </c>
      <c r="G170" s="41">
        <v>126.01666666666667</v>
      </c>
      <c r="H170" s="41">
        <v>124.58333333333333</v>
      </c>
      <c r="I170" s="41">
        <v>123.61666666666666</v>
      </c>
      <c r="J170" s="41">
        <v>128.41666666666669</v>
      </c>
      <c r="K170" s="41">
        <v>129.38333333333333</v>
      </c>
      <c r="L170" s="41">
        <v>130.81666666666666</v>
      </c>
      <c r="M170" s="31">
        <v>127.95</v>
      </c>
      <c r="N170" s="31">
        <v>125.55</v>
      </c>
      <c r="O170" s="42">
        <v>122181750</v>
      </c>
      <c r="P170" s="43">
        <v>-3.3586609404250632E-3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1386.05</v>
      </c>
      <c r="F171" s="40">
        <v>1387.6666666666667</v>
      </c>
      <c r="G171" s="41">
        <v>1376.9333333333334</v>
      </c>
      <c r="H171" s="41">
        <v>1367.8166666666666</v>
      </c>
      <c r="I171" s="41">
        <v>1357.0833333333333</v>
      </c>
      <c r="J171" s="41">
        <v>1396.7833333333335</v>
      </c>
      <c r="K171" s="41">
        <v>1407.5166666666667</v>
      </c>
      <c r="L171" s="41">
        <v>1416.6333333333337</v>
      </c>
      <c r="M171" s="31">
        <v>1398.4</v>
      </c>
      <c r="N171" s="31">
        <v>1378.55</v>
      </c>
      <c r="O171" s="42">
        <v>41304900</v>
      </c>
      <c r="P171" s="43">
        <v>-9.4380006930713245E-3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3724.95</v>
      </c>
      <c r="F172" s="40">
        <v>3704.2666666666664</v>
      </c>
      <c r="G172" s="41">
        <v>3674.1333333333328</v>
      </c>
      <c r="H172" s="41">
        <v>3623.3166666666662</v>
      </c>
      <c r="I172" s="41">
        <v>3593.1833333333325</v>
      </c>
      <c r="J172" s="41">
        <v>3755.083333333333</v>
      </c>
      <c r="K172" s="41">
        <v>3785.2166666666662</v>
      </c>
      <c r="L172" s="41">
        <v>3836.0333333333333</v>
      </c>
      <c r="M172" s="31">
        <v>3734.4</v>
      </c>
      <c r="N172" s="31">
        <v>3653.45</v>
      </c>
      <c r="O172" s="42">
        <v>9670800</v>
      </c>
      <c r="P172" s="43">
        <v>8.8539204430336998E-2</v>
      </c>
    </row>
    <row r="173" spans="1:16" ht="12.75" customHeight="1">
      <c r="A173" s="322">
        <v>163</v>
      </c>
      <c r="B173" s="32" t="s">
        <v>88</v>
      </c>
      <c r="C173" s="33" t="s">
        <v>204</v>
      </c>
      <c r="D173" s="34">
        <v>44469</v>
      </c>
      <c r="E173" s="40">
        <v>1451.65</v>
      </c>
      <c r="F173" s="40">
        <v>1450.8833333333332</v>
      </c>
      <c r="G173" s="41">
        <v>1437.8666666666663</v>
      </c>
      <c r="H173" s="41">
        <v>1424.083333333333</v>
      </c>
      <c r="I173" s="41">
        <v>1411.0666666666662</v>
      </c>
      <c r="J173" s="41">
        <v>1464.6666666666665</v>
      </c>
      <c r="K173" s="41">
        <v>1477.6833333333334</v>
      </c>
      <c r="L173" s="41">
        <v>1491.4666666666667</v>
      </c>
      <c r="M173" s="31">
        <v>1463.9</v>
      </c>
      <c r="N173" s="31">
        <v>1437.1</v>
      </c>
      <c r="O173" s="42">
        <v>9360600</v>
      </c>
      <c r="P173" s="43">
        <v>9.7734627831715208E-3</v>
      </c>
    </row>
    <row r="174" spans="1:16" ht="12.75" customHeight="1">
      <c r="A174" s="323">
        <v>164</v>
      </c>
      <c r="B174" s="321" t="s">
        <v>57</v>
      </c>
      <c r="C174" s="33" t="s">
        <v>205</v>
      </c>
      <c r="D174" s="34">
        <v>44469</v>
      </c>
      <c r="E174" s="40">
        <v>1830.2</v>
      </c>
      <c r="F174" s="40">
        <v>1823.6500000000003</v>
      </c>
      <c r="G174" s="41">
        <v>1808.6500000000005</v>
      </c>
      <c r="H174" s="41">
        <v>1787.1000000000001</v>
      </c>
      <c r="I174" s="41">
        <v>1772.1000000000004</v>
      </c>
      <c r="J174" s="41">
        <v>1845.2000000000007</v>
      </c>
      <c r="K174" s="41">
        <v>1860.2000000000003</v>
      </c>
      <c r="L174" s="41">
        <v>1881.7500000000009</v>
      </c>
      <c r="M174" s="31">
        <v>1838.65</v>
      </c>
      <c r="N174" s="31">
        <v>1802.1</v>
      </c>
      <c r="O174" s="42">
        <v>4750500</v>
      </c>
      <c r="P174" s="43">
        <v>2.9082047116165719E-2</v>
      </c>
    </row>
    <row r="175" spans="1:16" ht="12.75" customHeight="1">
      <c r="A175" s="323">
        <v>165</v>
      </c>
      <c r="B175" s="321" t="s">
        <v>48</v>
      </c>
      <c r="C175" s="33" t="s">
        <v>206</v>
      </c>
      <c r="D175" s="34">
        <v>44469</v>
      </c>
      <c r="E175" s="40">
        <v>3061.8</v>
      </c>
      <c r="F175" s="40">
        <v>3069.1166666666668</v>
      </c>
      <c r="G175" s="41">
        <v>3043.2333333333336</v>
      </c>
      <c r="H175" s="41">
        <v>3024.666666666667</v>
      </c>
      <c r="I175" s="41">
        <v>2998.7833333333338</v>
      </c>
      <c r="J175" s="41">
        <v>3087.6833333333334</v>
      </c>
      <c r="K175" s="41">
        <v>3113.5666666666666</v>
      </c>
      <c r="L175" s="41">
        <v>3132.1333333333332</v>
      </c>
      <c r="M175" s="31">
        <v>3095</v>
      </c>
      <c r="N175" s="31">
        <v>3050.55</v>
      </c>
      <c r="O175" s="42">
        <v>734500</v>
      </c>
      <c r="P175" s="43">
        <v>1.8018018018018018E-2</v>
      </c>
    </row>
    <row r="176" spans="1:16" ht="12.75" customHeight="1">
      <c r="A176" s="323">
        <v>166</v>
      </c>
      <c r="B176" s="321" t="s">
        <v>171</v>
      </c>
      <c r="C176" s="33" t="s">
        <v>207</v>
      </c>
      <c r="D176" s="34">
        <v>44469</v>
      </c>
      <c r="E176" s="40">
        <v>490.1</v>
      </c>
      <c r="F176" s="40">
        <v>486.95</v>
      </c>
      <c r="G176" s="41">
        <v>476</v>
      </c>
      <c r="H176" s="41">
        <v>461.90000000000003</v>
      </c>
      <c r="I176" s="41">
        <v>450.95000000000005</v>
      </c>
      <c r="J176" s="41">
        <v>501.04999999999995</v>
      </c>
      <c r="K176" s="41">
        <v>511.99999999999989</v>
      </c>
      <c r="L176" s="41">
        <v>526.09999999999991</v>
      </c>
      <c r="M176" s="31">
        <v>497.9</v>
      </c>
      <c r="N176" s="31">
        <v>472.85</v>
      </c>
      <c r="O176" s="42">
        <v>3042000</v>
      </c>
      <c r="P176" s="530">
        <v>0.3</v>
      </c>
    </row>
    <row r="177" spans="1:16" ht="12.75" customHeight="1">
      <c r="A177" s="323">
        <v>167</v>
      </c>
      <c r="B177" s="321" t="s">
        <v>45</v>
      </c>
      <c r="C177" s="33" t="s">
        <v>208</v>
      </c>
      <c r="D177" s="34">
        <v>44469</v>
      </c>
      <c r="E177" s="40">
        <v>951.25</v>
      </c>
      <c r="F177" s="40">
        <v>949.98333333333323</v>
      </c>
      <c r="G177" s="41">
        <v>940.96666666666647</v>
      </c>
      <c r="H177" s="41">
        <v>930.68333333333328</v>
      </c>
      <c r="I177" s="41">
        <v>921.66666666666652</v>
      </c>
      <c r="J177" s="41">
        <v>960.26666666666642</v>
      </c>
      <c r="K177" s="41">
        <v>969.28333333333308</v>
      </c>
      <c r="L177" s="41">
        <v>979.56666666666638</v>
      </c>
      <c r="M177" s="31">
        <v>959</v>
      </c>
      <c r="N177" s="31">
        <v>939.7</v>
      </c>
      <c r="O177" s="42">
        <v>1294125</v>
      </c>
      <c r="P177" s="530">
        <v>-4.0322580645161289E-2</v>
      </c>
    </row>
    <row r="178" spans="1:16" ht="12.75" customHeight="1">
      <c r="A178" s="323">
        <v>168</v>
      </c>
      <c r="B178" s="321" t="s">
        <v>50</v>
      </c>
      <c r="C178" s="33" t="s">
        <v>209</v>
      </c>
      <c r="D178" s="34">
        <v>44469</v>
      </c>
      <c r="E178" s="40">
        <v>513.20000000000005</v>
      </c>
      <c r="F178" s="40">
        <v>512.08333333333337</v>
      </c>
      <c r="G178" s="41">
        <v>509.11666666666679</v>
      </c>
      <c r="H178" s="41">
        <v>505.03333333333342</v>
      </c>
      <c r="I178" s="41">
        <v>502.06666666666683</v>
      </c>
      <c r="J178" s="41">
        <v>516.16666666666674</v>
      </c>
      <c r="K178" s="41">
        <v>519.13333333333321</v>
      </c>
      <c r="L178" s="41">
        <v>523.2166666666667</v>
      </c>
      <c r="M178" s="31">
        <v>515.04999999999995</v>
      </c>
      <c r="N178" s="31">
        <v>508</v>
      </c>
      <c r="O178" s="42">
        <v>5637800</v>
      </c>
      <c r="P178" s="530">
        <v>4.5159615883726967E-2</v>
      </c>
    </row>
    <row r="179" spans="1:16" ht="12.75" customHeight="1">
      <c r="A179" s="323">
        <v>169</v>
      </c>
      <c r="B179" s="321" t="s">
        <v>57</v>
      </c>
      <c r="C179" s="33" t="s">
        <v>210</v>
      </c>
      <c r="D179" s="34">
        <v>44469</v>
      </c>
      <c r="E179" s="40">
        <v>1453.25</v>
      </c>
      <c r="F179" s="40">
        <v>1453.5333333333335</v>
      </c>
      <c r="G179" s="41">
        <v>1437.2166666666672</v>
      </c>
      <c r="H179" s="41">
        <v>1421.1833333333336</v>
      </c>
      <c r="I179" s="41">
        <v>1404.8666666666672</v>
      </c>
      <c r="J179" s="41">
        <v>1469.5666666666671</v>
      </c>
      <c r="K179" s="41">
        <v>1485.8833333333332</v>
      </c>
      <c r="L179" s="41">
        <v>1501.916666666667</v>
      </c>
      <c r="M179" s="31">
        <v>1469.85</v>
      </c>
      <c r="N179" s="31">
        <v>1437.5</v>
      </c>
      <c r="O179" s="42">
        <v>1386700</v>
      </c>
      <c r="P179" s="530">
        <v>-3.6009732360097323E-2</v>
      </c>
    </row>
    <row r="180" spans="1:16" ht="12.75" customHeight="1">
      <c r="A180" s="323">
        <v>170</v>
      </c>
      <c r="B180" s="321" t="s">
        <v>43</v>
      </c>
      <c r="C180" s="33" t="s">
        <v>211</v>
      </c>
      <c r="D180" s="34">
        <v>44469</v>
      </c>
      <c r="E180" s="40">
        <v>7573.35</v>
      </c>
      <c r="F180" s="40">
        <v>7504.6500000000005</v>
      </c>
      <c r="G180" s="41">
        <v>7399.3000000000011</v>
      </c>
      <c r="H180" s="41">
        <v>7225.2500000000009</v>
      </c>
      <c r="I180" s="41">
        <v>7119.9000000000015</v>
      </c>
      <c r="J180" s="41">
        <v>7678.7000000000007</v>
      </c>
      <c r="K180" s="41">
        <v>7784.0500000000011</v>
      </c>
      <c r="L180" s="41">
        <v>7958.1</v>
      </c>
      <c r="M180" s="31">
        <v>7610</v>
      </c>
      <c r="N180" s="31">
        <v>7330.6</v>
      </c>
      <c r="O180" s="42">
        <v>1803000</v>
      </c>
      <c r="P180" s="530">
        <v>2.3210941490267294E-2</v>
      </c>
    </row>
    <row r="181" spans="1:16" ht="12.75" customHeight="1">
      <c r="A181" s="323">
        <v>171</v>
      </c>
      <c r="B181" s="321" t="s">
        <v>39</v>
      </c>
      <c r="C181" s="33" t="s">
        <v>212</v>
      </c>
      <c r="D181" s="34">
        <v>44469</v>
      </c>
      <c r="E181" s="40">
        <v>730.65</v>
      </c>
      <c r="F181" s="40">
        <v>733.76666666666677</v>
      </c>
      <c r="G181" s="41">
        <v>721.93333333333351</v>
      </c>
      <c r="H181" s="41">
        <v>713.2166666666667</v>
      </c>
      <c r="I181" s="41">
        <v>701.38333333333344</v>
      </c>
      <c r="J181" s="41">
        <v>742.48333333333358</v>
      </c>
      <c r="K181" s="41">
        <v>754.31666666666683</v>
      </c>
      <c r="L181" s="41">
        <v>763.03333333333364</v>
      </c>
      <c r="M181" s="31">
        <v>745.6</v>
      </c>
      <c r="N181" s="31">
        <v>725.05</v>
      </c>
      <c r="O181" s="42">
        <v>24233300</v>
      </c>
      <c r="P181" s="530">
        <v>-7.5046904315196998E-4</v>
      </c>
    </row>
    <row r="182" spans="1:16" ht="12.75" customHeight="1">
      <c r="A182" s="323">
        <v>172</v>
      </c>
      <c r="B182" s="321" t="s">
        <v>121</v>
      </c>
      <c r="C182" s="33" t="s">
        <v>213</v>
      </c>
      <c r="D182" s="34">
        <v>44469</v>
      </c>
      <c r="E182" s="40">
        <v>293</v>
      </c>
      <c r="F182" s="40">
        <v>293.03333333333336</v>
      </c>
      <c r="G182" s="41">
        <v>289.36666666666673</v>
      </c>
      <c r="H182" s="41">
        <v>285.73333333333335</v>
      </c>
      <c r="I182" s="41">
        <v>282.06666666666672</v>
      </c>
      <c r="J182" s="41">
        <v>296.66666666666674</v>
      </c>
      <c r="K182" s="41">
        <v>300.33333333333337</v>
      </c>
      <c r="L182" s="41">
        <v>303.96666666666675</v>
      </c>
      <c r="M182" s="31">
        <v>296.7</v>
      </c>
      <c r="N182" s="31">
        <v>289.39999999999998</v>
      </c>
      <c r="O182" s="42">
        <v>128532200</v>
      </c>
      <c r="P182" s="530">
        <v>1.2948304505032737E-2</v>
      </c>
    </row>
    <row r="183" spans="1:16" ht="12.75" customHeight="1">
      <c r="A183" s="323">
        <v>173</v>
      </c>
      <c r="B183" s="321" t="s">
        <v>71</v>
      </c>
      <c r="C183" s="33" t="s">
        <v>214</v>
      </c>
      <c r="D183" s="34">
        <v>44469</v>
      </c>
      <c r="E183" s="40">
        <v>987.2</v>
      </c>
      <c r="F183" s="40">
        <v>979.75</v>
      </c>
      <c r="G183" s="41">
        <v>967.5</v>
      </c>
      <c r="H183" s="41">
        <v>947.8</v>
      </c>
      <c r="I183" s="41">
        <v>935.55</v>
      </c>
      <c r="J183" s="41">
        <v>999.45</v>
      </c>
      <c r="K183" s="41">
        <v>1011.7</v>
      </c>
      <c r="L183" s="41">
        <v>1031.4000000000001</v>
      </c>
      <c r="M183" s="31">
        <v>992</v>
      </c>
      <c r="N183" s="31">
        <v>960.05</v>
      </c>
      <c r="O183" s="42">
        <v>3293000</v>
      </c>
      <c r="P183" s="530">
        <v>-6.4089810999005264E-2</v>
      </c>
    </row>
    <row r="184" spans="1:16" ht="12.75" customHeight="1">
      <c r="A184" s="323">
        <v>174</v>
      </c>
      <c r="B184" s="321" t="s">
        <v>88</v>
      </c>
      <c r="C184" s="33" t="s">
        <v>215</v>
      </c>
      <c r="D184" s="34">
        <v>44469</v>
      </c>
      <c r="E184" s="40">
        <v>637.04999999999995</v>
      </c>
      <c r="F184" s="40">
        <v>634</v>
      </c>
      <c r="G184" s="41">
        <v>629.54999999999995</v>
      </c>
      <c r="H184" s="41">
        <v>622.04999999999995</v>
      </c>
      <c r="I184" s="41">
        <v>617.59999999999991</v>
      </c>
      <c r="J184" s="41">
        <v>641.5</v>
      </c>
      <c r="K184" s="41">
        <v>645.95000000000005</v>
      </c>
      <c r="L184" s="41">
        <v>653.45000000000005</v>
      </c>
      <c r="M184" s="31">
        <v>638.45000000000005</v>
      </c>
      <c r="N184" s="31">
        <v>626.5</v>
      </c>
      <c r="O184" s="42">
        <v>27584000</v>
      </c>
      <c r="P184" s="530">
        <v>1.2628487518355359E-2</v>
      </c>
    </row>
    <row r="185" spans="1:16" ht="12.75" customHeight="1">
      <c r="A185" s="323">
        <v>175</v>
      </c>
      <c r="B185" s="321" t="s">
        <v>183</v>
      </c>
      <c r="C185" s="33" t="s">
        <v>216</v>
      </c>
      <c r="D185" s="34">
        <v>44469</v>
      </c>
      <c r="E185" s="40">
        <v>168.7</v>
      </c>
      <c r="F185" s="40">
        <v>168.35</v>
      </c>
      <c r="G185" s="41">
        <v>166.7</v>
      </c>
      <c r="H185" s="41">
        <v>164.7</v>
      </c>
      <c r="I185" s="41">
        <v>163.04999999999998</v>
      </c>
      <c r="J185" s="41">
        <v>170.35</v>
      </c>
      <c r="K185" s="41">
        <v>172.00000000000003</v>
      </c>
      <c r="L185" s="41">
        <v>174</v>
      </c>
      <c r="M185" s="31">
        <v>170</v>
      </c>
      <c r="N185" s="31">
        <v>166.35</v>
      </c>
      <c r="O185" s="42">
        <v>70206000</v>
      </c>
      <c r="P185" s="530">
        <v>-2.7698470192184768E-3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A191" s="44"/>
      <c r="B191" s="45"/>
      <c r="C191" s="44"/>
      <c r="D191" s="46"/>
      <c r="E191" s="47"/>
      <c r="F191" s="47"/>
      <c r="G191" s="48"/>
      <c r="H191" s="48"/>
      <c r="I191" s="48"/>
      <c r="J191" s="48"/>
      <c r="K191" s="48"/>
      <c r="L191" s="1"/>
      <c r="M191" s="1"/>
      <c r="N191" s="1"/>
      <c r="O191" s="1"/>
      <c r="P191" s="1"/>
    </row>
    <row r="192" spans="1:16" ht="12.75" customHeight="1">
      <c r="A192" s="1"/>
      <c r="B192" s="4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1"/>
      <c r="B193" s="4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1"/>
      <c r="B194" s="4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1"/>
      <c r="B195" s="4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49" t="s">
        <v>217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49" t="s">
        <v>218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49" t="s">
        <v>219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49" t="s">
        <v>220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49" t="s">
        <v>221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" t="s">
        <v>222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50" t="s">
        <v>223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50" t="s">
        <v>224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50" t="s">
        <v>225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50" t="s">
        <v>226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50" t="s">
        <v>227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50" t="s">
        <v>228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229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230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231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34" t="s">
        <v>16</v>
      </c>
      <c r="B8" s="536"/>
      <c r="C8" s="540" t="s">
        <v>20</v>
      </c>
      <c r="D8" s="540" t="s">
        <v>21</v>
      </c>
      <c r="E8" s="531" t="s">
        <v>22</v>
      </c>
      <c r="F8" s="532"/>
      <c r="G8" s="533"/>
      <c r="H8" s="531" t="s">
        <v>23</v>
      </c>
      <c r="I8" s="532"/>
      <c r="J8" s="533"/>
      <c r="K8" s="26"/>
      <c r="L8" s="53"/>
      <c r="M8" s="53"/>
      <c r="N8" s="1"/>
      <c r="O8" s="1"/>
    </row>
    <row r="9" spans="1:15" ht="36" customHeight="1">
      <c r="A9" s="538"/>
      <c r="B9" s="539"/>
      <c r="C9" s="539"/>
      <c r="D9" s="5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16705.2</v>
      </c>
      <c r="D10" s="35">
        <v>16664.283333333333</v>
      </c>
      <c r="E10" s="35">
        <v>16606.516666666666</v>
      </c>
      <c r="F10" s="35">
        <v>16507.833333333332</v>
      </c>
      <c r="G10" s="35">
        <v>16450.066666666666</v>
      </c>
      <c r="H10" s="35">
        <v>16762.966666666667</v>
      </c>
      <c r="I10" s="35">
        <v>16820.73333333333</v>
      </c>
      <c r="J10" s="35">
        <v>16919.416666666668</v>
      </c>
      <c r="K10" s="37">
        <v>16722.05</v>
      </c>
      <c r="L10" s="37">
        <v>16565.599999999999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35627.800000000003</v>
      </c>
      <c r="D11" s="40">
        <v>35571.65</v>
      </c>
      <c r="E11" s="40">
        <v>35415.4</v>
      </c>
      <c r="F11" s="40">
        <v>35203</v>
      </c>
      <c r="G11" s="40">
        <v>35046.75</v>
      </c>
      <c r="H11" s="40">
        <v>35784.050000000003</v>
      </c>
      <c r="I11" s="40">
        <v>35940.300000000003</v>
      </c>
      <c r="J11" s="40">
        <v>36152.700000000004</v>
      </c>
      <c r="K11" s="31">
        <v>35727.9</v>
      </c>
      <c r="L11" s="31">
        <v>35359.25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1996.6</v>
      </c>
      <c r="D12" s="40">
        <v>1991.3666666666668</v>
      </c>
      <c r="E12" s="40">
        <v>1983.5333333333335</v>
      </c>
      <c r="F12" s="40">
        <v>1970.4666666666667</v>
      </c>
      <c r="G12" s="40">
        <v>1962.6333333333334</v>
      </c>
      <c r="H12" s="40">
        <v>2004.4333333333336</v>
      </c>
      <c r="I12" s="40">
        <v>2012.2666666666667</v>
      </c>
      <c r="J12" s="40">
        <v>2025.3333333333337</v>
      </c>
      <c r="K12" s="31">
        <v>1999.2</v>
      </c>
      <c r="L12" s="31">
        <v>1978.3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4563.3</v>
      </c>
      <c r="D13" s="40">
        <v>4550.9000000000005</v>
      </c>
      <c r="E13" s="40">
        <v>4524.1000000000013</v>
      </c>
      <c r="F13" s="40">
        <v>4484.9000000000005</v>
      </c>
      <c r="G13" s="40">
        <v>4458.1000000000013</v>
      </c>
      <c r="H13" s="40">
        <v>4590.1000000000013</v>
      </c>
      <c r="I13" s="40">
        <v>4616.9000000000005</v>
      </c>
      <c r="J13" s="40">
        <v>4656.1000000000013</v>
      </c>
      <c r="K13" s="31">
        <v>4577.7</v>
      </c>
      <c r="L13" s="31">
        <v>4511.7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34309.800000000003</v>
      </c>
      <c r="D14" s="40">
        <v>34167.23333333333</v>
      </c>
      <c r="E14" s="40">
        <v>33941.616666666661</v>
      </c>
      <c r="F14" s="40">
        <v>33573.433333333334</v>
      </c>
      <c r="G14" s="40">
        <v>33347.816666666666</v>
      </c>
      <c r="H14" s="40">
        <v>34535.416666666657</v>
      </c>
      <c r="I14" s="40">
        <v>34761.033333333326</v>
      </c>
      <c r="J14" s="40">
        <v>35129.216666666653</v>
      </c>
      <c r="K14" s="31">
        <v>34392.85</v>
      </c>
      <c r="L14" s="31">
        <v>33799.050000000003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3564.65</v>
      </c>
      <c r="D15" s="40">
        <v>3553.4666666666672</v>
      </c>
      <c r="E15" s="40">
        <v>3537.6333333333341</v>
      </c>
      <c r="F15" s="40">
        <v>3510.6166666666668</v>
      </c>
      <c r="G15" s="40">
        <v>3494.7833333333338</v>
      </c>
      <c r="H15" s="40">
        <v>3580.4833333333345</v>
      </c>
      <c r="I15" s="40">
        <v>3596.3166666666675</v>
      </c>
      <c r="J15" s="40">
        <v>3623.3333333333348</v>
      </c>
      <c r="K15" s="31">
        <v>3569.3</v>
      </c>
      <c r="L15" s="31">
        <v>3526.45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7357.95</v>
      </c>
      <c r="D16" s="40">
        <v>7341.2833333333328</v>
      </c>
      <c r="E16" s="40">
        <v>7302.9166666666661</v>
      </c>
      <c r="F16" s="40">
        <v>7247.8833333333332</v>
      </c>
      <c r="G16" s="40">
        <v>7209.5166666666664</v>
      </c>
      <c r="H16" s="40">
        <v>7396.3166666666657</v>
      </c>
      <c r="I16" s="40">
        <v>7434.6833333333325</v>
      </c>
      <c r="J16" s="40">
        <v>7489.7166666666653</v>
      </c>
      <c r="K16" s="31">
        <v>7379.65</v>
      </c>
      <c r="L16" s="31">
        <v>7286.25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2348.1</v>
      </c>
      <c r="D17" s="40">
        <v>2323.0166666666669</v>
      </c>
      <c r="E17" s="40">
        <v>2291.3833333333337</v>
      </c>
      <c r="F17" s="40">
        <v>2234.666666666667</v>
      </c>
      <c r="G17" s="40">
        <v>2203.0333333333338</v>
      </c>
      <c r="H17" s="40">
        <v>2379.7333333333336</v>
      </c>
      <c r="I17" s="40">
        <v>2411.3666666666668</v>
      </c>
      <c r="J17" s="40">
        <v>2468.0833333333335</v>
      </c>
      <c r="K17" s="31">
        <v>2354.65</v>
      </c>
      <c r="L17" s="31">
        <v>2266.3000000000002</v>
      </c>
      <c r="M17" s="31">
        <v>5.9186399999999999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1285.5</v>
      </c>
      <c r="D18" s="40">
        <v>1301.8</v>
      </c>
      <c r="E18" s="40">
        <v>1241.6999999999998</v>
      </c>
      <c r="F18" s="40">
        <v>1197.8999999999999</v>
      </c>
      <c r="G18" s="40">
        <v>1137.7999999999997</v>
      </c>
      <c r="H18" s="40">
        <v>1345.6</v>
      </c>
      <c r="I18" s="40">
        <v>1405.6999999999998</v>
      </c>
      <c r="J18" s="40">
        <v>1449.5</v>
      </c>
      <c r="K18" s="31">
        <v>1361.9</v>
      </c>
      <c r="L18" s="31">
        <v>1258</v>
      </c>
      <c r="M18" s="31">
        <v>15.87031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926.5</v>
      </c>
      <c r="D19" s="40">
        <v>920.6</v>
      </c>
      <c r="E19" s="40">
        <v>911.90000000000009</v>
      </c>
      <c r="F19" s="40">
        <v>897.30000000000007</v>
      </c>
      <c r="G19" s="40">
        <v>888.60000000000014</v>
      </c>
      <c r="H19" s="40">
        <v>935.2</v>
      </c>
      <c r="I19" s="40">
        <v>943.90000000000009</v>
      </c>
      <c r="J19" s="40">
        <v>958.5</v>
      </c>
      <c r="K19" s="31">
        <v>929.3</v>
      </c>
      <c r="L19" s="31">
        <v>906</v>
      </c>
      <c r="M19" s="31">
        <v>5.90069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19028.8</v>
      </c>
      <c r="D20" s="40">
        <v>19014.716666666667</v>
      </c>
      <c r="E20" s="40">
        <v>18929.483333333334</v>
      </c>
      <c r="F20" s="40">
        <v>18830.166666666668</v>
      </c>
      <c r="G20" s="40">
        <v>18744.933333333334</v>
      </c>
      <c r="H20" s="40">
        <v>19114.033333333333</v>
      </c>
      <c r="I20" s="40">
        <v>19199.26666666667</v>
      </c>
      <c r="J20" s="40">
        <v>19298.583333333332</v>
      </c>
      <c r="K20" s="31">
        <v>19099.95</v>
      </c>
      <c r="L20" s="31">
        <v>18915.400000000001</v>
      </c>
      <c r="M20" s="31">
        <v>3.959E-2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1506.05</v>
      </c>
      <c r="D21" s="40">
        <v>1498.3833333333332</v>
      </c>
      <c r="E21" s="40">
        <v>1481.7666666666664</v>
      </c>
      <c r="F21" s="40">
        <v>1457.4833333333331</v>
      </c>
      <c r="G21" s="40">
        <v>1440.8666666666663</v>
      </c>
      <c r="H21" s="40">
        <v>1522.6666666666665</v>
      </c>
      <c r="I21" s="40">
        <v>1539.2833333333333</v>
      </c>
      <c r="J21" s="40">
        <v>1563.5666666666666</v>
      </c>
      <c r="K21" s="31">
        <v>1515</v>
      </c>
      <c r="L21" s="31">
        <v>1474.1</v>
      </c>
      <c r="M21" s="31">
        <v>51.644770000000001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1049.0999999999999</v>
      </c>
      <c r="D22" s="40">
        <v>1035.7</v>
      </c>
      <c r="E22" s="40">
        <v>1011.4000000000001</v>
      </c>
      <c r="F22" s="40">
        <v>973.7</v>
      </c>
      <c r="G22" s="40">
        <v>949.40000000000009</v>
      </c>
      <c r="H22" s="40">
        <v>1073.4000000000001</v>
      </c>
      <c r="I22" s="40">
        <v>1097.6999999999998</v>
      </c>
      <c r="J22" s="40">
        <v>1135.4000000000001</v>
      </c>
      <c r="K22" s="31">
        <v>1060</v>
      </c>
      <c r="L22" s="31">
        <v>998</v>
      </c>
      <c r="M22" s="31">
        <v>21.322130000000001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727</v>
      </c>
      <c r="D23" s="40">
        <v>727.06666666666661</v>
      </c>
      <c r="E23" s="40">
        <v>722.18333333333317</v>
      </c>
      <c r="F23" s="40">
        <v>717.36666666666656</v>
      </c>
      <c r="G23" s="40">
        <v>712.48333333333312</v>
      </c>
      <c r="H23" s="40">
        <v>731.88333333333321</v>
      </c>
      <c r="I23" s="40">
        <v>736.76666666666665</v>
      </c>
      <c r="J23" s="40">
        <v>741.58333333333326</v>
      </c>
      <c r="K23" s="31">
        <v>731.95</v>
      </c>
      <c r="L23" s="31">
        <v>722.25</v>
      </c>
      <c r="M23" s="31">
        <v>67.512559999999993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1320.7</v>
      </c>
      <c r="D24" s="40">
        <v>1309.4833333333333</v>
      </c>
      <c r="E24" s="40">
        <v>1249.9666666666667</v>
      </c>
      <c r="F24" s="40">
        <v>1179.2333333333333</v>
      </c>
      <c r="G24" s="40">
        <v>1119.7166666666667</v>
      </c>
      <c r="H24" s="40">
        <v>1380.2166666666667</v>
      </c>
      <c r="I24" s="40">
        <v>1439.7333333333336</v>
      </c>
      <c r="J24" s="40">
        <v>1510.4666666666667</v>
      </c>
      <c r="K24" s="31">
        <v>1369</v>
      </c>
      <c r="L24" s="31">
        <v>1238.75</v>
      </c>
      <c r="M24" s="31">
        <v>6.7928300000000004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1433.7</v>
      </c>
      <c r="D25" s="40">
        <v>1388.2</v>
      </c>
      <c r="E25" s="40">
        <v>1342.7</v>
      </c>
      <c r="F25" s="40">
        <v>1251.7</v>
      </c>
      <c r="G25" s="40">
        <v>1206.2</v>
      </c>
      <c r="H25" s="40">
        <v>1479.2</v>
      </c>
      <c r="I25" s="40">
        <v>1524.7</v>
      </c>
      <c r="J25" s="40">
        <v>1615.7</v>
      </c>
      <c r="K25" s="31">
        <v>1433.7</v>
      </c>
      <c r="L25" s="31">
        <v>1297.2</v>
      </c>
      <c r="M25" s="31">
        <v>7.4403199999999998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107.95</v>
      </c>
      <c r="D26" s="40">
        <v>107</v>
      </c>
      <c r="E26" s="40">
        <v>105.05</v>
      </c>
      <c r="F26" s="40">
        <v>102.14999999999999</v>
      </c>
      <c r="G26" s="40">
        <v>100.19999999999999</v>
      </c>
      <c r="H26" s="40">
        <v>109.9</v>
      </c>
      <c r="I26" s="40">
        <v>111.85</v>
      </c>
      <c r="J26" s="40">
        <v>114.75000000000001</v>
      </c>
      <c r="K26" s="31">
        <v>108.95</v>
      </c>
      <c r="L26" s="31">
        <v>104.1</v>
      </c>
      <c r="M26" s="31">
        <v>27.568670000000001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202.35</v>
      </c>
      <c r="D27" s="40">
        <v>201.48333333333335</v>
      </c>
      <c r="E27" s="40">
        <v>199.1166666666667</v>
      </c>
      <c r="F27" s="40">
        <v>195.88333333333335</v>
      </c>
      <c r="G27" s="40">
        <v>193.51666666666671</v>
      </c>
      <c r="H27" s="40">
        <v>204.7166666666667</v>
      </c>
      <c r="I27" s="40">
        <v>207.08333333333337</v>
      </c>
      <c r="J27" s="40">
        <v>210.31666666666669</v>
      </c>
      <c r="K27" s="31">
        <v>203.85</v>
      </c>
      <c r="L27" s="31">
        <v>198.25</v>
      </c>
      <c r="M27" s="31">
        <v>17.77711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2218.3000000000002</v>
      </c>
      <c r="D28" s="40">
        <v>2220.2666666666669</v>
      </c>
      <c r="E28" s="40">
        <v>2206.5333333333338</v>
      </c>
      <c r="F28" s="40">
        <v>2194.7666666666669</v>
      </c>
      <c r="G28" s="40">
        <v>2181.0333333333338</v>
      </c>
      <c r="H28" s="40">
        <v>2232.0333333333338</v>
      </c>
      <c r="I28" s="40">
        <v>2245.7666666666664</v>
      </c>
      <c r="J28" s="40">
        <v>2257.5333333333338</v>
      </c>
      <c r="K28" s="31">
        <v>2234</v>
      </c>
      <c r="L28" s="31">
        <v>2208.5</v>
      </c>
      <c r="M28" s="31">
        <v>0.32612000000000002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746.15</v>
      </c>
      <c r="D29" s="40">
        <v>741.68333333333339</v>
      </c>
      <c r="E29" s="40">
        <v>734.46666666666681</v>
      </c>
      <c r="F29" s="40">
        <v>722.78333333333342</v>
      </c>
      <c r="G29" s="40">
        <v>715.56666666666683</v>
      </c>
      <c r="H29" s="40">
        <v>753.36666666666679</v>
      </c>
      <c r="I29" s="40">
        <v>760.58333333333348</v>
      </c>
      <c r="J29" s="40">
        <v>772.26666666666677</v>
      </c>
      <c r="K29" s="31">
        <v>748.9</v>
      </c>
      <c r="L29" s="31">
        <v>730</v>
      </c>
      <c r="M29" s="31">
        <v>1.71902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3887.65</v>
      </c>
      <c r="D30" s="40">
        <v>3890.5499999999997</v>
      </c>
      <c r="E30" s="40">
        <v>3848.0999999999995</v>
      </c>
      <c r="F30" s="40">
        <v>3808.5499999999997</v>
      </c>
      <c r="G30" s="40">
        <v>3766.0999999999995</v>
      </c>
      <c r="H30" s="40">
        <v>3930.0999999999995</v>
      </c>
      <c r="I30" s="40">
        <v>3972.5499999999993</v>
      </c>
      <c r="J30" s="40">
        <v>4012.0999999999995</v>
      </c>
      <c r="K30" s="31">
        <v>3933</v>
      </c>
      <c r="L30" s="31">
        <v>3851</v>
      </c>
      <c r="M30" s="31">
        <v>2.00257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682.85</v>
      </c>
      <c r="D31" s="40">
        <v>677.93333333333328</v>
      </c>
      <c r="E31" s="40">
        <v>671.86666666666656</v>
      </c>
      <c r="F31" s="40">
        <v>660.88333333333333</v>
      </c>
      <c r="G31" s="40">
        <v>654.81666666666661</v>
      </c>
      <c r="H31" s="40">
        <v>688.91666666666652</v>
      </c>
      <c r="I31" s="40">
        <v>694.98333333333335</v>
      </c>
      <c r="J31" s="40">
        <v>705.96666666666647</v>
      </c>
      <c r="K31" s="31">
        <v>684</v>
      </c>
      <c r="L31" s="31">
        <v>666.95</v>
      </c>
      <c r="M31" s="31">
        <v>9.6891599999999993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410.05</v>
      </c>
      <c r="D32" s="40">
        <v>406.33333333333331</v>
      </c>
      <c r="E32" s="40">
        <v>401.21666666666664</v>
      </c>
      <c r="F32" s="40">
        <v>392.38333333333333</v>
      </c>
      <c r="G32" s="40">
        <v>387.26666666666665</v>
      </c>
      <c r="H32" s="40">
        <v>415.16666666666663</v>
      </c>
      <c r="I32" s="40">
        <v>420.2833333333333</v>
      </c>
      <c r="J32" s="40">
        <v>429.11666666666662</v>
      </c>
      <c r="K32" s="31">
        <v>411.45</v>
      </c>
      <c r="L32" s="31">
        <v>397.5</v>
      </c>
      <c r="M32" s="31">
        <v>45.558900000000001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4765.1000000000004</v>
      </c>
      <c r="D33" s="40">
        <v>4757.8166666666666</v>
      </c>
      <c r="E33" s="40">
        <v>4683.6333333333332</v>
      </c>
      <c r="F33" s="40">
        <v>4602.166666666667</v>
      </c>
      <c r="G33" s="40">
        <v>4527.9833333333336</v>
      </c>
      <c r="H33" s="40">
        <v>4839.2833333333328</v>
      </c>
      <c r="I33" s="40">
        <v>4913.4666666666653</v>
      </c>
      <c r="J33" s="40">
        <v>4994.9333333333325</v>
      </c>
      <c r="K33" s="31">
        <v>4832</v>
      </c>
      <c r="L33" s="31">
        <v>4676.3500000000004</v>
      </c>
      <c r="M33" s="31">
        <v>9.3788699999999992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208.95</v>
      </c>
      <c r="D34" s="40">
        <v>209.43333333333331</v>
      </c>
      <c r="E34" s="40">
        <v>206.76666666666662</v>
      </c>
      <c r="F34" s="40">
        <v>204.58333333333331</v>
      </c>
      <c r="G34" s="40">
        <v>201.91666666666663</v>
      </c>
      <c r="H34" s="40">
        <v>211.61666666666662</v>
      </c>
      <c r="I34" s="40">
        <v>214.2833333333333</v>
      </c>
      <c r="J34" s="40">
        <v>216.46666666666661</v>
      </c>
      <c r="K34" s="31">
        <v>212.1</v>
      </c>
      <c r="L34" s="31">
        <v>207.25</v>
      </c>
      <c r="M34" s="31">
        <v>30.47268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120.25</v>
      </c>
      <c r="D35" s="40">
        <v>119.43333333333334</v>
      </c>
      <c r="E35" s="40">
        <v>118.36666666666667</v>
      </c>
      <c r="F35" s="40">
        <v>116.48333333333333</v>
      </c>
      <c r="G35" s="40">
        <v>115.41666666666667</v>
      </c>
      <c r="H35" s="40">
        <v>121.31666666666668</v>
      </c>
      <c r="I35" s="40">
        <v>122.38333333333334</v>
      </c>
      <c r="J35" s="40">
        <v>124.26666666666668</v>
      </c>
      <c r="K35" s="31">
        <v>120.5</v>
      </c>
      <c r="L35" s="31">
        <v>117.55</v>
      </c>
      <c r="M35" s="31">
        <v>134.16324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3036.8</v>
      </c>
      <c r="D36" s="40">
        <v>3038.4166666666665</v>
      </c>
      <c r="E36" s="40">
        <v>3018.8833333333332</v>
      </c>
      <c r="F36" s="40">
        <v>3000.9666666666667</v>
      </c>
      <c r="G36" s="40">
        <v>2981.4333333333334</v>
      </c>
      <c r="H36" s="40">
        <v>3056.333333333333</v>
      </c>
      <c r="I36" s="40">
        <v>3075.8666666666668</v>
      </c>
      <c r="J36" s="40">
        <v>3093.7833333333328</v>
      </c>
      <c r="K36" s="31">
        <v>3057.95</v>
      </c>
      <c r="L36" s="31">
        <v>3020.5</v>
      </c>
      <c r="M36" s="31">
        <v>6.34375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710</v>
      </c>
      <c r="D37" s="40">
        <v>708.68333333333339</v>
      </c>
      <c r="E37" s="40">
        <v>699.36666666666679</v>
      </c>
      <c r="F37" s="40">
        <v>688.73333333333335</v>
      </c>
      <c r="G37" s="40">
        <v>679.41666666666674</v>
      </c>
      <c r="H37" s="40">
        <v>719.31666666666683</v>
      </c>
      <c r="I37" s="40">
        <v>728.63333333333344</v>
      </c>
      <c r="J37" s="40">
        <v>739.26666666666688</v>
      </c>
      <c r="K37" s="31">
        <v>718</v>
      </c>
      <c r="L37" s="31">
        <v>698.05</v>
      </c>
      <c r="M37" s="31">
        <v>72.314409999999995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3833.05</v>
      </c>
      <c r="D38" s="40">
        <v>3848.6833333333329</v>
      </c>
      <c r="E38" s="40">
        <v>3799.3666666666659</v>
      </c>
      <c r="F38" s="40">
        <v>3765.6833333333329</v>
      </c>
      <c r="G38" s="40">
        <v>3716.3666666666659</v>
      </c>
      <c r="H38" s="40">
        <v>3882.3666666666659</v>
      </c>
      <c r="I38" s="40">
        <v>3931.6833333333325</v>
      </c>
      <c r="J38" s="40">
        <v>3965.3666666666659</v>
      </c>
      <c r="K38" s="31">
        <v>3898</v>
      </c>
      <c r="L38" s="31">
        <v>3815</v>
      </c>
      <c r="M38" s="31">
        <v>3.4970400000000001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752.4</v>
      </c>
      <c r="D39" s="40">
        <v>751</v>
      </c>
      <c r="E39" s="40">
        <v>742.4</v>
      </c>
      <c r="F39" s="40">
        <v>732.4</v>
      </c>
      <c r="G39" s="40">
        <v>723.8</v>
      </c>
      <c r="H39" s="40">
        <v>761</v>
      </c>
      <c r="I39" s="40">
        <v>769.59999999999991</v>
      </c>
      <c r="J39" s="40">
        <v>779.6</v>
      </c>
      <c r="K39" s="31">
        <v>759.6</v>
      </c>
      <c r="L39" s="31">
        <v>741</v>
      </c>
      <c r="M39" s="31">
        <v>58.419670000000004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3699.45</v>
      </c>
      <c r="D40" s="40">
        <v>3709.4500000000003</v>
      </c>
      <c r="E40" s="40">
        <v>3669.0000000000005</v>
      </c>
      <c r="F40" s="40">
        <v>3638.55</v>
      </c>
      <c r="G40" s="40">
        <v>3598.1000000000004</v>
      </c>
      <c r="H40" s="40">
        <v>3739.9000000000005</v>
      </c>
      <c r="I40" s="40">
        <v>3780.3500000000004</v>
      </c>
      <c r="J40" s="40">
        <v>3810.8000000000006</v>
      </c>
      <c r="K40" s="31">
        <v>3749.9</v>
      </c>
      <c r="L40" s="31">
        <v>3679</v>
      </c>
      <c r="M40" s="31">
        <v>2.7482199999999999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6966.6</v>
      </c>
      <c r="D41" s="40">
        <v>6954.3166666666666</v>
      </c>
      <c r="E41" s="40">
        <v>6884.2833333333328</v>
      </c>
      <c r="F41" s="40">
        <v>6801.9666666666662</v>
      </c>
      <c r="G41" s="40">
        <v>6731.9333333333325</v>
      </c>
      <c r="H41" s="40">
        <v>7036.6333333333332</v>
      </c>
      <c r="I41" s="40">
        <v>7106.6666666666679</v>
      </c>
      <c r="J41" s="40">
        <v>7188.9833333333336</v>
      </c>
      <c r="K41" s="31">
        <v>7024.35</v>
      </c>
      <c r="L41" s="31">
        <v>6872</v>
      </c>
      <c r="M41" s="31">
        <v>9.3590599999999995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16195.6</v>
      </c>
      <c r="D42" s="40">
        <v>16075.866666666669</v>
      </c>
      <c r="E42" s="40">
        <v>15899.783333333336</v>
      </c>
      <c r="F42" s="40">
        <v>15603.966666666667</v>
      </c>
      <c r="G42" s="40">
        <v>15427.883333333335</v>
      </c>
      <c r="H42" s="40">
        <v>16371.683333333338</v>
      </c>
      <c r="I42" s="40">
        <v>16547.76666666667</v>
      </c>
      <c r="J42" s="40">
        <v>16843.583333333339</v>
      </c>
      <c r="K42" s="31">
        <v>16251.95</v>
      </c>
      <c r="L42" s="31">
        <v>15780.05</v>
      </c>
      <c r="M42" s="31">
        <v>4.4147499999999997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4194.95</v>
      </c>
      <c r="D43" s="40">
        <v>4174.9833333333336</v>
      </c>
      <c r="E43" s="40">
        <v>4149.9666666666672</v>
      </c>
      <c r="F43" s="40">
        <v>4104.9833333333336</v>
      </c>
      <c r="G43" s="40">
        <v>4079.9666666666672</v>
      </c>
      <c r="H43" s="40">
        <v>4219.9666666666672</v>
      </c>
      <c r="I43" s="40">
        <v>4244.9833333333336</v>
      </c>
      <c r="J43" s="40">
        <v>4289.9666666666672</v>
      </c>
      <c r="K43" s="31">
        <v>4200</v>
      </c>
      <c r="L43" s="31">
        <v>4130</v>
      </c>
      <c r="M43" s="31">
        <v>0.21279999999999999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2290.85</v>
      </c>
      <c r="D44" s="40">
        <v>2287.2666666666664</v>
      </c>
      <c r="E44" s="40">
        <v>2270.083333333333</v>
      </c>
      <c r="F44" s="40">
        <v>2249.3166666666666</v>
      </c>
      <c r="G44" s="40">
        <v>2232.1333333333332</v>
      </c>
      <c r="H44" s="40">
        <v>2308.0333333333328</v>
      </c>
      <c r="I44" s="40">
        <v>2325.2166666666662</v>
      </c>
      <c r="J44" s="40">
        <v>2345.9833333333327</v>
      </c>
      <c r="K44" s="31">
        <v>2304.4499999999998</v>
      </c>
      <c r="L44" s="31">
        <v>2266.5</v>
      </c>
      <c r="M44" s="31">
        <v>4.24254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276.10000000000002</v>
      </c>
      <c r="D45" s="40">
        <v>273.3</v>
      </c>
      <c r="E45" s="40">
        <v>267.8</v>
      </c>
      <c r="F45" s="40">
        <v>259.5</v>
      </c>
      <c r="G45" s="40">
        <v>254</v>
      </c>
      <c r="H45" s="40">
        <v>281.60000000000002</v>
      </c>
      <c r="I45" s="40">
        <v>287.10000000000002</v>
      </c>
      <c r="J45" s="40">
        <v>295.40000000000003</v>
      </c>
      <c r="K45" s="31">
        <v>278.8</v>
      </c>
      <c r="L45" s="31">
        <v>265</v>
      </c>
      <c r="M45" s="31">
        <v>106.8586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74.55</v>
      </c>
      <c r="D46" s="40">
        <v>74.316666666666663</v>
      </c>
      <c r="E46" s="40">
        <v>73.48333333333332</v>
      </c>
      <c r="F46" s="40">
        <v>72.416666666666657</v>
      </c>
      <c r="G46" s="40">
        <v>71.583333333333314</v>
      </c>
      <c r="H46" s="40">
        <v>75.383333333333326</v>
      </c>
      <c r="I46" s="40">
        <v>76.216666666666669</v>
      </c>
      <c r="J46" s="40">
        <v>77.283333333333331</v>
      </c>
      <c r="K46" s="31">
        <v>75.150000000000006</v>
      </c>
      <c r="L46" s="31">
        <v>73.25</v>
      </c>
      <c r="M46" s="31">
        <v>184.49905999999999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67.400000000000006</v>
      </c>
      <c r="D47" s="40">
        <v>66.866666666666674</v>
      </c>
      <c r="E47" s="40">
        <v>65.233333333333348</v>
      </c>
      <c r="F47" s="40">
        <v>63.066666666666677</v>
      </c>
      <c r="G47" s="40">
        <v>61.433333333333351</v>
      </c>
      <c r="H47" s="40">
        <v>69.033333333333346</v>
      </c>
      <c r="I47" s="40">
        <v>70.666666666666671</v>
      </c>
      <c r="J47" s="40">
        <v>72.833333333333343</v>
      </c>
      <c r="K47" s="31">
        <v>68.5</v>
      </c>
      <c r="L47" s="31">
        <v>64.7</v>
      </c>
      <c r="M47" s="31">
        <v>23.136949999999999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1722.95</v>
      </c>
      <c r="D48" s="40">
        <v>1720.2</v>
      </c>
      <c r="E48" s="40">
        <v>1703.45</v>
      </c>
      <c r="F48" s="40">
        <v>1683.95</v>
      </c>
      <c r="G48" s="40">
        <v>1667.2</v>
      </c>
      <c r="H48" s="40">
        <v>1739.7</v>
      </c>
      <c r="I48" s="40">
        <v>1756.45</v>
      </c>
      <c r="J48" s="40">
        <v>1775.95</v>
      </c>
      <c r="K48" s="31">
        <v>1736.95</v>
      </c>
      <c r="L48" s="31">
        <v>1700.7</v>
      </c>
      <c r="M48" s="31">
        <v>4.2124600000000001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785.85</v>
      </c>
      <c r="D49" s="40">
        <v>783.95000000000016</v>
      </c>
      <c r="E49" s="40">
        <v>777.20000000000027</v>
      </c>
      <c r="F49" s="40">
        <v>768.55000000000007</v>
      </c>
      <c r="G49" s="40">
        <v>761.80000000000018</v>
      </c>
      <c r="H49" s="40">
        <v>792.60000000000036</v>
      </c>
      <c r="I49" s="40">
        <v>799.35000000000014</v>
      </c>
      <c r="J49" s="40">
        <v>808.00000000000045</v>
      </c>
      <c r="K49" s="31">
        <v>790.7</v>
      </c>
      <c r="L49" s="31">
        <v>775.3</v>
      </c>
      <c r="M49" s="31">
        <v>6.8815999999999997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185.3</v>
      </c>
      <c r="D50" s="40">
        <v>184.20000000000002</v>
      </c>
      <c r="E50" s="40">
        <v>182.40000000000003</v>
      </c>
      <c r="F50" s="40">
        <v>179.50000000000003</v>
      </c>
      <c r="G50" s="40">
        <v>177.70000000000005</v>
      </c>
      <c r="H50" s="40">
        <v>187.10000000000002</v>
      </c>
      <c r="I50" s="40">
        <v>188.90000000000003</v>
      </c>
      <c r="J50" s="40">
        <v>191.8</v>
      </c>
      <c r="K50" s="31">
        <v>186</v>
      </c>
      <c r="L50" s="31">
        <v>181.3</v>
      </c>
      <c r="M50" s="31">
        <v>93.893150000000006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729.45</v>
      </c>
      <c r="D51" s="40">
        <v>728.7833333333333</v>
      </c>
      <c r="E51" s="40">
        <v>722.91666666666663</v>
      </c>
      <c r="F51" s="40">
        <v>716.38333333333333</v>
      </c>
      <c r="G51" s="40">
        <v>710.51666666666665</v>
      </c>
      <c r="H51" s="40">
        <v>735.31666666666661</v>
      </c>
      <c r="I51" s="40">
        <v>741.18333333333339</v>
      </c>
      <c r="J51" s="40">
        <v>747.71666666666658</v>
      </c>
      <c r="K51" s="31">
        <v>734.65</v>
      </c>
      <c r="L51" s="31">
        <v>722.25</v>
      </c>
      <c r="M51" s="31">
        <v>8.56128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54.2</v>
      </c>
      <c r="D52" s="40">
        <v>53.733333333333327</v>
      </c>
      <c r="E52" s="40">
        <v>52.766666666666652</v>
      </c>
      <c r="F52" s="40">
        <v>51.333333333333321</v>
      </c>
      <c r="G52" s="40">
        <v>50.366666666666646</v>
      </c>
      <c r="H52" s="40">
        <v>55.166666666666657</v>
      </c>
      <c r="I52" s="40">
        <v>56.13333333333334</v>
      </c>
      <c r="J52" s="40">
        <v>57.566666666666663</v>
      </c>
      <c r="K52" s="31">
        <v>54.7</v>
      </c>
      <c r="L52" s="31">
        <v>52.3</v>
      </c>
      <c r="M52" s="31">
        <v>472.97035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471.3</v>
      </c>
      <c r="D53" s="40">
        <v>470.38333333333338</v>
      </c>
      <c r="E53" s="40">
        <v>467.06666666666678</v>
      </c>
      <c r="F53" s="40">
        <v>462.83333333333337</v>
      </c>
      <c r="G53" s="40">
        <v>459.51666666666677</v>
      </c>
      <c r="H53" s="40">
        <v>474.61666666666679</v>
      </c>
      <c r="I53" s="40">
        <v>477.93333333333339</v>
      </c>
      <c r="J53" s="40">
        <v>482.1666666666668</v>
      </c>
      <c r="K53" s="31">
        <v>473.7</v>
      </c>
      <c r="L53" s="31">
        <v>466.15</v>
      </c>
      <c r="M53" s="31">
        <v>62.683810000000001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595.15</v>
      </c>
      <c r="D54" s="40">
        <v>595.19999999999993</v>
      </c>
      <c r="E54" s="40">
        <v>584.99999999999989</v>
      </c>
      <c r="F54" s="40">
        <v>574.84999999999991</v>
      </c>
      <c r="G54" s="40">
        <v>564.64999999999986</v>
      </c>
      <c r="H54" s="40">
        <v>605.34999999999991</v>
      </c>
      <c r="I54" s="40">
        <v>615.54999999999995</v>
      </c>
      <c r="J54" s="40">
        <v>625.69999999999993</v>
      </c>
      <c r="K54" s="31">
        <v>605.4</v>
      </c>
      <c r="L54" s="31">
        <v>585.04999999999995</v>
      </c>
      <c r="M54" s="31">
        <v>161.41222999999999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346.7</v>
      </c>
      <c r="D55" s="40">
        <v>344.76666666666665</v>
      </c>
      <c r="E55" s="40">
        <v>341.48333333333329</v>
      </c>
      <c r="F55" s="40">
        <v>336.26666666666665</v>
      </c>
      <c r="G55" s="40">
        <v>332.98333333333329</v>
      </c>
      <c r="H55" s="40">
        <v>349.98333333333329</v>
      </c>
      <c r="I55" s="40">
        <v>353.26666666666659</v>
      </c>
      <c r="J55" s="40">
        <v>358.48333333333329</v>
      </c>
      <c r="K55" s="31">
        <v>348.05</v>
      </c>
      <c r="L55" s="31">
        <v>339.55</v>
      </c>
      <c r="M55" s="31">
        <v>14.013159999999999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1199.5</v>
      </c>
      <c r="D56" s="40">
        <v>1206.5</v>
      </c>
      <c r="E56" s="40">
        <v>1183</v>
      </c>
      <c r="F56" s="40">
        <v>1166.5</v>
      </c>
      <c r="G56" s="40">
        <v>1143</v>
      </c>
      <c r="H56" s="40">
        <v>1223</v>
      </c>
      <c r="I56" s="40">
        <v>1246.5</v>
      </c>
      <c r="J56" s="40">
        <v>1263</v>
      </c>
      <c r="K56" s="31">
        <v>1230</v>
      </c>
      <c r="L56" s="31">
        <v>1190</v>
      </c>
      <c r="M56" s="31">
        <v>1.7496499999999999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13642.75</v>
      </c>
      <c r="D57" s="40">
        <v>13638.050000000001</v>
      </c>
      <c r="E57" s="40">
        <v>13574.700000000003</v>
      </c>
      <c r="F57" s="40">
        <v>13506.650000000001</v>
      </c>
      <c r="G57" s="40">
        <v>13443.300000000003</v>
      </c>
      <c r="H57" s="40">
        <v>13706.100000000002</v>
      </c>
      <c r="I57" s="40">
        <v>13769.45</v>
      </c>
      <c r="J57" s="40">
        <v>13837.500000000002</v>
      </c>
      <c r="K57" s="31">
        <v>13701.4</v>
      </c>
      <c r="L57" s="31">
        <v>13570</v>
      </c>
      <c r="M57" s="31">
        <v>0.15023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3941.55</v>
      </c>
      <c r="D58" s="40">
        <v>3942.0833333333335</v>
      </c>
      <c r="E58" s="40">
        <v>3911.2166666666672</v>
      </c>
      <c r="F58" s="40">
        <v>3880.8833333333337</v>
      </c>
      <c r="G58" s="40">
        <v>3850.0166666666673</v>
      </c>
      <c r="H58" s="40">
        <v>3972.416666666667</v>
      </c>
      <c r="I58" s="40">
        <v>4003.2833333333328</v>
      </c>
      <c r="J58" s="40">
        <v>4033.6166666666668</v>
      </c>
      <c r="K58" s="31">
        <v>3972.95</v>
      </c>
      <c r="L58" s="31">
        <v>3911.75</v>
      </c>
      <c r="M58" s="31">
        <v>4.7552399999999997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758.55</v>
      </c>
      <c r="D59" s="40">
        <v>759.6</v>
      </c>
      <c r="E59" s="40">
        <v>754.5</v>
      </c>
      <c r="F59" s="40">
        <v>750.44999999999993</v>
      </c>
      <c r="G59" s="40">
        <v>745.34999999999991</v>
      </c>
      <c r="H59" s="40">
        <v>763.65000000000009</v>
      </c>
      <c r="I59" s="40">
        <v>768.75000000000023</v>
      </c>
      <c r="J59" s="40">
        <v>772.80000000000018</v>
      </c>
      <c r="K59" s="31">
        <v>764.7</v>
      </c>
      <c r="L59" s="31">
        <v>755.55</v>
      </c>
      <c r="M59" s="31">
        <v>1.60544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550.54999999999995</v>
      </c>
      <c r="D60" s="40">
        <v>547.15</v>
      </c>
      <c r="E60" s="40">
        <v>542.59999999999991</v>
      </c>
      <c r="F60" s="40">
        <v>534.65</v>
      </c>
      <c r="G60" s="40">
        <v>530.09999999999991</v>
      </c>
      <c r="H60" s="40">
        <v>555.09999999999991</v>
      </c>
      <c r="I60" s="40">
        <v>559.64999999999986</v>
      </c>
      <c r="J60" s="40">
        <v>567.59999999999991</v>
      </c>
      <c r="K60" s="31">
        <v>551.70000000000005</v>
      </c>
      <c r="L60" s="31">
        <v>539.20000000000005</v>
      </c>
      <c r="M60" s="31">
        <v>22.24269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151.6</v>
      </c>
      <c r="D61" s="40">
        <v>152.08333333333331</v>
      </c>
      <c r="E61" s="40">
        <v>150.71666666666664</v>
      </c>
      <c r="F61" s="40">
        <v>149.83333333333331</v>
      </c>
      <c r="G61" s="40">
        <v>148.46666666666664</v>
      </c>
      <c r="H61" s="40">
        <v>152.96666666666664</v>
      </c>
      <c r="I61" s="40">
        <v>154.33333333333331</v>
      </c>
      <c r="J61" s="40">
        <v>155.21666666666664</v>
      </c>
      <c r="K61" s="31">
        <v>153.44999999999999</v>
      </c>
      <c r="L61" s="31">
        <v>151.19999999999999</v>
      </c>
      <c r="M61" s="31">
        <v>93.773380000000003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133.65</v>
      </c>
      <c r="D62" s="40">
        <v>134.03333333333333</v>
      </c>
      <c r="E62" s="40">
        <v>132.76666666666665</v>
      </c>
      <c r="F62" s="40">
        <v>131.88333333333333</v>
      </c>
      <c r="G62" s="40">
        <v>130.61666666666665</v>
      </c>
      <c r="H62" s="40">
        <v>134.91666666666666</v>
      </c>
      <c r="I62" s="40">
        <v>136.18333333333337</v>
      </c>
      <c r="J62" s="40">
        <v>137.06666666666666</v>
      </c>
      <c r="K62" s="31">
        <v>135.30000000000001</v>
      </c>
      <c r="L62" s="31">
        <v>133.15</v>
      </c>
      <c r="M62" s="31">
        <v>4.3259100000000004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524.79999999999995</v>
      </c>
      <c r="D63" s="40">
        <v>526.6</v>
      </c>
      <c r="E63" s="40">
        <v>518.45000000000005</v>
      </c>
      <c r="F63" s="40">
        <v>512.1</v>
      </c>
      <c r="G63" s="40">
        <v>503.95000000000005</v>
      </c>
      <c r="H63" s="40">
        <v>532.95000000000005</v>
      </c>
      <c r="I63" s="40">
        <v>541.09999999999991</v>
      </c>
      <c r="J63" s="40">
        <v>547.45000000000005</v>
      </c>
      <c r="K63" s="31">
        <v>534.75</v>
      </c>
      <c r="L63" s="31">
        <v>520.25</v>
      </c>
      <c r="M63" s="31">
        <v>23.732279999999999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923.9</v>
      </c>
      <c r="D64" s="40">
        <v>918.94999999999993</v>
      </c>
      <c r="E64" s="40">
        <v>912.44999999999982</v>
      </c>
      <c r="F64" s="40">
        <v>900.99999999999989</v>
      </c>
      <c r="G64" s="40">
        <v>894.49999999999977</v>
      </c>
      <c r="H64" s="40">
        <v>930.39999999999986</v>
      </c>
      <c r="I64" s="40">
        <v>936.90000000000009</v>
      </c>
      <c r="J64" s="40">
        <v>948.34999999999991</v>
      </c>
      <c r="K64" s="31">
        <v>925.45</v>
      </c>
      <c r="L64" s="31">
        <v>907.5</v>
      </c>
      <c r="M64" s="31">
        <v>18.78603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148.30000000000001</v>
      </c>
      <c r="D65" s="40">
        <v>147.21666666666667</v>
      </c>
      <c r="E65" s="40">
        <v>145.08333333333334</v>
      </c>
      <c r="F65" s="40">
        <v>141.86666666666667</v>
      </c>
      <c r="G65" s="40">
        <v>139.73333333333335</v>
      </c>
      <c r="H65" s="40">
        <v>150.43333333333334</v>
      </c>
      <c r="I65" s="40">
        <v>152.56666666666666</v>
      </c>
      <c r="J65" s="40">
        <v>155.78333333333333</v>
      </c>
      <c r="K65" s="31">
        <v>149.35</v>
      </c>
      <c r="L65" s="31">
        <v>144</v>
      </c>
      <c r="M65" s="31">
        <v>33.874220000000001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138.55000000000001</v>
      </c>
      <c r="D66" s="40">
        <v>138.30000000000001</v>
      </c>
      <c r="E66" s="40">
        <v>137.30000000000001</v>
      </c>
      <c r="F66" s="40">
        <v>136.05000000000001</v>
      </c>
      <c r="G66" s="40">
        <v>135.05000000000001</v>
      </c>
      <c r="H66" s="40">
        <v>139.55000000000001</v>
      </c>
      <c r="I66" s="40">
        <v>140.55000000000001</v>
      </c>
      <c r="J66" s="40">
        <v>141.80000000000001</v>
      </c>
      <c r="K66" s="31">
        <v>139.30000000000001</v>
      </c>
      <c r="L66" s="31">
        <v>137.05000000000001</v>
      </c>
      <c r="M66" s="31">
        <v>44.185400000000001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5077</v>
      </c>
      <c r="D67" s="40">
        <v>5050.9333333333334</v>
      </c>
      <c r="E67" s="40">
        <v>4973.3166666666666</v>
      </c>
      <c r="F67" s="40">
        <v>4869.6333333333332</v>
      </c>
      <c r="G67" s="40">
        <v>4792.0166666666664</v>
      </c>
      <c r="H67" s="40">
        <v>5154.6166666666668</v>
      </c>
      <c r="I67" s="40">
        <v>5232.2333333333336</v>
      </c>
      <c r="J67" s="40">
        <v>5335.916666666667</v>
      </c>
      <c r="K67" s="31">
        <v>5128.55</v>
      </c>
      <c r="L67" s="31">
        <v>4947.25</v>
      </c>
      <c r="M67" s="31">
        <v>4.8132000000000001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1655.6</v>
      </c>
      <c r="D68" s="40">
        <v>1657.6833333333332</v>
      </c>
      <c r="E68" s="40">
        <v>1648.0166666666664</v>
      </c>
      <c r="F68" s="40">
        <v>1640.4333333333332</v>
      </c>
      <c r="G68" s="40">
        <v>1630.7666666666664</v>
      </c>
      <c r="H68" s="40">
        <v>1665.2666666666664</v>
      </c>
      <c r="I68" s="40">
        <v>1674.9333333333329</v>
      </c>
      <c r="J68" s="40">
        <v>1682.5166666666664</v>
      </c>
      <c r="K68" s="31">
        <v>1667.35</v>
      </c>
      <c r="L68" s="31">
        <v>1650.1</v>
      </c>
      <c r="M68" s="31">
        <v>5.2981499999999997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653.35</v>
      </c>
      <c r="D69" s="40">
        <v>654.23333333333346</v>
      </c>
      <c r="E69" s="40">
        <v>648.51666666666688</v>
      </c>
      <c r="F69" s="40">
        <v>643.68333333333339</v>
      </c>
      <c r="G69" s="40">
        <v>637.96666666666681</v>
      </c>
      <c r="H69" s="40">
        <v>659.06666666666695</v>
      </c>
      <c r="I69" s="40">
        <v>664.78333333333342</v>
      </c>
      <c r="J69" s="40">
        <v>669.61666666666702</v>
      </c>
      <c r="K69" s="31">
        <v>659.95</v>
      </c>
      <c r="L69" s="31">
        <v>649.4</v>
      </c>
      <c r="M69" s="31">
        <v>9.9600399999999993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766.8</v>
      </c>
      <c r="D70" s="40">
        <v>771.63333333333333</v>
      </c>
      <c r="E70" s="40">
        <v>760.31666666666661</v>
      </c>
      <c r="F70" s="40">
        <v>753.83333333333326</v>
      </c>
      <c r="G70" s="40">
        <v>742.51666666666654</v>
      </c>
      <c r="H70" s="40">
        <v>778.11666666666667</v>
      </c>
      <c r="I70" s="40">
        <v>789.43333333333351</v>
      </c>
      <c r="J70" s="40">
        <v>795.91666666666674</v>
      </c>
      <c r="K70" s="31">
        <v>782.95</v>
      </c>
      <c r="L70" s="31">
        <v>765.15</v>
      </c>
      <c r="M70" s="31">
        <v>4.3754099999999996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459.9</v>
      </c>
      <c r="D71" s="40">
        <v>457.86666666666662</v>
      </c>
      <c r="E71" s="40">
        <v>454.53333333333325</v>
      </c>
      <c r="F71" s="40">
        <v>449.16666666666663</v>
      </c>
      <c r="G71" s="40">
        <v>445.83333333333326</v>
      </c>
      <c r="H71" s="40">
        <v>463.23333333333323</v>
      </c>
      <c r="I71" s="40">
        <v>466.56666666666661</v>
      </c>
      <c r="J71" s="40">
        <v>471.93333333333322</v>
      </c>
      <c r="K71" s="31">
        <v>461.2</v>
      </c>
      <c r="L71" s="31">
        <v>452.5</v>
      </c>
      <c r="M71" s="31">
        <v>5.1158700000000001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980</v>
      </c>
      <c r="D72" s="40">
        <v>979.25</v>
      </c>
      <c r="E72" s="40">
        <v>972.5</v>
      </c>
      <c r="F72" s="40">
        <v>965</v>
      </c>
      <c r="G72" s="40">
        <v>958.25</v>
      </c>
      <c r="H72" s="40">
        <v>986.75</v>
      </c>
      <c r="I72" s="40">
        <v>993.5</v>
      </c>
      <c r="J72" s="40">
        <v>1001</v>
      </c>
      <c r="K72" s="31">
        <v>986</v>
      </c>
      <c r="L72" s="31">
        <v>971.75</v>
      </c>
      <c r="M72" s="31">
        <v>6.5645899999999999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311.8</v>
      </c>
      <c r="D73" s="40">
        <v>311.45</v>
      </c>
      <c r="E73" s="40">
        <v>308.59999999999997</v>
      </c>
      <c r="F73" s="40">
        <v>305.39999999999998</v>
      </c>
      <c r="G73" s="40">
        <v>302.54999999999995</v>
      </c>
      <c r="H73" s="40">
        <v>314.64999999999998</v>
      </c>
      <c r="I73" s="40">
        <v>317.5</v>
      </c>
      <c r="J73" s="40">
        <v>320.7</v>
      </c>
      <c r="K73" s="31">
        <v>314.3</v>
      </c>
      <c r="L73" s="31">
        <v>308.25</v>
      </c>
      <c r="M73" s="31">
        <v>74.565209999999993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608.75</v>
      </c>
      <c r="D74" s="40">
        <v>608.79999999999995</v>
      </c>
      <c r="E74" s="40">
        <v>604.99999999999989</v>
      </c>
      <c r="F74" s="40">
        <v>601.24999999999989</v>
      </c>
      <c r="G74" s="40">
        <v>597.44999999999982</v>
      </c>
      <c r="H74" s="40">
        <v>612.54999999999995</v>
      </c>
      <c r="I74" s="40">
        <v>616.35000000000014</v>
      </c>
      <c r="J74" s="40">
        <v>620.1</v>
      </c>
      <c r="K74" s="31">
        <v>612.6</v>
      </c>
      <c r="L74" s="31">
        <v>605.04999999999995</v>
      </c>
      <c r="M74" s="31">
        <v>14.776109999999999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2032.05</v>
      </c>
      <c r="D75" s="40">
        <v>2035.6833333333334</v>
      </c>
      <c r="E75" s="40">
        <v>2009.3666666666668</v>
      </c>
      <c r="F75" s="40">
        <v>1986.6833333333334</v>
      </c>
      <c r="G75" s="40">
        <v>1960.3666666666668</v>
      </c>
      <c r="H75" s="40">
        <v>2058.3666666666668</v>
      </c>
      <c r="I75" s="40">
        <v>2084.6833333333334</v>
      </c>
      <c r="J75" s="40">
        <v>2107.3666666666668</v>
      </c>
      <c r="K75" s="31">
        <v>2062</v>
      </c>
      <c r="L75" s="31">
        <v>2013</v>
      </c>
      <c r="M75" s="31">
        <v>0.88080999999999998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2130.9499999999998</v>
      </c>
      <c r="D76" s="40">
        <v>2114.75</v>
      </c>
      <c r="E76" s="40">
        <v>2092.6999999999998</v>
      </c>
      <c r="F76" s="40">
        <v>2054.4499999999998</v>
      </c>
      <c r="G76" s="40">
        <v>2032.3999999999996</v>
      </c>
      <c r="H76" s="40">
        <v>2153</v>
      </c>
      <c r="I76" s="40">
        <v>2175.0500000000002</v>
      </c>
      <c r="J76" s="40">
        <v>2213.3000000000002</v>
      </c>
      <c r="K76" s="31">
        <v>2136.8000000000002</v>
      </c>
      <c r="L76" s="31">
        <v>2076.5</v>
      </c>
      <c r="M76" s="31">
        <v>8.7077799999999996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186.15</v>
      </c>
      <c r="D77" s="40">
        <v>186.88333333333333</v>
      </c>
      <c r="E77" s="40">
        <v>184.26666666666665</v>
      </c>
      <c r="F77" s="40">
        <v>182.38333333333333</v>
      </c>
      <c r="G77" s="40">
        <v>179.76666666666665</v>
      </c>
      <c r="H77" s="40">
        <v>188.76666666666665</v>
      </c>
      <c r="I77" s="40">
        <v>191.38333333333333</v>
      </c>
      <c r="J77" s="40">
        <v>193.26666666666665</v>
      </c>
      <c r="K77" s="31">
        <v>189.5</v>
      </c>
      <c r="L77" s="31">
        <v>185</v>
      </c>
      <c r="M77" s="31">
        <v>4.3095800000000004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4910.7</v>
      </c>
      <c r="D78" s="40">
        <v>4889.7</v>
      </c>
      <c r="E78" s="40">
        <v>4845.3499999999995</v>
      </c>
      <c r="F78" s="40">
        <v>4780</v>
      </c>
      <c r="G78" s="40">
        <v>4735.6499999999996</v>
      </c>
      <c r="H78" s="40">
        <v>4955.0499999999993</v>
      </c>
      <c r="I78" s="40">
        <v>4999.3999999999996</v>
      </c>
      <c r="J78" s="40">
        <v>5064.7499999999991</v>
      </c>
      <c r="K78" s="31">
        <v>4934.05</v>
      </c>
      <c r="L78" s="31">
        <v>4824.3500000000004</v>
      </c>
      <c r="M78" s="31">
        <v>3.4943499999999998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4046.25</v>
      </c>
      <c r="D79" s="40">
        <v>4067.3166666666671</v>
      </c>
      <c r="E79" s="40">
        <v>3987.6833333333343</v>
      </c>
      <c r="F79" s="40">
        <v>3929.1166666666672</v>
      </c>
      <c r="G79" s="40">
        <v>3849.4833333333345</v>
      </c>
      <c r="H79" s="40">
        <v>4125.8833333333341</v>
      </c>
      <c r="I79" s="40">
        <v>4205.5166666666664</v>
      </c>
      <c r="J79" s="40">
        <v>4264.0833333333339</v>
      </c>
      <c r="K79" s="31">
        <v>4146.95</v>
      </c>
      <c r="L79" s="31">
        <v>4008.75</v>
      </c>
      <c r="M79" s="31">
        <v>4.0102700000000002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3825.2</v>
      </c>
      <c r="D80" s="40">
        <v>3827.1</v>
      </c>
      <c r="E80" s="40">
        <v>3799.2999999999997</v>
      </c>
      <c r="F80" s="40">
        <v>3773.3999999999996</v>
      </c>
      <c r="G80" s="40">
        <v>3745.5999999999995</v>
      </c>
      <c r="H80" s="40">
        <v>3853</v>
      </c>
      <c r="I80" s="40">
        <v>3880.8</v>
      </c>
      <c r="J80" s="40">
        <v>3906.7000000000003</v>
      </c>
      <c r="K80" s="31">
        <v>3854.9</v>
      </c>
      <c r="L80" s="31">
        <v>3801.2</v>
      </c>
      <c r="M80" s="31">
        <v>1.9267799999999999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4600.55</v>
      </c>
      <c r="D81" s="40">
        <v>4572.45</v>
      </c>
      <c r="E81" s="40">
        <v>4534.0999999999995</v>
      </c>
      <c r="F81" s="40">
        <v>4467.6499999999996</v>
      </c>
      <c r="G81" s="40">
        <v>4429.2999999999993</v>
      </c>
      <c r="H81" s="40">
        <v>4638.8999999999996</v>
      </c>
      <c r="I81" s="40">
        <v>4677.25</v>
      </c>
      <c r="J81" s="40">
        <v>4743.7</v>
      </c>
      <c r="K81" s="31">
        <v>4610.8</v>
      </c>
      <c r="L81" s="31">
        <v>4506</v>
      </c>
      <c r="M81" s="31">
        <v>5.6339499999999996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2576.1</v>
      </c>
      <c r="D82" s="40">
        <v>2570.1</v>
      </c>
      <c r="E82" s="40">
        <v>2553.6</v>
      </c>
      <c r="F82" s="40">
        <v>2531.1</v>
      </c>
      <c r="G82" s="40">
        <v>2514.6</v>
      </c>
      <c r="H82" s="40">
        <v>2592.6</v>
      </c>
      <c r="I82" s="40">
        <v>2609.1</v>
      </c>
      <c r="J82" s="40">
        <v>2631.6</v>
      </c>
      <c r="K82" s="31">
        <v>2586.6</v>
      </c>
      <c r="L82" s="31">
        <v>2547.6</v>
      </c>
      <c r="M82" s="31">
        <v>5.4187500000000002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596.54999999999995</v>
      </c>
      <c r="D83" s="40">
        <v>594.11666666666667</v>
      </c>
      <c r="E83" s="40">
        <v>588.33333333333337</v>
      </c>
      <c r="F83" s="40">
        <v>580.11666666666667</v>
      </c>
      <c r="G83" s="40">
        <v>574.33333333333337</v>
      </c>
      <c r="H83" s="40">
        <v>602.33333333333337</v>
      </c>
      <c r="I83" s="40">
        <v>608.11666666666667</v>
      </c>
      <c r="J83" s="40">
        <v>616.33333333333337</v>
      </c>
      <c r="K83" s="31">
        <v>599.9</v>
      </c>
      <c r="L83" s="31">
        <v>585.9</v>
      </c>
      <c r="M83" s="31">
        <v>2.6782900000000001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1698.7</v>
      </c>
      <c r="D84" s="40">
        <v>1710.9333333333332</v>
      </c>
      <c r="E84" s="40">
        <v>1671.8666666666663</v>
      </c>
      <c r="F84" s="40">
        <v>1645.0333333333331</v>
      </c>
      <c r="G84" s="40">
        <v>1605.9666666666662</v>
      </c>
      <c r="H84" s="40">
        <v>1737.7666666666664</v>
      </c>
      <c r="I84" s="40">
        <v>1776.8333333333335</v>
      </c>
      <c r="J84" s="40">
        <v>1803.6666666666665</v>
      </c>
      <c r="K84" s="31">
        <v>1750</v>
      </c>
      <c r="L84" s="31">
        <v>1684.1</v>
      </c>
      <c r="M84" s="31">
        <v>0.99629999999999996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1347.5</v>
      </c>
      <c r="D85" s="40">
        <v>1354.2666666666667</v>
      </c>
      <c r="E85" s="40">
        <v>1329.3333333333333</v>
      </c>
      <c r="F85" s="40">
        <v>1311.1666666666665</v>
      </c>
      <c r="G85" s="40">
        <v>1286.2333333333331</v>
      </c>
      <c r="H85" s="40">
        <v>1372.4333333333334</v>
      </c>
      <c r="I85" s="40">
        <v>1397.3666666666668</v>
      </c>
      <c r="J85" s="40">
        <v>1415.5333333333335</v>
      </c>
      <c r="K85" s="31">
        <v>1379.2</v>
      </c>
      <c r="L85" s="31">
        <v>1336.1</v>
      </c>
      <c r="M85" s="31">
        <v>24.371770000000001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157.6</v>
      </c>
      <c r="D86" s="40">
        <v>157.53333333333333</v>
      </c>
      <c r="E86" s="40">
        <v>156.81666666666666</v>
      </c>
      <c r="F86" s="40">
        <v>156.03333333333333</v>
      </c>
      <c r="G86" s="40">
        <v>155.31666666666666</v>
      </c>
      <c r="H86" s="40">
        <v>158.31666666666666</v>
      </c>
      <c r="I86" s="40">
        <v>159.0333333333333</v>
      </c>
      <c r="J86" s="40">
        <v>159.81666666666666</v>
      </c>
      <c r="K86" s="31">
        <v>158.25</v>
      </c>
      <c r="L86" s="31">
        <v>156.75</v>
      </c>
      <c r="M86" s="31">
        <v>37.117460000000001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77.95</v>
      </c>
      <c r="D87" s="40">
        <v>78.033333333333346</v>
      </c>
      <c r="E87" s="40">
        <v>77.416666666666686</v>
      </c>
      <c r="F87" s="40">
        <v>76.88333333333334</v>
      </c>
      <c r="G87" s="40">
        <v>76.26666666666668</v>
      </c>
      <c r="H87" s="40">
        <v>78.566666666666691</v>
      </c>
      <c r="I87" s="40">
        <v>79.183333333333337</v>
      </c>
      <c r="J87" s="40">
        <v>79.716666666666697</v>
      </c>
      <c r="K87" s="31">
        <v>78.650000000000006</v>
      </c>
      <c r="L87" s="31">
        <v>77.5</v>
      </c>
      <c r="M87" s="31">
        <v>90.037869999999998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294.5</v>
      </c>
      <c r="D88" s="40">
        <v>286.93333333333334</v>
      </c>
      <c r="E88" s="40">
        <v>276.9666666666667</v>
      </c>
      <c r="F88" s="40">
        <v>259.43333333333334</v>
      </c>
      <c r="G88" s="40">
        <v>249.4666666666667</v>
      </c>
      <c r="H88" s="40">
        <v>304.4666666666667</v>
      </c>
      <c r="I88" s="40">
        <v>314.43333333333328</v>
      </c>
      <c r="J88" s="40">
        <v>331.9666666666667</v>
      </c>
      <c r="K88" s="31">
        <v>296.89999999999998</v>
      </c>
      <c r="L88" s="31">
        <v>269.39999999999998</v>
      </c>
      <c r="M88" s="31">
        <v>136.13525999999999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143.5</v>
      </c>
      <c r="D89" s="40">
        <v>143.56666666666666</v>
      </c>
      <c r="E89" s="40">
        <v>141.93333333333334</v>
      </c>
      <c r="F89" s="40">
        <v>140.36666666666667</v>
      </c>
      <c r="G89" s="40">
        <v>138.73333333333335</v>
      </c>
      <c r="H89" s="40">
        <v>145.13333333333333</v>
      </c>
      <c r="I89" s="40">
        <v>146.76666666666665</v>
      </c>
      <c r="J89" s="40">
        <v>148.33333333333331</v>
      </c>
      <c r="K89" s="31">
        <v>145.19999999999999</v>
      </c>
      <c r="L89" s="31">
        <v>142</v>
      </c>
      <c r="M89" s="31">
        <v>125.40924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29.15</v>
      </c>
      <c r="D90" s="40">
        <v>29.05</v>
      </c>
      <c r="E90" s="40">
        <v>28.700000000000003</v>
      </c>
      <c r="F90" s="40">
        <v>28.250000000000004</v>
      </c>
      <c r="G90" s="40">
        <v>27.900000000000006</v>
      </c>
      <c r="H90" s="40">
        <v>29.5</v>
      </c>
      <c r="I90" s="40">
        <v>29.85</v>
      </c>
      <c r="J90" s="40">
        <v>30.299999999999997</v>
      </c>
      <c r="K90" s="31">
        <v>29.4</v>
      </c>
      <c r="L90" s="31">
        <v>28.6</v>
      </c>
      <c r="M90" s="31">
        <v>76.154830000000004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3930.25</v>
      </c>
      <c r="D91" s="40">
        <v>3915.1166666666668</v>
      </c>
      <c r="E91" s="40">
        <v>3885.2333333333336</v>
      </c>
      <c r="F91" s="40">
        <v>3840.2166666666667</v>
      </c>
      <c r="G91" s="40">
        <v>3810.3333333333335</v>
      </c>
      <c r="H91" s="40">
        <v>3960.1333333333337</v>
      </c>
      <c r="I91" s="40">
        <v>3990.0166666666669</v>
      </c>
      <c r="J91" s="40">
        <v>4035.0333333333338</v>
      </c>
      <c r="K91" s="31">
        <v>3945</v>
      </c>
      <c r="L91" s="31">
        <v>3870.1</v>
      </c>
      <c r="M91" s="31">
        <v>1.16858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516.6</v>
      </c>
      <c r="D92" s="40">
        <v>517.08333333333337</v>
      </c>
      <c r="E92" s="40">
        <v>511.86666666666679</v>
      </c>
      <c r="F92" s="40">
        <v>507.13333333333344</v>
      </c>
      <c r="G92" s="40">
        <v>501.91666666666686</v>
      </c>
      <c r="H92" s="40">
        <v>521.81666666666672</v>
      </c>
      <c r="I92" s="40">
        <v>527.03333333333319</v>
      </c>
      <c r="J92" s="40">
        <v>531.76666666666665</v>
      </c>
      <c r="K92" s="31">
        <v>522.29999999999995</v>
      </c>
      <c r="L92" s="31">
        <v>512.35</v>
      </c>
      <c r="M92" s="31">
        <v>13.055210000000001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621.70000000000005</v>
      </c>
      <c r="D93" s="40">
        <v>624.45000000000005</v>
      </c>
      <c r="E93" s="40">
        <v>617.05000000000007</v>
      </c>
      <c r="F93" s="40">
        <v>612.4</v>
      </c>
      <c r="G93" s="40">
        <v>605</v>
      </c>
      <c r="H93" s="40">
        <v>629.10000000000014</v>
      </c>
      <c r="I93" s="40">
        <v>636.50000000000023</v>
      </c>
      <c r="J93" s="40">
        <v>641.1500000000002</v>
      </c>
      <c r="K93" s="31">
        <v>631.85</v>
      </c>
      <c r="L93" s="31">
        <v>619.79999999999995</v>
      </c>
      <c r="M93" s="31">
        <v>0.86597999999999997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1054.05</v>
      </c>
      <c r="D94" s="40">
        <v>1051.4333333333332</v>
      </c>
      <c r="E94" s="40">
        <v>1045.4666666666662</v>
      </c>
      <c r="F94" s="40">
        <v>1036.883333333333</v>
      </c>
      <c r="G94" s="40">
        <v>1030.9166666666661</v>
      </c>
      <c r="H94" s="40">
        <v>1060.0166666666664</v>
      </c>
      <c r="I94" s="40">
        <v>1065.9833333333331</v>
      </c>
      <c r="J94" s="40">
        <v>1074.5666666666666</v>
      </c>
      <c r="K94" s="31">
        <v>1057.4000000000001</v>
      </c>
      <c r="L94" s="31">
        <v>1042.8499999999999</v>
      </c>
      <c r="M94" s="31">
        <v>14.073090000000001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551.15</v>
      </c>
      <c r="D95" s="40">
        <v>552.33333333333326</v>
      </c>
      <c r="E95" s="40">
        <v>545.86666666666656</v>
      </c>
      <c r="F95" s="40">
        <v>540.58333333333326</v>
      </c>
      <c r="G95" s="40">
        <v>534.11666666666656</v>
      </c>
      <c r="H95" s="40">
        <v>557.61666666666656</v>
      </c>
      <c r="I95" s="40">
        <v>564.08333333333326</v>
      </c>
      <c r="J95" s="40">
        <v>569.36666666666656</v>
      </c>
      <c r="K95" s="31">
        <v>558.79999999999995</v>
      </c>
      <c r="L95" s="31">
        <v>547.04999999999995</v>
      </c>
      <c r="M95" s="31">
        <v>2.0099200000000002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1473.7</v>
      </c>
      <c r="D96" s="40">
        <v>1472.6833333333332</v>
      </c>
      <c r="E96" s="40">
        <v>1460.3666666666663</v>
      </c>
      <c r="F96" s="40">
        <v>1447.0333333333331</v>
      </c>
      <c r="G96" s="40">
        <v>1434.7166666666662</v>
      </c>
      <c r="H96" s="40">
        <v>1486.0166666666664</v>
      </c>
      <c r="I96" s="40">
        <v>1498.3333333333335</v>
      </c>
      <c r="J96" s="40">
        <v>1511.6666666666665</v>
      </c>
      <c r="K96" s="31">
        <v>1485</v>
      </c>
      <c r="L96" s="31">
        <v>1459.35</v>
      </c>
      <c r="M96" s="31">
        <v>5.8644800000000004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1458.3</v>
      </c>
      <c r="D97" s="40">
        <v>1456.4166666666667</v>
      </c>
      <c r="E97" s="40">
        <v>1444.8333333333335</v>
      </c>
      <c r="F97" s="40">
        <v>1431.3666666666668</v>
      </c>
      <c r="G97" s="40">
        <v>1419.7833333333335</v>
      </c>
      <c r="H97" s="40">
        <v>1469.8833333333334</v>
      </c>
      <c r="I97" s="40">
        <v>1481.4666666666669</v>
      </c>
      <c r="J97" s="40">
        <v>1494.9333333333334</v>
      </c>
      <c r="K97" s="31">
        <v>1468</v>
      </c>
      <c r="L97" s="31">
        <v>1442.95</v>
      </c>
      <c r="M97" s="31">
        <v>8.9624400000000009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710.8</v>
      </c>
      <c r="D98" s="40">
        <v>707.19999999999993</v>
      </c>
      <c r="E98" s="40">
        <v>701.59999999999991</v>
      </c>
      <c r="F98" s="40">
        <v>692.4</v>
      </c>
      <c r="G98" s="40">
        <v>686.8</v>
      </c>
      <c r="H98" s="40">
        <v>716.39999999999986</v>
      </c>
      <c r="I98" s="40">
        <v>722</v>
      </c>
      <c r="J98" s="40">
        <v>731.19999999999982</v>
      </c>
      <c r="K98" s="31">
        <v>712.8</v>
      </c>
      <c r="L98" s="31">
        <v>698</v>
      </c>
      <c r="M98" s="31">
        <v>11.119669999999999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347.05</v>
      </c>
      <c r="D99" s="40">
        <v>347.36666666666662</v>
      </c>
      <c r="E99" s="40">
        <v>343.78333333333325</v>
      </c>
      <c r="F99" s="40">
        <v>340.51666666666665</v>
      </c>
      <c r="G99" s="40">
        <v>336.93333333333328</v>
      </c>
      <c r="H99" s="40">
        <v>350.63333333333321</v>
      </c>
      <c r="I99" s="40">
        <v>354.21666666666658</v>
      </c>
      <c r="J99" s="40">
        <v>357.48333333333318</v>
      </c>
      <c r="K99" s="31">
        <v>350.95</v>
      </c>
      <c r="L99" s="31">
        <v>344.1</v>
      </c>
      <c r="M99" s="31">
        <v>5.3999100000000002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1162.95</v>
      </c>
      <c r="D100" s="40">
        <v>1164.0666666666666</v>
      </c>
      <c r="E100" s="40">
        <v>1158.3833333333332</v>
      </c>
      <c r="F100" s="40">
        <v>1153.8166666666666</v>
      </c>
      <c r="G100" s="40">
        <v>1148.1333333333332</v>
      </c>
      <c r="H100" s="40">
        <v>1168.6333333333332</v>
      </c>
      <c r="I100" s="40">
        <v>1174.3166666666666</v>
      </c>
      <c r="J100" s="40">
        <v>1178.8833333333332</v>
      </c>
      <c r="K100" s="31">
        <v>1169.75</v>
      </c>
      <c r="L100" s="31">
        <v>1159.5</v>
      </c>
      <c r="M100" s="31">
        <v>30.504660000000001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3030.3</v>
      </c>
      <c r="D101" s="40">
        <v>3016.8333333333335</v>
      </c>
      <c r="E101" s="40">
        <v>2980.666666666667</v>
      </c>
      <c r="F101" s="40">
        <v>2931.0333333333333</v>
      </c>
      <c r="G101" s="40">
        <v>2894.8666666666668</v>
      </c>
      <c r="H101" s="40">
        <v>3066.4666666666672</v>
      </c>
      <c r="I101" s="40">
        <v>3102.6333333333341</v>
      </c>
      <c r="J101" s="40">
        <v>3152.2666666666673</v>
      </c>
      <c r="K101" s="31">
        <v>3053</v>
      </c>
      <c r="L101" s="31">
        <v>2967.2</v>
      </c>
      <c r="M101" s="31">
        <v>4.7478300000000004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1548.45</v>
      </c>
      <c r="D102" s="40">
        <v>1550.7833333333335</v>
      </c>
      <c r="E102" s="40">
        <v>1542.916666666667</v>
      </c>
      <c r="F102" s="40">
        <v>1537.3833333333334</v>
      </c>
      <c r="G102" s="40">
        <v>1529.5166666666669</v>
      </c>
      <c r="H102" s="40">
        <v>1556.3166666666671</v>
      </c>
      <c r="I102" s="40">
        <v>1564.1833333333334</v>
      </c>
      <c r="J102" s="40">
        <v>1569.7166666666672</v>
      </c>
      <c r="K102" s="31">
        <v>1558.65</v>
      </c>
      <c r="L102" s="31">
        <v>1545.25</v>
      </c>
      <c r="M102" s="31">
        <v>31.910689999999999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704.1</v>
      </c>
      <c r="D103" s="40">
        <v>703.31666666666661</v>
      </c>
      <c r="E103" s="40">
        <v>699.63333333333321</v>
      </c>
      <c r="F103" s="40">
        <v>695.16666666666663</v>
      </c>
      <c r="G103" s="40">
        <v>691.48333333333323</v>
      </c>
      <c r="H103" s="40">
        <v>707.78333333333319</v>
      </c>
      <c r="I103" s="40">
        <v>711.46666666666658</v>
      </c>
      <c r="J103" s="40">
        <v>715.93333333333317</v>
      </c>
      <c r="K103" s="31">
        <v>707</v>
      </c>
      <c r="L103" s="31">
        <v>698.85</v>
      </c>
      <c r="M103" s="31">
        <v>33.967689999999997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1235</v>
      </c>
      <c r="D104" s="40">
        <v>1229.6499999999999</v>
      </c>
      <c r="E104" s="40">
        <v>1220.3499999999997</v>
      </c>
      <c r="F104" s="40">
        <v>1205.6999999999998</v>
      </c>
      <c r="G104" s="40">
        <v>1196.3999999999996</v>
      </c>
      <c r="H104" s="40">
        <v>1244.2999999999997</v>
      </c>
      <c r="I104" s="40">
        <v>1253.5999999999999</v>
      </c>
      <c r="J104" s="40">
        <v>1268.2499999999998</v>
      </c>
      <c r="K104" s="31">
        <v>1238.95</v>
      </c>
      <c r="L104" s="31">
        <v>1215</v>
      </c>
      <c r="M104" s="31">
        <v>11.699630000000001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2674.05</v>
      </c>
      <c r="D105" s="40">
        <v>2663.3166666666671</v>
      </c>
      <c r="E105" s="40">
        <v>2646.733333333334</v>
      </c>
      <c r="F105" s="40">
        <v>2619.416666666667</v>
      </c>
      <c r="G105" s="40">
        <v>2602.8333333333339</v>
      </c>
      <c r="H105" s="40">
        <v>2690.6333333333341</v>
      </c>
      <c r="I105" s="40">
        <v>2707.2166666666672</v>
      </c>
      <c r="J105" s="40">
        <v>2734.5333333333342</v>
      </c>
      <c r="K105" s="31">
        <v>2679.9</v>
      </c>
      <c r="L105" s="31">
        <v>2636</v>
      </c>
      <c r="M105" s="31">
        <v>5.1715499999999999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437.9</v>
      </c>
      <c r="D106" s="40">
        <v>434.63333333333338</v>
      </c>
      <c r="E106" s="40">
        <v>430.26666666666677</v>
      </c>
      <c r="F106" s="40">
        <v>422.63333333333338</v>
      </c>
      <c r="G106" s="40">
        <v>418.26666666666677</v>
      </c>
      <c r="H106" s="40">
        <v>442.26666666666677</v>
      </c>
      <c r="I106" s="40">
        <v>446.63333333333344</v>
      </c>
      <c r="J106" s="40">
        <v>454.26666666666677</v>
      </c>
      <c r="K106" s="31">
        <v>439</v>
      </c>
      <c r="L106" s="31">
        <v>427</v>
      </c>
      <c r="M106" s="31">
        <v>155.58922999999999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1381.4</v>
      </c>
      <c r="D107" s="40">
        <v>1348.5333333333335</v>
      </c>
      <c r="E107" s="40">
        <v>1298.0666666666671</v>
      </c>
      <c r="F107" s="40">
        <v>1214.7333333333336</v>
      </c>
      <c r="G107" s="40">
        <v>1164.2666666666671</v>
      </c>
      <c r="H107" s="40">
        <v>1431.866666666667</v>
      </c>
      <c r="I107" s="40">
        <v>1482.3333333333337</v>
      </c>
      <c r="J107" s="40">
        <v>1565.666666666667</v>
      </c>
      <c r="K107" s="31">
        <v>1399</v>
      </c>
      <c r="L107" s="31">
        <v>1265.2</v>
      </c>
      <c r="M107" s="31">
        <v>42.152259999999998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256.60000000000002</v>
      </c>
      <c r="D108" s="40">
        <v>256.66666666666669</v>
      </c>
      <c r="E108" s="40">
        <v>254.93333333333339</v>
      </c>
      <c r="F108" s="40">
        <v>253.26666666666671</v>
      </c>
      <c r="G108" s="40">
        <v>251.53333333333342</v>
      </c>
      <c r="H108" s="40">
        <v>258.33333333333337</v>
      </c>
      <c r="I108" s="40">
        <v>260.06666666666661</v>
      </c>
      <c r="J108" s="40">
        <v>261.73333333333335</v>
      </c>
      <c r="K108" s="31">
        <v>258.39999999999998</v>
      </c>
      <c r="L108" s="31">
        <v>255</v>
      </c>
      <c r="M108" s="31">
        <v>10.63167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2677.95</v>
      </c>
      <c r="D109" s="40">
        <v>2673.0166666666664</v>
      </c>
      <c r="E109" s="40">
        <v>2656.0333333333328</v>
      </c>
      <c r="F109" s="40">
        <v>2634.1166666666663</v>
      </c>
      <c r="G109" s="40">
        <v>2617.1333333333328</v>
      </c>
      <c r="H109" s="40">
        <v>2694.9333333333329</v>
      </c>
      <c r="I109" s="40">
        <v>2711.9166666666665</v>
      </c>
      <c r="J109" s="40">
        <v>2733.833333333333</v>
      </c>
      <c r="K109" s="31">
        <v>2690</v>
      </c>
      <c r="L109" s="31">
        <v>2651.1</v>
      </c>
      <c r="M109" s="31">
        <v>11.76229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318.2</v>
      </c>
      <c r="D110" s="40">
        <v>317.36666666666667</v>
      </c>
      <c r="E110" s="40">
        <v>313.93333333333334</v>
      </c>
      <c r="F110" s="40">
        <v>309.66666666666669</v>
      </c>
      <c r="G110" s="40">
        <v>306.23333333333335</v>
      </c>
      <c r="H110" s="40">
        <v>321.63333333333333</v>
      </c>
      <c r="I110" s="40">
        <v>325.06666666666672</v>
      </c>
      <c r="J110" s="40">
        <v>329.33333333333331</v>
      </c>
      <c r="K110" s="31">
        <v>320.8</v>
      </c>
      <c r="L110" s="31">
        <v>313.10000000000002</v>
      </c>
      <c r="M110" s="31">
        <v>7.11069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2718.2</v>
      </c>
      <c r="D111" s="40">
        <v>2701.6333333333337</v>
      </c>
      <c r="E111" s="40">
        <v>2678.6166666666672</v>
      </c>
      <c r="F111" s="40">
        <v>2639.0333333333338</v>
      </c>
      <c r="G111" s="40">
        <v>2616.0166666666673</v>
      </c>
      <c r="H111" s="40">
        <v>2741.2166666666672</v>
      </c>
      <c r="I111" s="40">
        <v>2764.2333333333336</v>
      </c>
      <c r="J111" s="40">
        <v>2803.8166666666671</v>
      </c>
      <c r="K111" s="31">
        <v>2724.65</v>
      </c>
      <c r="L111" s="31">
        <v>2662.05</v>
      </c>
      <c r="M111" s="31">
        <v>27.610230000000001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699.75</v>
      </c>
      <c r="D112" s="40">
        <v>696.41666666666663</v>
      </c>
      <c r="E112" s="40">
        <v>692.38333333333321</v>
      </c>
      <c r="F112" s="40">
        <v>685.01666666666654</v>
      </c>
      <c r="G112" s="40">
        <v>680.98333333333312</v>
      </c>
      <c r="H112" s="40">
        <v>703.7833333333333</v>
      </c>
      <c r="I112" s="40">
        <v>707.81666666666683</v>
      </c>
      <c r="J112" s="40">
        <v>715.18333333333339</v>
      </c>
      <c r="K112" s="31">
        <v>700.45</v>
      </c>
      <c r="L112" s="31">
        <v>689.05</v>
      </c>
      <c r="M112" s="31">
        <v>91.358270000000005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1557.7</v>
      </c>
      <c r="D113" s="40">
        <v>1534.4333333333334</v>
      </c>
      <c r="E113" s="40">
        <v>1501.0666666666668</v>
      </c>
      <c r="F113" s="40">
        <v>1444.4333333333334</v>
      </c>
      <c r="G113" s="40">
        <v>1411.0666666666668</v>
      </c>
      <c r="H113" s="40">
        <v>1591.0666666666668</v>
      </c>
      <c r="I113" s="40">
        <v>1624.4333333333336</v>
      </c>
      <c r="J113" s="40">
        <v>1681.0666666666668</v>
      </c>
      <c r="K113" s="31">
        <v>1567.8</v>
      </c>
      <c r="L113" s="31">
        <v>1477.8</v>
      </c>
      <c r="M113" s="31">
        <v>28.964179999999999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656.15</v>
      </c>
      <c r="D114" s="40">
        <v>655.69999999999993</v>
      </c>
      <c r="E114" s="40">
        <v>649.44999999999982</v>
      </c>
      <c r="F114" s="40">
        <v>642.74999999999989</v>
      </c>
      <c r="G114" s="40">
        <v>636.49999999999977</v>
      </c>
      <c r="H114" s="40">
        <v>662.39999999999986</v>
      </c>
      <c r="I114" s="40">
        <v>668.65000000000009</v>
      </c>
      <c r="J114" s="40">
        <v>675.34999999999991</v>
      </c>
      <c r="K114" s="31">
        <v>661.95</v>
      </c>
      <c r="L114" s="31">
        <v>649</v>
      </c>
      <c r="M114" s="31">
        <v>30.043659999999999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705.65</v>
      </c>
      <c r="D115" s="40">
        <v>700.46666666666658</v>
      </c>
      <c r="E115" s="40">
        <v>693.13333333333321</v>
      </c>
      <c r="F115" s="40">
        <v>680.61666666666667</v>
      </c>
      <c r="G115" s="40">
        <v>673.2833333333333</v>
      </c>
      <c r="H115" s="40">
        <v>712.98333333333312</v>
      </c>
      <c r="I115" s="40">
        <v>720.31666666666638</v>
      </c>
      <c r="J115" s="40">
        <v>732.83333333333303</v>
      </c>
      <c r="K115" s="31">
        <v>707.8</v>
      </c>
      <c r="L115" s="31">
        <v>687.95</v>
      </c>
      <c r="M115" s="31">
        <v>4.1334600000000004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42.5</v>
      </c>
      <c r="D116" s="40">
        <v>42.433333333333337</v>
      </c>
      <c r="E116" s="40">
        <v>41.916666666666671</v>
      </c>
      <c r="F116" s="40">
        <v>41.333333333333336</v>
      </c>
      <c r="G116" s="40">
        <v>40.81666666666667</v>
      </c>
      <c r="H116" s="40">
        <v>43.016666666666673</v>
      </c>
      <c r="I116" s="40">
        <v>43.533333333333339</v>
      </c>
      <c r="J116" s="40">
        <v>44.116666666666674</v>
      </c>
      <c r="K116" s="31">
        <v>42.95</v>
      </c>
      <c r="L116" s="31">
        <v>41.85</v>
      </c>
      <c r="M116" s="31">
        <v>250.65857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205.9</v>
      </c>
      <c r="D117" s="40">
        <v>205.88333333333333</v>
      </c>
      <c r="E117" s="40">
        <v>204.91666666666666</v>
      </c>
      <c r="F117" s="40">
        <v>203.93333333333334</v>
      </c>
      <c r="G117" s="40">
        <v>202.96666666666667</v>
      </c>
      <c r="H117" s="40">
        <v>206.86666666666665</v>
      </c>
      <c r="I117" s="40">
        <v>207.83333333333334</v>
      </c>
      <c r="J117" s="40">
        <v>208.81666666666663</v>
      </c>
      <c r="K117" s="31">
        <v>206.85</v>
      </c>
      <c r="L117" s="31">
        <v>204.9</v>
      </c>
      <c r="M117" s="31">
        <v>104.76384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220</v>
      </c>
      <c r="D118" s="40">
        <v>220.16666666666666</v>
      </c>
      <c r="E118" s="40">
        <v>217.43333333333331</v>
      </c>
      <c r="F118" s="40">
        <v>214.86666666666665</v>
      </c>
      <c r="G118" s="40">
        <v>212.1333333333333</v>
      </c>
      <c r="H118" s="40">
        <v>222.73333333333332</v>
      </c>
      <c r="I118" s="40">
        <v>225.46666666666667</v>
      </c>
      <c r="J118" s="40">
        <v>228.03333333333333</v>
      </c>
      <c r="K118" s="31">
        <v>222.9</v>
      </c>
      <c r="L118" s="31">
        <v>217.6</v>
      </c>
      <c r="M118" s="31">
        <v>109.28336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7143.45</v>
      </c>
      <c r="D119" s="40">
        <v>7151.8</v>
      </c>
      <c r="E119" s="40">
        <v>7068.6500000000005</v>
      </c>
      <c r="F119" s="40">
        <v>6993.85</v>
      </c>
      <c r="G119" s="40">
        <v>6910.7000000000007</v>
      </c>
      <c r="H119" s="40">
        <v>7226.6</v>
      </c>
      <c r="I119" s="40">
        <v>7309.75</v>
      </c>
      <c r="J119" s="40">
        <v>7384.55</v>
      </c>
      <c r="K119" s="31">
        <v>7234.95</v>
      </c>
      <c r="L119" s="31">
        <v>7077</v>
      </c>
      <c r="M119" s="31">
        <v>0.61992000000000003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140.15</v>
      </c>
      <c r="D120" s="40">
        <v>139.58333333333334</v>
      </c>
      <c r="E120" s="40">
        <v>137.26666666666668</v>
      </c>
      <c r="F120" s="40">
        <v>134.38333333333333</v>
      </c>
      <c r="G120" s="40">
        <v>132.06666666666666</v>
      </c>
      <c r="H120" s="40">
        <v>142.4666666666667</v>
      </c>
      <c r="I120" s="40">
        <v>144.78333333333336</v>
      </c>
      <c r="J120" s="40">
        <v>147.66666666666671</v>
      </c>
      <c r="K120" s="31">
        <v>141.9</v>
      </c>
      <c r="L120" s="31">
        <v>136.69999999999999</v>
      </c>
      <c r="M120" s="31">
        <v>27.322120000000002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105.95</v>
      </c>
      <c r="D121" s="40">
        <v>105.89999999999999</v>
      </c>
      <c r="E121" s="40">
        <v>105.34999999999998</v>
      </c>
      <c r="F121" s="40">
        <v>104.74999999999999</v>
      </c>
      <c r="G121" s="40">
        <v>104.19999999999997</v>
      </c>
      <c r="H121" s="40">
        <v>106.49999999999999</v>
      </c>
      <c r="I121" s="40">
        <v>107.05</v>
      </c>
      <c r="J121" s="40">
        <v>107.64999999999999</v>
      </c>
      <c r="K121" s="31">
        <v>106.45</v>
      </c>
      <c r="L121" s="31">
        <v>105.3</v>
      </c>
      <c r="M121" s="31">
        <v>55.70805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2648.7</v>
      </c>
      <c r="D122" s="40">
        <v>2636.8333333333335</v>
      </c>
      <c r="E122" s="40">
        <v>2616.8666666666668</v>
      </c>
      <c r="F122" s="40">
        <v>2585.0333333333333</v>
      </c>
      <c r="G122" s="40">
        <v>2565.0666666666666</v>
      </c>
      <c r="H122" s="40">
        <v>2668.666666666667</v>
      </c>
      <c r="I122" s="40">
        <v>2688.6333333333332</v>
      </c>
      <c r="J122" s="40">
        <v>2720.4666666666672</v>
      </c>
      <c r="K122" s="31">
        <v>2656.8</v>
      </c>
      <c r="L122" s="31">
        <v>2605</v>
      </c>
      <c r="M122" s="31">
        <v>8.9322099999999995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524.79999999999995</v>
      </c>
      <c r="D123" s="40">
        <v>526.26666666666665</v>
      </c>
      <c r="E123" s="40">
        <v>521.0333333333333</v>
      </c>
      <c r="F123" s="40">
        <v>517.26666666666665</v>
      </c>
      <c r="G123" s="40">
        <v>512.0333333333333</v>
      </c>
      <c r="H123" s="40">
        <v>530.0333333333333</v>
      </c>
      <c r="I123" s="40">
        <v>535.26666666666665</v>
      </c>
      <c r="J123" s="40">
        <v>539.0333333333333</v>
      </c>
      <c r="K123" s="31">
        <v>531.5</v>
      </c>
      <c r="L123" s="31">
        <v>522.5</v>
      </c>
      <c r="M123" s="31">
        <v>11.4872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216.3</v>
      </c>
      <c r="D124" s="40">
        <v>216.51666666666665</v>
      </c>
      <c r="E124" s="40">
        <v>214.0333333333333</v>
      </c>
      <c r="F124" s="40">
        <v>211.76666666666665</v>
      </c>
      <c r="G124" s="40">
        <v>209.2833333333333</v>
      </c>
      <c r="H124" s="40">
        <v>218.7833333333333</v>
      </c>
      <c r="I124" s="40">
        <v>221.26666666666665</v>
      </c>
      <c r="J124" s="40">
        <v>223.5333333333333</v>
      </c>
      <c r="K124" s="31">
        <v>219</v>
      </c>
      <c r="L124" s="31">
        <v>214.25</v>
      </c>
      <c r="M124" s="31">
        <v>12.16047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990.2</v>
      </c>
      <c r="D125" s="40">
        <v>992.68333333333339</v>
      </c>
      <c r="E125" s="40">
        <v>984.51666666666677</v>
      </c>
      <c r="F125" s="40">
        <v>978.83333333333337</v>
      </c>
      <c r="G125" s="40">
        <v>970.66666666666674</v>
      </c>
      <c r="H125" s="40">
        <v>998.36666666666679</v>
      </c>
      <c r="I125" s="40">
        <v>1006.5333333333333</v>
      </c>
      <c r="J125" s="40">
        <v>1012.2166666666668</v>
      </c>
      <c r="K125" s="31">
        <v>1000.85</v>
      </c>
      <c r="L125" s="31">
        <v>987</v>
      </c>
      <c r="M125" s="31">
        <v>23.689689999999999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5895.65</v>
      </c>
      <c r="D126" s="40">
        <v>5877.5333333333328</v>
      </c>
      <c r="E126" s="40">
        <v>5773.1166666666659</v>
      </c>
      <c r="F126" s="40">
        <v>5650.583333333333</v>
      </c>
      <c r="G126" s="40">
        <v>5546.1666666666661</v>
      </c>
      <c r="H126" s="40">
        <v>6000.0666666666657</v>
      </c>
      <c r="I126" s="40">
        <v>6104.4833333333336</v>
      </c>
      <c r="J126" s="40">
        <v>6227.0166666666655</v>
      </c>
      <c r="K126" s="31">
        <v>5981.95</v>
      </c>
      <c r="L126" s="31">
        <v>5755</v>
      </c>
      <c r="M126" s="31">
        <v>3.90889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1708.8</v>
      </c>
      <c r="D127" s="40">
        <v>1713.8999999999999</v>
      </c>
      <c r="E127" s="40">
        <v>1700.0999999999997</v>
      </c>
      <c r="F127" s="40">
        <v>1691.3999999999999</v>
      </c>
      <c r="G127" s="40">
        <v>1677.5999999999997</v>
      </c>
      <c r="H127" s="40">
        <v>1722.5999999999997</v>
      </c>
      <c r="I127" s="40">
        <v>1736.3999999999999</v>
      </c>
      <c r="J127" s="40">
        <v>1745.0999999999997</v>
      </c>
      <c r="K127" s="31">
        <v>1727.7</v>
      </c>
      <c r="L127" s="31">
        <v>1705.2</v>
      </c>
      <c r="M127" s="31">
        <v>66.985140000000001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1776.85</v>
      </c>
      <c r="D128" s="40">
        <v>1764.8</v>
      </c>
      <c r="E128" s="40">
        <v>1746.6</v>
      </c>
      <c r="F128" s="40">
        <v>1716.35</v>
      </c>
      <c r="G128" s="40">
        <v>1698.1499999999999</v>
      </c>
      <c r="H128" s="40">
        <v>1795.05</v>
      </c>
      <c r="I128" s="40">
        <v>1813.2500000000002</v>
      </c>
      <c r="J128" s="40">
        <v>1843.5</v>
      </c>
      <c r="K128" s="31">
        <v>1783</v>
      </c>
      <c r="L128" s="31">
        <v>1734.55</v>
      </c>
      <c r="M128" s="31">
        <v>6.0205599999999997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2459.9</v>
      </c>
      <c r="D129" s="40">
        <v>2495.0499999999997</v>
      </c>
      <c r="E129" s="40">
        <v>2405.0999999999995</v>
      </c>
      <c r="F129" s="40">
        <v>2350.2999999999997</v>
      </c>
      <c r="G129" s="40">
        <v>2260.3499999999995</v>
      </c>
      <c r="H129" s="40">
        <v>2549.8499999999995</v>
      </c>
      <c r="I129" s="40">
        <v>2639.7999999999993</v>
      </c>
      <c r="J129" s="40">
        <v>2694.5999999999995</v>
      </c>
      <c r="K129" s="31">
        <v>2585</v>
      </c>
      <c r="L129" s="31">
        <v>2440.25</v>
      </c>
      <c r="M129" s="31">
        <v>2.5636399999999999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249.2</v>
      </c>
      <c r="D130" s="40">
        <v>245</v>
      </c>
      <c r="E130" s="40">
        <v>240.2</v>
      </c>
      <c r="F130" s="40">
        <v>231.2</v>
      </c>
      <c r="G130" s="40">
        <v>226.39999999999998</v>
      </c>
      <c r="H130" s="40">
        <v>254</v>
      </c>
      <c r="I130" s="40">
        <v>258.8</v>
      </c>
      <c r="J130" s="40">
        <v>267.8</v>
      </c>
      <c r="K130" s="31">
        <v>249.8</v>
      </c>
      <c r="L130" s="31">
        <v>236</v>
      </c>
      <c r="M130" s="31">
        <v>21.155249999999999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677.5</v>
      </c>
      <c r="D131" s="40">
        <v>676.88333333333333</v>
      </c>
      <c r="E131" s="40">
        <v>672.36666666666667</v>
      </c>
      <c r="F131" s="40">
        <v>667.23333333333335</v>
      </c>
      <c r="G131" s="40">
        <v>662.7166666666667</v>
      </c>
      <c r="H131" s="40">
        <v>682.01666666666665</v>
      </c>
      <c r="I131" s="40">
        <v>686.5333333333333</v>
      </c>
      <c r="J131" s="40">
        <v>691.66666666666663</v>
      </c>
      <c r="K131" s="31">
        <v>681.4</v>
      </c>
      <c r="L131" s="31">
        <v>671.75</v>
      </c>
      <c r="M131" s="31">
        <v>49.782769999999999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371.5</v>
      </c>
      <c r="D132" s="40">
        <v>372.63333333333338</v>
      </c>
      <c r="E132" s="40">
        <v>368.86666666666679</v>
      </c>
      <c r="F132" s="40">
        <v>366.23333333333341</v>
      </c>
      <c r="G132" s="40">
        <v>362.46666666666681</v>
      </c>
      <c r="H132" s="40">
        <v>375.26666666666677</v>
      </c>
      <c r="I132" s="40">
        <v>379.0333333333333</v>
      </c>
      <c r="J132" s="40">
        <v>381.66666666666674</v>
      </c>
      <c r="K132" s="31">
        <v>376.4</v>
      </c>
      <c r="L132" s="31">
        <v>370</v>
      </c>
      <c r="M132" s="31">
        <v>66.939970000000002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3812.35</v>
      </c>
      <c r="D133" s="40">
        <v>3793.5</v>
      </c>
      <c r="E133" s="40">
        <v>3751.1</v>
      </c>
      <c r="F133" s="40">
        <v>3689.85</v>
      </c>
      <c r="G133" s="40">
        <v>3647.45</v>
      </c>
      <c r="H133" s="40">
        <v>3854.75</v>
      </c>
      <c r="I133" s="40">
        <v>3897.1499999999996</v>
      </c>
      <c r="J133" s="40">
        <v>3958.4</v>
      </c>
      <c r="K133" s="31">
        <v>3835.9</v>
      </c>
      <c r="L133" s="31">
        <v>3732.25</v>
      </c>
      <c r="M133" s="31">
        <v>4.31663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1713.55</v>
      </c>
      <c r="D134" s="40">
        <v>1710.7833333333335</v>
      </c>
      <c r="E134" s="40">
        <v>1697.7666666666671</v>
      </c>
      <c r="F134" s="40">
        <v>1681.9833333333336</v>
      </c>
      <c r="G134" s="40">
        <v>1668.9666666666672</v>
      </c>
      <c r="H134" s="40">
        <v>1726.5666666666671</v>
      </c>
      <c r="I134" s="40">
        <v>1739.5833333333335</v>
      </c>
      <c r="J134" s="40">
        <v>1755.366666666667</v>
      </c>
      <c r="K134" s="31">
        <v>1723.8</v>
      </c>
      <c r="L134" s="31">
        <v>1695</v>
      </c>
      <c r="M134" s="31">
        <v>36.613149999999997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81.45</v>
      </c>
      <c r="D135" s="40">
        <v>81.316666666666677</v>
      </c>
      <c r="E135" s="40">
        <v>80.733333333333348</v>
      </c>
      <c r="F135" s="40">
        <v>80.016666666666666</v>
      </c>
      <c r="G135" s="40">
        <v>79.433333333333337</v>
      </c>
      <c r="H135" s="40">
        <v>82.03333333333336</v>
      </c>
      <c r="I135" s="40">
        <v>82.616666666666703</v>
      </c>
      <c r="J135" s="40">
        <v>83.333333333333371</v>
      </c>
      <c r="K135" s="31">
        <v>81.900000000000006</v>
      </c>
      <c r="L135" s="31">
        <v>80.599999999999994</v>
      </c>
      <c r="M135" s="31">
        <v>43.521439999999998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3974.2</v>
      </c>
      <c r="D136" s="40">
        <v>3931.2833333333333</v>
      </c>
      <c r="E136" s="40">
        <v>3874.5666666666666</v>
      </c>
      <c r="F136" s="40">
        <v>3774.9333333333334</v>
      </c>
      <c r="G136" s="40">
        <v>3718.2166666666667</v>
      </c>
      <c r="H136" s="40">
        <v>4030.9166666666665</v>
      </c>
      <c r="I136" s="40">
        <v>4087.6333333333328</v>
      </c>
      <c r="J136" s="40">
        <v>4187.2666666666664</v>
      </c>
      <c r="K136" s="31">
        <v>3988</v>
      </c>
      <c r="L136" s="31">
        <v>3831.65</v>
      </c>
      <c r="M136" s="31">
        <v>4.6416700000000004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387.75</v>
      </c>
      <c r="D137" s="40">
        <v>388.2166666666667</v>
      </c>
      <c r="E137" s="40">
        <v>384.63333333333338</v>
      </c>
      <c r="F137" s="40">
        <v>381.51666666666671</v>
      </c>
      <c r="G137" s="40">
        <v>377.93333333333339</v>
      </c>
      <c r="H137" s="40">
        <v>391.33333333333337</v>
      </c>
      <c r="I137" s="40">
        <v>394.91666666666663</v>
      </c>
      <c r="J137" s="40">
        <v>398.03333333333336</v>
      </c>
      <c r="K137" s="31">
        <v>391.8</v>
      </c>
      <c r="L137" s="31">
        <v>385.1</v>
      </c>
      <c r="M137" s="31">
        <v>39.131120000000003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5233.6000000000004</v>
      </c>
      <c r="D138" s="40">
        <v>5194.5333333333338</v>
      </c>
      <c r="E138" s="40">
        <v>5139.0666666666675</v>
      </c>
      <c r="F138" s="40">
        <v>5044.5333333333338</v>
      </c>
      <c r="G138" s="40">
        <v>4989.0666666666675</v>
      </c>
      <c r="H138" s="40">
        <v>5289.0666666666675</v>
      </c>
      <c r="I138" s="40">
        <v>5344.5333333333328</v>
      </c>
      <c r="J138" s="40">
        <v>5439.0666666666675</v>
      </c>
      <c r="K138" s="31">
        <v>5250</v>
      </c>
      <c r="L138" s="31">
        <v>5100</v>
      </c>
      <c r="M138" s="31">
        <v>3.3131400000000002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1638.1</v>
      </c>
      <c r="D139" s="40">
        <v>1634.2833333333335</v>
      </c>
      <c r="E139" s="40">
        <v>1601.866666666667</v>
      </c>
      <c r="F139" s="40">
        <v>1565.6333333333334</v>
      </c>
      <c r="G139" s="40">
        <v>1533.2166666666669</v>
      </c>
      <c r="H139" s="40">
        <v>1670.5166666666671</v>
      </c>
      <c r="I139" s="40">
        <v>1702.9333333333336</v>
      </c>
      <c r="J139" s="40">
        <v>1739.1666666666672</v>
      </c>
      <c r="K139" s="31">
        <v>1666.7</v>
      </c>
      <c r="L139" s="31">
        <v>1598.05</v>
      </c>
      <c r="M139" s="31">
        <v>49.031869999999998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658.6</v>
      </c>
      <c r="D140" s="40">
        <v>661.43333333333328</v>
      </c>
      <c r="E140" s="40">
        <v>653.21666666666658</v>
      </c>
      <c r="F140" s="40">
        <v>647.83333333333326</v>
      </c>
      <c r="G140" s="40">
        <v>639.61666666666656</v>
      </c>
      <c r="H140" s="40">
        <v>666.81666666666661</v>
      </c>
      <c r="I140" s="40">
        <v>675.0333333333333</v>
      </c>
      <c r="J140" s="40">
        <v>680.41666666666663</v>
      </c>
      <c r="K140" s="31">
        <v>669.65</v>
      </c>
      <c r="L140" s="31">
        <v>656.05</v>
      </c>
      <c r="M140" s="31">
        <v>13.95513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940.1</v>
      </c>
      <c r="D141" s="40">
        <v>940.06666666666661</v>
      </c>
      <c r="E141" s="40">
        <v>932.63333333333321</v>
      </c>
      <c r="F141" s="40">
        <v>925.16666666666663</v>
      </c>
      <c r="G141" s="40">
        <v>917.73333333333323</v>
      </c>
      <c r="H141" s="40">
        <v>947.53333333333319</v>
      </c>
      <c r="I141" s="40">
        <v>954.96666666666658</v>
      </c>
      <c r="J141" s="40">
        <v>962.43333333333317</v>
      </c>
      <c r="K141" s="31">
        <v>947.5</v>
      </c>
      <c r="L141" s="31">
        <v>932.6</v>
      </c>
      <c r="M141" s="31">
        <v>20.00385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76953.45</v>
      </c>
      <c r="D142" s="40">
        <v>76950.21666666666</v>
      </c>
      <c r="E142" s="40">
        <v>76567.783333333326</v>
      </c>
      <c r="F142" s="40">
        <v>76182.116666666669</v>
      </c>
      <c r="G142" s="40">
        <v>75799.683333333334</v>
      </c>
      <c r="H142" s="40">
        <v>77335.883333333317</v>
      </c>
      <c r="I142" s="40">
        <v>77718.316666666637</v>
      </c>
      <c r="J142" s="40">
        <v>78103.983333333308</v>
      </c>
      <c r="K142" s="31">
        <v>77332.649999999994</v>
      </c>
      <c r="L142" s="31">
        <v>76564.55</v>
      </c>
      <c r="M142" s="31">
        <v>6.6170000000000007E-2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1131.9000000000001</v>
      </c>
      <c r="D143" s="40">
        <v>1125.6666666666667</v>
      </c>
      <c r="E143" s="40">
        <v>1116.3333333333335</v>
      </c>
      <c r="F143" s="40">
        <v>1100.7666666666667</v>
      </c>
      <c r="G143" s="40">
        <v>1091.4333333333334</v>
      </c>
      <c r="H143" s="40">
        <v>1141.2333333333336</v>
      </c>
      <c r="I143" s="40">
        <v>1150.5666666666671</v>
      </c>
      <c r="J143" s="40">
        <v>1166.1333333333337</v>
      </c>
      <c r="K143" s="31">
        <v>1135</v>
      </c>
      <c r="L143" s="31">
        <v>1110.0999999999999</v>
      </c>
      <c r="M143" s="31">
        <v>1.88741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155.55000000000001</v>
      </c>
      <c r="D144" s="40">
        <v>154.93333333333334</v>
      </c>
      <c r="E144" s="40">
        <v>153.61666666666667</v>
      </c>
      <c r="F144" s="40">
        <v>151.68333333333334</v>
      </c>
      <c r="G144" s="40">
        <v>150.36666666666667</v>
      </c>
      <c r="H144" s="40">
        <v>156.86666666666667</v>
      </c>
      <c r="I144" s="40">
        <v>158.18333333333334</v>
      </c>
      <c r="J144" s="40">
        <v>160.11666666666667</v>
      </c>
      <c r="K144" s="31">
        <v>156.25</v>
      </c>
      <c r="L144" s="31">
        <v>153</v>
      </c>
      <c r="M144" s="31">
        <v>70.158479999999997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775.15</v>
      </c>
      <c r="D145" s="40">
        <v>775.05000000000007</v>
      </c>
      <c r="E145" s="40">
        <v>765.10000000000014</v>
      </c>
      <c r="F145" s="40">
        <v>755.05000000000007</v>
      </c>
      <c r="G145" s="40">
        <v>745.10000000000014</v>
      </c>
      <c r="H145" s="40">
        <v>785.10000000000014</v>
      </c>
      <c r="I145" s="40">
        <v>795.05000000000018</v>
      </c>
      <c r="J145" s="40">
        <v>805.10000000000014</v>
      </c>
      <c r="K145" s="31">
        <v>785</v>
      </c>
      <c r="L145" s="31">
        <v>765</v>
      </c>
      <c r="M145" s="31">
        <v>29.071249999999999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160.35</v>
      </c>
      <c r="D146" s="40">
        <v>161.11666666666665</v>
      </c>
      <c r="E146" s="40">
        <v>159.0333333333333</v>
      </c>
      <c r="F146" s="40">
        <v>157.71666666666667</v>
      </c>
      <c r="G146" s="40">
        <v>155.63333333333333</v>
      </c>
      <c r="H146" s="40">
        <v>162.43333333333328</v>
      </c>
      <c r="I146" s="40">
        <v>164.51666666666659</v>
      </c>
      <c r="J146" s="40">
        <v>165.83333333333326</v>
      </c>
      <c r="K146" s="31">
        <v>163.19999999999999</v>
      </c>
      <c r="L146" s="31">
        <v>159.80000000000001</v>
      </c>
      <c r="M146" s="31">
        <v>33.540520000000001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524.95000000000005</v>
      </c>
      <c r="D147" s="40">
        <v>524.43333333333339</v>
      </c>
      <c r="E147" s="40">
        <v>521.01666666666677</v>
      </c>
      <c r="F147" s="40">
        <v>517.08333333333337</v>
      </c>
      <c r="G147" s="40">
        <v>513.66666666666674</v>
      </c>
      <c r="H147" s="40">
        <v>528.36666666666679</v>
      </c>
      <c r="I147" s="40">
        <v>531.7833333333333</v>
      </c>
      <c r="J147" s="40">
        <v>535.71666666666681</v>
      </c>
      <c r="K147" s="31">
        <v>527.85</v>
      </c>
      <c r="L147" s="31">
        <v>520.5</v>
      </c>
      <c r="M147" s="31">
        <v>25.527920000000002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6624.85</v>
      </c>
      <c r="D148" s="40">
        <v>6639.8166666666666</v>
      </c>
      <c r="E148" s="40">
        <v>6585.0333333333328</v>
      </c>
      <c r="F148" s="40">
        <v>6545.2166666666662</v>
      </c>
      <c r="G148" s="40">
        <v>6490.4333333333325</v>
      </c>
      <c r="H148" s="40">
        <v>6679.6333333333332</v>
      </c>
      <c r="I148" s="40">
        <v>6734.4166666666679</v>
      </c>
      <c r="J148" s="40">
        <v>6774.2333333333336</v>
      </c>
      <c r="K148" s="31">
        <v>6694.6</v>
      </c>
      <c r="L148" s="31">
        <v>6600</v>
      </c>
      <c r="M148" s="31">
        <v>14.28388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1019.8</v>
      </c>
      <c r="D149" s="40">
        <v>1021.6333333333332</v>
      </c>
      <c r="E149" s="40">
        <v>1007.1666666666665</v>
      </c>
      <c r="F149" s="40">
        <v>994.5333333333333</v>
      </c>
      <c r="G149" s="40">
        <v>980.06666666666661</v>
      </c>
      <c r="H149" s="40">
        <v>1034.2666666666664</v>
      </c>
      <c r="I149" s="40">
        <v>1048.7333333333331</v>
      </c>
      <c r="J149" s="40">
        <v>1061.3666666666663</v>
      </c>
      <c r="K149" s="31">
        <v>1036.0999999999999</v>
      </c>
      <c r="L149" s="31">
        <v>1009</v>
      </c>
      <c r="M149" s="31">
        <v>6.17699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3643.05</v>
      </c>
      <c r="D150" s="40">
        <v>3601.1666666666665</v>
      </c>
      <c r="E150" s="40">
        <v>3523.3833333333332</v>
      </c>
      <c r="F150" s="40">
        <v>3403.7166666666667</v>
      </c>
      <c r="G150" s="40">
        <v>3325.9333333333334</v>
      </c>
      <c r="H150" s="40">
        <v>3720.833333333333</v>
      </c>
      <c r="I150" s="40">
        <v>3798.6166666666668</v>
      </c>
      <c r="J150" s="40">
        <v>3918.2833333333328</v>
      </c>
      <c r="K150" s="31">
        <v>3678.95</v>
      </c>
      <c r="L150" s="31">
        <v>3481.5</v>
      </c>
      <c r="M150" s="31">
        <v>27.600190000000001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2894.8</v>
      </c>
      <c r="D151" s="40">
        <v>2848.35</v>
      </c>
      <c r="E151" s="40">
        <v>2786.7</v>
      </c>
      <c r="F151" s="40">
        <v>2678.6</v>
      </c>
      <c r="G151" s="40">
        <v>2616.9499999999998</v>
      </c>
      <c r="H151" s="40">
        <v>2956.45</v>
      </c>
      <c r="I151" s="40">
        <v>3018.1000000000004</v>
      </c>
      <c r="J151" s="40">
        <v>3126.2</v>
      </c>
      <c r="K151" s="31">
        <v>2910</v>
      </c>
      <c r="L151" s="31">
        <v>2740.25</v>
      </c>
      <c r="M151" s="31">
        <v>11.883509999999999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1491.7</v>
      </c>
      <c r="D152" s="40">
        <v>1489.7666666666667</v>
      </c>
      <c r="E152" s="40">
        <v>1481.9333333333334</v>
      </c>
      <c r="F152" s="40">
        <v>1472.1666666666667</v>
      </c>
      <c r="G152" s="40">
        <v>1464.3333333333335</v>
      </c>
      <c r="H152" s="40">
        <v>1499.5333333333333</v>
      </c>
      <c r="I152" s="40">
        <v>1507.3666666666668</v>
      </c>
      <c r="J152" s="40">
        <v>1517.1333333333332</v>
      </c>
      <c r="K152" s="31">
        <v>1497.6</v>
      </c>
      <c r="L152" s="31">
        <v>1480</v>
      </c>
      <c r="M152" s="31">
        <v>2.6995800000000001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938.1</v>
      </c>
      <c r="D153" s="40">
        <v>937.56666666666661</v>
      </c>
      <c r="E153" s="40">
        <v>926.53333333333319</v>
      </c>
      <c r="F153" s="40">
        <v>914.96666666666658</v>
      </c>
      <c r="G153" s="40">
        <v>903.93333333333317</v>
      </c>
      <c r="H153" s="40">
        <v>949.13333333333321</v>
      </c>
      <c r="I153" s="40">
        <v>960.16666666666652</v>
      </c>
      <c r="J153" s="40">
        <v>971.73333333333323</v>
      </c>
      <c r="K153" s="31">
        <v>948.6</v>
      </c>
      <c r="L153" s="31">
        <v>926</v>
      </c>
      <c r="M153" s="31">
        <v>1.14852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152.19999999999999</v>
      </c>
      <c r="D154" s="40">
        <v>152.48333333333332</v>
      </c>
      <c r="E154" s="40">
        <v>149.96666666666664</v>
      </c>
      <c r="F154" s="40">
        <v>147.73333333333332</v>
      </c>
      <c r="G154" s="40">
        <v>145.21666666666664</v>
      </c>
      <c r="H154" s="40">
        <v>154.71666666666664</v>
      </c>
      <c r="I154" s="40">
        <v>157.23333333333335</v>
      </c>
      <c r="J154" s="40">
        <v>159.46666666666664</v>
      </c>
      <c r="K154" s="31">
        <v>155</v>
      </c>
      <c r="L154" s="31">
        <v>150.25</v>
      </c>
      <c r="M154" s="31">
        <v>304.27758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113.4</v>
      </c>
      <c r="D155" s="40">
        <v>113.2</v>
      </c>
      <c r="E155" s="40">
        <v>112.30000000000001</v>
      </c>
      <c r="F155" s="40">
        <v>111.2</v>
      </c>
      <c r="G155" s="40">
        <v>110.30000000000001</v>
      </c>
      <c r="H155" s="40">
        <v>114.30000000000001</v>
      </c>
      <c r="I155" s="40">
        <v>115.20000000000002</v>
      </c>
      <c r="J155" s="40">
        <v>116.30000000000001</v>
      </c>
      <c r="K155" s="31">
        <v>114.1</v>
      </c>
      <c r="L155" s="31">
        <v>112.1</v>
      </c>
      <c r="M155" s="31">
        <v>80.957170000000005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3830.05</v>
      </c>
      <c r="D156" s="40">
        <v>3756.3166666666671</v>
      </c>
      <c r="E156" s="40">
        <v>3624.733333333334</v>
      </c>
      <c r="F156" s="40">
        <v>3419.416666666667</v>
      </c>
      <c r="G156" s="40">
        <v>3287.8333333333339</v>
      </c>
      <c r="H156" s="40">
        <v>3961.6333333333341</v>
      </c>
      <c r="I156" s="40">
        <v>4093.2166666666672</v>
      </c>
      <c r="J156" s="40">
        <v>4298.5333333333347</v>
      </c>
      <c r="K156" s="31">
        <v>3887.9</v>
      </c>
      <c r="L156" s="31">
        <v>3551</v>
      </c>
      <c r="M156" s="31">
        <v>5.8838900000000001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19957.349999999999</v>
      </c>
      <c r="D157" s="40">
        <v>19984.45</v>
      </c>
      <c r="E157" s="40">
        <v>19868.900000000001</v>
      </c>
      <c r="F157" s="40">
        <v>19780.45</v>
      </c>
      <c r="G157" s="40">
        <v>19664.900000000001</v>
      </c>
      <c r="H157" s="40">
        <v>20072.900000000001</v>
      </c>
      <c r="I157" s="40">
        <v>20188.449999999997</v>
      </c>
      <c r="J157" s="40">
        <v>20276.900000000001</v>
      </c>
      <c r="K157" s="31">
        <v>20100</v>
      </c>
      <c r="L157" s="31">
        <v>19896</v>
      </c>
      <c r="M157" s="31">
        <v>0.35104000000000002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410.1</v>
      </c>
      <c r="D158" s="40">
        <v>408.7166666666667</v>
      </c>
      <c r="E158" s="40">
        <v>404.48333333333341</v>
      </c>
      <c r="F158" s="40">
        <v>398.86666666666673</v>
      </c>
      <c r="G158" s="40">
        <v>394.63333333333344</v>
      </c>
      <c r="H158" s="40">
        <v>414.33333333333337</v>
      </c>
      <c r="I158" s="40">
        <v>418.56666666666672</v>
      </c>
      <c r="J158" s="40">
        <v>424.18333333333334</v>
      </c>
      <c r="K158" s="31">
        <v>412.95</v>
      </c>
      <c r="L158" s="31">
        <v>403.1</v>
      </c>
      <c r="M158" s="31">
        <v>10.407400000000001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678.3</v>
      </c>
      <c r="D159" s="40">
        <v>673.33333333333337</v>
      </c>
      <c r="E159" s="40">
        <v>662.4666666666667</v>
      </c>
      <c r="F159" s="40">
        <v>646.63333333333333</v>
      </c>
      <c r="G159" s="40">
        <v>635.76666666666665</v>
      </c>
      <c r="H159" s="40">
        <v>689.16666666666674</v>
      </c>
      <c r="I159" s="40">
        <v>700.0333333333333</v>
      </c>
      <c r="J159" s="40">
        <v>715.86666666666679</v>
      </c>
      <c r="K159" s="31">
        <v>684.2</v>
      </c>
      <c r="L159" s="31">
        <v>657.5</v>
      </c>
      <c r="M159" s="31">
        <v>1.7169399999999999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116.65</v>
      </c>
      <c r="D160" s="40">
        <v>116.2</v>
      </c>
      <c r="E160" s="40">
        <v>115.4</v>
      </c>
      <c r="F160" s="40">
        <v>114.15</v>
      </c>
      <c r="G160" s="40">
        <v>113.35000000000001</v>
      </c>
      <c r="H160" s="40">
        <v>117.45</v>
      </c>
      <c r="I160" s="40">
        <v>118.24999999999999</v>
      </c>
      <c r="J160" s="40">
        <v>119.5</v>
      </c>
      <c r="K160" s="31">
        <v>117</v>
      </c>
      <c r="L160" s="31">
        <v>114.95</v>
      </c>
      <c r="M160" s="31">
        <v>97.068250000000006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176.55</v>
      </c>
      <c r="D161" s="40">
        <v>178.03333333333333</v>
      </c>
      <c r="E161" s="40">
        <v>173.56666666666666</v>
      </c>
      <c r="F161" s="40">
        <v>170.58333333333334</v>
      </c>
      <c r="G161" s="40">
        <v>166.11666666666667</v>
      </c>
      <c r="H161" s="40">
        <v>181.01666666666665</v>
      </c>
      <c r="I161" s="40">
        <v>185.48333333333329</v>
      </c>
      <c r="J161" s="40">
        <v>188.46666666666664</v>
      </c>
      <c r="K161" s="31">
        <v>182.5</v>
      </c>
      <c r="L161" s="31">
        <v>175.05</v>
      </c>
      <c r="M161" s="31">
        <v>10.26028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3193.3</v>
      </c>
      <c r="D162" s="40">
        <v>3171.0166666666664</v>
      </c>
      <c r="E162" s="40">
        <v>3129.333333333333</v>
      </c>
      <c r="F162" s="40">
        <v>3065.3666666666668</v>
      </c>
      <c r="G162" s="40">
        <v>3023.6833333333334</v>
      </c>
      <c r="H162" s="40">
        <v>3234.9833333333327</v>
      </c>
      <c r="I162" s="40">
        <v>3276.6666666666661</v>
      </c>
      <c r="J162" s="40">
        <v>3340.6333333333323</v>
      </c>
      <c r="K162" s="31">
        <v>3212.7</v>
      </c>
      <c r="L162" s="31">
        <v>3107.05</v>
      </c>
      <c r="M162" s="31">
        <v>1.4303399999999999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30859.05</v>
      </c>
      <c r="D163" s="40">
        <v>30701.516666666666</v>
      </c>
      <c r="E163" s="40">
        <v>30423.083333333332</v>
      </c>
      <c r="F163" s="40">
        <v>29987.116666666665</v>
      </c>
      <c r="G163" s="40">
        <v>29708.683333333331</v>
      </c>
      <c r="H163" s="40">
        <v>31137.483333333334</v>
      </c>
      <c r="I163" s="40">
        <v>31415.916666666668</v>
      </c>
      <c r="J163" s="40">
        <v>31851.883333333335</v>
      </c>
      <c r="K163" s="31">
        <v>30979.95</v>
      </c>
      <c r="L163" s="31">
        <v>30265.55</v>
      </c>
      <c r="M163" s="31">
        <v>0.17793999999999999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227.85</v>
      </c>
      <c r="D164" s="40">
        <v>227.51666666666665</v>
      </c>
      <c r="E164" s="40">
        <v>225.73333333333329</v>
      </c>
      <c r="F164" s="40">
        <v>223.61666666666665</v>
      </c>
      <c r="G164" s="40">
        <v>221.83333333333329</v>
      </c>
      <c r="H164" s="40">
        <v>229.6333333333333</v>
      </c>
      <c r="I164" s="40">
        <v>231.41666666666666</v>
      </c>
      <c r="J164" s="40">
        <v>233.5333333333333</v>
      </c>
      <c r="K164" s="31">
        <v>229.3</v>
      </c>
      <c r="L164" s="31">
        <v>225.4</v>
      </c>
      <c r="M164" s="31">
        <v>25.928519999999999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5692.65</v>
      </c>
      <c r="D165" s="40">
        <v>5681.3166666666666</v>
      </c>
      <c r="E165" s="40">
        <v>5629.333333333333</v>
      </c>
      <c r="F165" s="40">
        <v>5566.0166666666664</v>
      </c>
      <c r="G165" s="40">
        <v>5514.0333333333328</v>
      </c>
      <c r="H165" s="40">
        <v>5744.6333333333332</v>
      </c>
      <c r="I165" s="40">
        <v>5796.6166666666668</v>
      </c>
      <c r="J165" s="40">
        <v>5859.9333333333334</v>
      </c>
      <c r="K165" s="31">
        <v>5733.3</v>
      </c>
      <c r="L165" s="31">
        <v>5618</v>
      </c>
      <c r="M165" s="31">
        <v>0.35188999999999998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2225.1999999999998</v>
      </c>
      <c r="D166" s="40">
        <v>2226.9833333333331</v>
      </c>
      <c r="E166" s="40">
        <v>2211.2666666666664</v>
      </c>
      <c r="F166" s="40">
        <v>2197.3333333333335</v>
      </c>
      <c r="G166" s="40">
        <v>2181.6166666666668</v>
      </c>
      <c r="H166" s="40">
        <v>2240.9166666666661</v>
      </c>
      <c r="I166" s="40">
        <v>2256.6333333333323</v>
      </c>
      <c r="J166" s="40">
        <v>2270.5666666666657</v>
      </c>
      <c r="K166" s="31">
        <v>2242.6999999999998</v>
      </c>
      <c r="L166" s="31">
        <v>2213.0500000000002</v>
      </c>
      <c r="M166" s="31">
        <v>3.6197499999999998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2571.1</v>
      </c>
      <c r="D167" s="40">
        <v>2576.4500000000003</v>
      </c>
      <c r="E167" s="40">
        <v>2552.9000000000005</v>
      </c>
      <c r="F167" s="40">
        <v>2534.7000000000003</v>
      </c>
      <c r="G167" s="40">
        <v>2511.1500000000005</v>
      </c>
      <c r="H167" s="40">
        <v>2594.6500000000005</v>
      </c>
      <c r="I167" s="40">
        <v>2618.2000000000007</v>
      </c>
      <c r="J167" s="40">
        <v>2636.4000000000005</v>
      </c>
      <c r="K167" s="31">
        <v>2600</v>
      </c>
      <c r="L167" s="31">
        <v>2558.25</v>
      </c>
      <c r="M167" s="31">
        <v>3.5020199999999999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1894.55</v>
      </c>
      <c r="D168" s="40">
        <v>1884.8999999999999</v>
      </c>
      <c r="E168" s="40">
        <v>1859.6999999999998</v>
      </c>
      <c r="F168" s="40">
        <v>1824.85</v>
      </c>
      <c r="G168" s="40">
        <v>1799.6499999999999</v>
      </c>
      <c r="H168" s="40">
        <v>1919.7499999999998</v>
      </c>
      <c r="I168" s="40">
        <v>1944.95</v>
      </c>
      <c r="J168" s="40">
        <v>1979.7999999999997</v>
      </c>
      <c r="K168" s="31">
        <v>1910.1</v>
      </c>
      <c r="L168" s="31">
        <v>1850.05</v>
      </c>
      <c r="M168" s="31">
        <v>3.3635299999999999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126.3</v>
      </c>
      <c r="D169" s="40">
        <v>125.95</v>
      </c>
      <c r="E169" s="40">
        <v>125.10000000000001</v>
      </c>
      <c r="F169" s="40">
        <v>123.9</v>
      </c>
      <c r="G169" s="40">
        <v>123.05000000000001</v>
      </c>
      <c r="H169" s="40">
        <v>127.15</v>
      </c>
      <c r="I169" s="40">
        <v>128</v>
      </c>
      <c r="J169" s="40">
        <v>129.19999999999999</v>
      </c>
      <c r="K169" s="31">
        <v>126.8</v>
      </c>
      <c r="L169" s="31">
        <v>124.75</v>
      </c>
      <c r="M169" s="31">
        <v>22.816040000000001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174.35</v>
      </c>
      <c r="D170" s="40">
        <v>173.65</v>
      </c>
      <c r="E170" s="40">
        <v>172.45000000000002</v>
      </c>
      <c r="F170" s="40">
        <v>170.55</v>
      </c>
      <c r="G170" s="40">
        <v>169.35000000000002</v>
      </c>
      <c r="H170" s="40">
        <v>175.55</v>
      </c>
      <c r="I170" s="40">
        <v>176.75</v>
      </c>
      <c r="J170" s="40">
        <v>178.65</v>
      </c>
      <c r="K170" s="31">
        <v>174.85</v>
      </c>
      <c r="L170" s="31">
        <v>171.75</v>
      </c>
      <c r="M170" s="31">
        <v>60.387749999999997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351.7</v>
      </c>
      <c r="D171" s="40">
        <v>352.61666666666662</v>
      </c>
      <c r="E171" s="40">
        <v>347.28333333333325</v>
      </c>
      <c r="F171" s="40">
        <v>342.86666666666662</v>
      </c>
      <c r="G171" s="40">
        <v>337.53333333333325</v>
      </c>
      <c r="H171" s="40">
        <v>357.03333333333325</v>
      </c>
      <c r="I171" s="40">
        <v>362.36666666666662</v>
      </c>
      <c r="J171" s="40">
        <v>366.78333333333325</v>
      </c>
      <c r="K171" s="31">
        <v>357.95</v>
      </c>
      <c r="L171" s="31">
        <v>348.2</v>
      </c>
      <c r="M171" s="31">
        <v>10.66385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13737.2</v>
      </c>
      <c r="D172" s="40">
        <v>13604.616666666669</v>
      </c>
      <c r="E172" s="40">
        <v>13333.633333333337</v>
      </c>
      <c r="F172" s="40">
        <v>12930.066666666668</v>
      </c>
      <c r="G172" s="40">
        <v>12659.083333333336</v>
      </c>
      <c r="H172" s="40">
        <v>14008.183333333338</v>
      </c>
      <c r="I172" s="40">
        <v>14279.166666666668</v>
      </c>
      <c r="J172" s="40">
        <v>14682.733333333339</v>
      </c>
      <c r="K172" s="31">
        <v>13875.6</v>
      </c>
      <c r="L172" s="31">
        <v>13201.05</v>
      </c>
      <c r="M172" s="31">
        <v>0.17372000000000001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36.15</v>
      </c>
      <c r="D173" s="40">
        <v>36.033333333333339</v>
      </c>
      <c r="E173" s="40">
        <v>35.816666666666677</v>
      </c>
      <c r="F173" s="40">
        <v>35.483333333333341</v>
      </c>
      <c r="G173" s="40">
        <v>35.26666666666668</v>
      </c>
      <c r="H173" s="40">
        <v>36.366666666666674</v>
      </c>
      <c r="I173" s="40">
        <v>36.583333333333329</v>
      </c>
      <c r="J173" s="40">
        <v>36.916666666666671</v>
      </c>
      <c r="K173" s="31">
        <v>36.25</v>
      </c>
      <c r="L173" s="31">
        <v>35.700000000000003</v>
      </c>
      <c r="M173" s="31">
        <v>313.96562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162.75</v>
      </c>
      <c r="D174" s="40">
        <v>162.66666666666666</v>
      </c>
      <c r="E174" s="40">
        <v>161.48333333333332</v>
      </c>
      <c r="F174" s="40">
        <v>160.21666666666667</v>
      </c>
      <c r="G174" s="40">
        <v>159.03333333333333</v>
      </c>
      <c r="H174" s="40">
        <v>163.93333333333331</v>
      </c>
      <c r="I174" s="40">
        <v>165.11666666666665</v>
      </c>
      <c r="J174" s="40">
        <v>166.3833333333333</v>
      </c>
      <c r="K174" s="31">
        <v>163.85</v>
      </c>
      <c r="L174" s="31">
        <v>161.4</v>
      </c>
      <c r="M174" s="31">
        <v>38.343919999999997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146.30000000000001</v>
      </c>
      <c r="D175" s="40">
        <v>145.88333333333333</v>
      </c>
      <c r="E175" s="40">
        <v>144.66666666666666</v>
      </c>
      <c r="F175" s="40">
        <v>143.03333333333333</v>
      </c>
      <c r="G175" s="40">
        <v>141.81666666666666</v>
      </c>
      <c r="H175" s="40">
        <v>147.51666666666665</v>
      </c>
      <c r="I175" s="40">
        <v>148.73333333333335</v>
      </c>
      <c r="J175" s="40">
        <v>150.36666666666665</v>
      </c>
      <c r="K175" s="31">
        <v>147.1</v>
      </c>
      <c r="L175" s="31">
        <v>144.25</v>
      </c>
      <c r="M175" s="31">
        <v>27.99015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2227.4</v>
      </c>
      <c r="D176" s="40">
        <v>2228.7333333333331</v>
      </c>
      <c r="E176" s="40">
        <v>2214.7166666666662</v>
      </c>
      <c r="F176" s="40">
        <v>2202.0333333333333</v>
      </c>
      <c r="G176" s="40">
        <v>2188.0166666666664</v>
      </c>
      <c r="H176" s="40">
        <v>2241.4166666666661</v>
      </c>
      <c r="I176" s="40">
        <v>2255.4333333333334</v>
      </c>
      <c r="J176" s="40">
        <v>2268.1166666666659</v>
      </c>
      <c r="K176" s="31">
        <v>2242.75</v>
      </c>
      <c r="L176" s="31">
        <v>2216.0500000000002</v>
      </c>
      <c r="M176" s="31">
        <v>48.368119999999998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1091</v>
      </c>
      <c r="D177" s="40">
        <v>1094.6666666666667</v>
      </c>
      <c r="E177" s="40">
        <v>1079.3333333333335</v>
      </c>
      <c r="F177" s="40">
        <v>1067.6666666666667</v>
      </c>
      <c r="G177" s="40">
        <v>1052.3333333333335</v>
      </c>
      <c r="H177" s="40">
        <v>1106.3333333333335</v>
      </c>
      <c r="I177" s="40">
        <v>1121.666666666667</v>
      </c>
      <c r="J177" s="40">
        <v>1133.3333333333335</v>
      </c>
      <c r="K177" s="31">
        <v>1110</v>
      </c>
      <c r="L177" s="31">
        <v>1083</v>
      </c>
      <c r="M177" s="31">
        <v>15.528549999999999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1184.05</v>
      </c>
      <c r="D178" s="40">
        <v>1174</v>
      </c>
      <c r="E178" s="40">
        <v>1155.3499999999999</v>
      </c>
      <c r="F178" s="40">
        <v>1126.6499999999999</v>
      </c>
      <c r="G178" s="40">
        <v>1107.9999999999998</v>
      </c>
      <c r="H178" s="40">
        <v>1202.7</v>
      </c>
      <c r="I178" s="40">
        <v>1221.3500000000001</v>
      </c>
      <c r="J178" s="40">
        <v>1250.0500000000002</v>
      </c>
      <c r="K178" s="31">
        <v>1192.6500000000001</v>
      </c>
      <c r="L178" s="31">
        <v>1145.3</v>
      </c>
      <c r="M178" s="31">
        <v>24.69538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9423.5499999999993</v>
      </c>
      <c r="D179" s="40">
        <v>9294.85</v>
      </c>
      <c r="E179" s="40">
        <v>9139.7000000000007</v>
      </c>
      <c r="F179" s="40">
        <v>8855.85</v>
      </c>
      <c r="G179" s="40">
        <v>8700.7000000000007</v>
      </c>
      <c r="H179" s="40">
        <v>9578.7000000000007</v>
      </c>
      <c r="I179" s="40">
        <v>9733.8499999999985</v>
      </c>
      <c r="J179" s="40">
        <v>10017.700000000001</v>
      </c>
      <c r="K179" s="31">
        <v>9450</v>
      </c>
      <c r="L179" s="31">
        <v>9011</v>
      </c>
      <c r="M179" s="31">
        <v>5.2550499999999998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8794</v>
      </c>
      <c r="D180" s="40">
        <v>8745.4333333333325</v>
      </c>
      <c r="E180" s="40">
        <v>8640.866666666665</v>
      </c>
      <c r="F180" s="40">
        <v>8487.7333333333318</v>
      </c>
      <c r="G180" s="40">
        <v>8383.1666666666642</v>
      </c>
      <c r="H180" s="40">
        <v>8898.5666666666657</v>
      </c>
      <c r="I180" s="40">
        <v>9003.133333333335</v>
      </c>
      <c r="J180" s="40">
        <v>9156.2666666666664</v>
      </c>
      <c r="K180" s="31">
        <v>8850</v>
      </c>
      <c r="L180" s="31">
        <v>8592.2999999999993</v>
      </c>
      <c r="M180" s="31">
        <v>0.15421000000000001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26897.75</v>
      </c>
      <c r="D181" s="40">
        <v>26793.366666666669</v>
      </c>
      <c r="E181" s="40">
        <v>26555.133333333339</v>
      </c>
      <c r="F181" s="40">
        <v>26212.51666666667</v>
      </c>
      <c r="G181" s="40">
        <v>25974.28333333334</v>
      </c>
      <c r="H181" s="40">
        <v>27135.983333333337</v>
      </c>
      <c r="I181" s="40">
        <v>27374.216666666667</v>
      </c>
      <c r="J181" s="40">
        <v>27716.833333333336</v>
      </c>
      <c r="K181" s="31">
        <v>27031.599999999999</v>
      </c>
      <c r="L181" s="31">
        <v>26450.75</v>
      </c>
      <c r="M181" s="31">
        <v>0.43602000000000002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1281.4000000000001</v>
      </c>
      <c r="D182" s="40">
        <v>1276.6833333333334</v>
      </c>
      <c r="E182" s="40">
        <v>1262.3666666666668</v>
      </c>
      <c r="F182" s="40">
        <v>1243.3333333333335</v>
      </c>
      <c r="G182" s="40">
        <v>1229.0166666666669</v>
      </c>
      <c r="H182" s="40">
        <v>1295.7166666666667</v>
      </c>
      <c r="I182" s="40">
        <v>1310.0333333333333</v>
      </c>
      <c r="J182" s="40">
        <v>1329.0666666666666</v>
      </c>
      <c r="K182" s="31">
        <v>1291</v>
      </c>
      <c r="L182" s="31">
        <v>1257.6500000000001</v>
      </c>
      <c r="M182" s="31">
        <v>7.8600199999999996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2222.1999999999998</v>
      </c>
      <c r="D183" s="40">
        <v>2227.5333333333333</v>
      </c>
      <c r="E183" s="40">
        <v>2205.0666666666666</v>
      </c>
      <c r="F183" s="40">
        <v>2187.9333333333334</v>
      </c>
      <c r="G183" s="40">
        <v>2165.4666666666667</v>
      </c>
      <c r="H183" s="40">
        <v>2244.6666666666665</v>
      </c>
      <c r="I183" s="40">
        <v>2267.1333333333328</v>
      </c>
      <c r="J183" s="40">
        <v>2284.2666666666664</v>
      </c>
      <c r="K183" s="31">
        <v>2250</v>
      </c>
      <c r="L183" s="31">
        <v>2210.4</v>
      </c>
      <c r="M183" s="31">
        <v>4.3995600000000001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412.45</v>
      </c>
      <c r="D184" s="40">
        <v>411.43333333333334</v>
      </c>
      <c r="E184" s="40">
        <v>408.51666666666665</v>
      </c>
      <c r="F184" s="40">
        <v>404.58333333333331</v>
      </c>
      <c r="G184" s="40">
        <v>401.66666666666663</v>
      </c>
      <c r="H184" s="40">
        <v>415.36666666666667</v>
      </c>
      <c r="I184" s="40">
        <v>418.2833333333333</v>
      </c>
      <c r="J184" s="40">
        <v>422.2166666666667</v>
      </c>
      <c r="K184" s="31">
        <v>414.35</v>
      </c>
      <c r="L184" s="31">
        <v>407.5</v>
      </c>
      <c r="M184" s="31">
        <v>150.90540999999999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118.25</v>
      </c>
      <c r="D185" s="40">
        <v>118</v>
      </c>
      <c r="E185" s="40">
        <v>116.75</v>
      </c>
      <c r="F185" s="40">
        <v>115.25</v>
      </c>
      <c r="G185" s="40">
        <v>114</v>
      </c>
      <c r="H185" s="40">
        <v>119.5</v>
      </c>
      <c r="I185" s="40">
        <v>120.75</v>
      </c>
      <c r="J185" s="40">
        <v>122.25</v>
      </c>
      <c r="K185" s="31">
        <v>119.25</v>
      </c>
      <c r="L185" s="31">
        <v>116.5</v>
      </c>
      <c r="M185" s="31">
        <v>510.51067999999998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771.8</v>
      </c>
      <c r="D186" s="40">
        <v>768.9666666666667</v>
      </c>
      <c r="E186" s="40">
        <v>760.93333333333339</v>
      </c>
      <c r="F186" s="40">
        <v>750.06666666666672</v>
      </c>
      <c r="G186" s="40">
        <v>742.03333333333342</v>
      </c>
      <c r="H186" s="40">
        <v>779.83333333333337</v>
      </c>
      <c r="I186" s="40">
        <v>787.86666666666667</v>
      </c>
      <c r="J186" s="40">
        <v>798.73333333333335</v>
      </c>
      <c r="K186" s="31">
        <v>777</v>
      </c>
      <c r="L186" s="31">
        <v>758.1</v>
      </c>
      <c r="M186" s="31">
        <v>24.328620000000001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482.65</v>
      </c>
      <c r="D187" s="40">
        <v>480.85000000000008</v>
      </c>
      <c r="E187" s="40">
        <v>476.90000000000015</v>
      </c>
      <c r="F187" s="40">
        <v>471.15000000000009</v>
      </c>
      <c r="G187" s="40">
        <v>467.20000000000016</v>
      </c>
      <c r="H187" s="40">
        <v>486.60000000000014</v>
      </c>
      <c r="I187" s="40">
        <v>490.55000000000007</v>
      </c>
      <c r="J187" s="40">
        <v>496.30000000000013</v>
      </c>
      <c r="K187" s="31">
        <v>484.8</v>
      </c>
      <c r="L187" s="31">
        <v>475.1</v>
      </c>
      <c r="M187" s="31">
        <v>14.685359999999999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617.75</v>
      </c>
      <c r="D188" s="40">
        <v>619.30000000000007</v>
      </c>
      <c r="E188" s="40">
        <v>612.10000000000014</v>
      </c>
      <c r="F188" s="40">
        <v>606.45000000000005</v>
      </c>
      <c r="G188" s="40">
        <v>599.25000000000011</v>
      </c>
      <c r="H188" s="40">
        <v>624.95000000000016</v>
      </c>
      <c r="I188" s="40">
        <v>632.1500000000002</v>
      </c>
      <c r="J188" s="40">
        <v>637.80000000000018</v>
      </c>
      <c r="K188" s="31">
        <v>626.5</v>
      </c>
      <c r="L188" s="31">
        <v>613.65</v>
      </c>
      <c r="M188" s="31">
        <v>5.0851499999999996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511.1</v>
      </c>
      <c r="D189" s="40">
        <v>510.33333333333331</v>
      </c>
      <c r="E189" s="40">
        <v>507.16666666666663</v>
      </c>
      <c r="F189" s="40">
        <v>503.23333333333329</v>
      </c>
      <c r="G189" s="40">
        <v>500.06666666666661</v>
      </c>
      <c r="H189" s="40">
        <v>514.26666666666665</v>
      </c>
      <c r="I189" s="40">
        <v>517.43333333333328</v>
      </c>
      <c r="J189" s="40">
        <v>521.36666666666667</v>
      </c>
      <c r="K189" s="31">
        <v>513.5</v>
      </c>
      <c r="L189" s="31">
        <v>506.4</v>
      </c>
      <c r="M189" s="31">
        <v>11.62494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829</v>
      </c>
      <c r="D190" s="40">
        <v>832.41666666666663</v>
      </c>
      <c r="E190" s="40">
        <v>822.48333333333323</v>
      </c>
      <c r="F190" s="40">
        <v>815.96666666666658</v>
      </c>
      <c r="G190" s="40">
        <v>806.03333333333319</v>
      </c>
      <c r="H190" s="40">
        <v>838.93333333333328</v>
      </c>
      <c r="I190" s="40">
        <v>848.86666666666667</v>
      </c>
      <c r="J190" s="40">
        <v>855.38333333333333</v>
      </c>
      <c r="K190" s="31">
        <v>842.35</v>
      </c>
      <c r="L190" s="31">
        <v>825.9</v>
      </c>
      <c r="M190" s="31">
        <v>28.67557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3720.15</v>
      </c>
      <c r="D191" s="40">
        <v>3700.25</v>
      </c>
      <c r="E191" s="40">
        <v>3671</v>
      </c>
      <c r="F191" s="40">
        <v>3621.85</v>
      </c>
      <c r="G191" s="40">
        <v>3592.6</v>
      </c>
      <c r="H191" s="40">
        <v>3749.4</v>
      </c>
      <c r="I191" s="40">
        <v>3778.65</v>
      </c>
      <c r="J191" s="40">
        <v>3827.8</v>
      </c>
      <c r="K191" s="31">
        <v>3729.5</v>
      </c>
      <c r="L191" s="31">
        <v>3651.1</v>
      </c>
      <c r="M191" s="31">
        <v>39.447279999999999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847.95</v>
      </c>
      <c r="D192" s="40">
        <v>850.94999999999993</v>
      </c>
      <c r="E192" s="40">
        <v>840.99999999999989</v>
      </c>
      <c r="F192" s="40">
        <v>834.05</v>
      </c>
      <c r="G192" s="40">
        <v>824.09999999999991</v>
      </c>
      <c r="H192" s="40">
        <v>857.89999999999986</v>
      </c>
      <c r="I192" s="40">
        <v>867.84999999999991</v>
      </c>
      <c r="J192" s="40">
        <v>874.79999999999984</v>
      </c>
      <c r="K192" s="31">
        <v>860.9</v>
      </c>
      <c r="L192" s="31">
        <v>844</v>
      </c>
      <c r="M192" s="31">
        <v>23.663959999999999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4868.6499999999996</v>
      </c>
      <c r="D193" s="40">
        <v>4862.7166666666662</v>
      </c>
      <c r="E193" s="40">
        <v>4798.9333333333325</v>
      </c>
      <c r="F193" s="40">
        <v>4729.2166666666662</v>
      </c>
      <c r="G193" s="40">
        <v>4665.4333333333325</v>
      </c>
      <c r="H193" s="40">
        <v>4932.4333333333325</v>
      </c>
      <c r="I193" s="40">
        <v>4996.2166666666672</v>
      </c>
      <c r="J193" s="40">
        <v>5065.9333333333325</v>
      </c>
      <c r="K193" s="31">
        <v>4926.5</v>
      </c>
      <c r="L193" s="31">
        <v>4793</v>
      </c>
      <c r="M193" s="31">
        <v>1.2434099999999999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285.75</v>
      </c>
      <c r="D194" s="40">
        <v>284.75</v>
      </c>
      <c r="E194" s="40">
        <v>282.7</v>
      </c>
      <c r="F194" s="40">
        <v>279.64999999999998</v>
      </c>
      <c r="G194" s="40">
        <v>277.59999999999997</v>
      </c>
      <c r="H194" s="40">
        <v>287.8</v>
      </c>
      <c r="I194" s="40">
        <v>289.84999999999997</v>
      </c>
      <c r="J194" s="40">
        <v>292.90000000000003</v>
      </c>
      <c r="K194" s="31">
        <v>286.8</v>
      </c>
      <c r="L194" s="31">
        <v>281.7</v>
      </c>
      <c r="M194" s="31">
        <v>134.7739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127.25</v>
      </c>
      <c r="D195" s="40">
        <v>126.68333333333334</v>
      </c>
      <c r="E195" s="40">
        <v>125.76666666666668</v>
      </c>
      <c r="F195" s="40">
        <v>124.28333333333335</v>
      </c>
      <c r="G195" s="40">
        <v>123.36666666666669</v>
      </c>
      <c r="H195" s="40">
        <v>128.16666666666669</v>
      </c>
      <c r="I195" s="40">
        <v>129.08333333333331</v>
      </c>
      <c r="J195" s="40">
        <v>130.56666666666666</v>
      </c>
      <c r="K195" s="31">
        <v>127.6</v>
      </c>
      <c r="L195" s="31">
        <v>125.2</v>
      </c>
      <c r="M195" s="31">
        <v>127.08091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1384.15</v>
      </c>
      <c r="D196" s="40">
        <v>1384.8166666666668</v>
      </c>
      <c r="E196" s="40">
        <v>1375.1833333333336</v>
      </c>
      <c r="F196" s="40">
        <v>1366.2166666666667</v>
      </c>
      <c r="G196" s="40">
        <v>1356.5833333333335</v>
      </c>
      <c r="H196" s="40">
        <v>1393.7833333333338</v>
      </c>
      <c r="I196" s="40">
        <v>1403.416666666667</v>
      </c>
      <c r="J196" s="40">
        <v>1412.3833333333339</v>
      </c>
      <c r="K196" s="31">
        <v>1394.45</v>
      </c>
      <c r="L196" s="31">
        <v>1375.85</v>
      </c>
      <c r="M196" s="31">
        <v>73.940809999999999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1445.4</v>
      </c>
      <c r="D197" s="40">
        <v>1444.5666666666666</v>
      </c>
      <c r="E197" s="40">
        <v>1432.0333333333333</v>
      </c>
      <c r="F197" s="40">
        <v>1418.6666666666667</v>
      </c>
      <c r="G197" s="40">
        <v>1406.1333333333334</v>
      </c>
      <c r="H197" s="40">
        <v>1457.9333333333332</v>
      </c>
      <c r="I197" s="40">
        <v>1470.4666666666665</v>
      </c>
      <c r="J197" s="40">
        <v>1483.833333333333</v>
      </c>
      <c r="K197" s="31">
        <v>1457.1</v>
      </c>
      <c r="L197" s="31">
        <v>1431.2</v>
      </c>
      <c r="M197" s="31">
        <v>30.979389999999999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986.65</v>
      </c>
      <c r="D198" s="40">
        <v>978.44999999999993</v>
      </c>
      <c r="E198" s="40">
        <v>966.69999999999982</v>
      </c>
      <c r="F198" s="40">
        <v>946.74999999999989</v>
      </c>
      <c r="G198" s="40">
        <v>934.99999999999977</v>
      </c>
      <c r="H198" s="40">
        <v>998.39999999999986</v>
      </c>
      <c r="I198" s="40">
        <v>1010.1500000000001</v>
      </c>
      <c r="J198" s="40">
        <v>1030.0999999999999</v>
      </c>
      <c r="K198" s="31">
        <v>990.2</v>
      </c>
      <c r="L198" s="31">
        <v>958.5</v>
      </c>
      <c r="M198" s="31">
        <v>3.9654699999999998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1822.55</v>
      </c>
      <c r="D199" s="40">
        <v>1816.5166666666667</v>
      </c>
      <c r="E199" s="40">
        <v>1803.0333333333333</v>
      </c>
      <c r="F199" s="40">
        <v>1783.5166666666667</v>
      </c>
      <c r="G199" s="40">
        <v>1770.0333333333333</v>
      </c>
      <c r="H199" s="40">
        <v>1836.0333333333333</v>
      </c>
      <c r="I199" s="40">
        <v>1849.5166666666664</v>
      </c>
      <c r="J199" s="40">
        <v>1869.0333333333333</v>
      </c>
      <c r="K199" s="31">
        <v>1830</v>
      </c>
      <c r="L199" s="31">
        <v>1797</v>
      </c>
      <c r="M199" s="31">
        <v>10.20589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3046.9</v>
      </c>
      <c r="D200" s="40">
        <v>3056.5500000000006</v>
      </c>
      <c r="E200" s="40">
        <v>3026.3000000000011</v>
      </c>
      <c r="F200" s="40">
        <v>3005.7000000000003</v>
      </c>
      <c r="G200" s="40">
        <v>2975.4500000000007</v>
      </c>
      <c r="H200" s="40">
        <v>3077.1500000000015</v>
      </c>
      <c r="I200" s="40">
        <v>3107.4000000000005</v>
      </c>
      <c r="J200" s="40">
        <v>3128.0000000000018</v>
      </c>
      <c r="K200" s="31">
        <v>3086.8</v>
      </c>
      <c r="L200" s="31">
        <v>3035.95</v>
      </c>
      <c r="M200" s="31">
        <v>0.85375000000000001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488.15</v>
      </c>
      <c r="D201" s="40">
        <v>485.7</v>
      </c>
      <c r="E201" s="40">
        <v>474.65</v>
      </c>
      <c r="F201" s="40">
        <v>461.15</v>
      </c>
      <c r="G201" s="40">
        <v>450.09999999999997</v>
      </c>
      <c r="H201" s="40">
        <v>499.2</v>
      </c>
      <c r="I201" s="40">
        <v>510.25000000000006</v>
      </c>
      <c r="J201" s="40">
        <v>523.75</v>
      </c>
      <c r="K201" s="31">
        <v>496.75</v>
      </c>
      <c r="L201" s="31">
        <v>472.2</v>
      </c>
      <c r="M201" s="31">
        <v>32.360059999999997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948.5</v>
      </c>
      <c r="D202" s="40">
        <v>948.83333333333337</v>
      </c>
      <c r="E202" s="40">
        <v>939.66666666666674</v>
      </c>
      <c r="F202" s="40">
        <v>930.83333333333337</v>
      </c>
      <c r="G202" s="40">
        <v>921.66666666666674</v>
      </c>
      <c r="H202" s="40">
        <v>957.66666666666674</v>
      </c>
      <c r="I202" s="40">
        <v>966.83333333333348</v>
      </c>
      <c r="J202" s="40">
        <v>975.66666666666674</v>
      </c>
      <c r="K202" s="31">
        <v>958</v>
      </c>
      <c r="L202" s="31">
        <v>940</v>
      </c>
      <c r="M202" s="31">
        <v>6.3850800000000003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729.25</v>
      </c>
      <c r="D203" s="40">
        <v>731.73333333333323</v>
      </c>
      <c r="E203" s="40">
        <v>720.06666666666649</v>
      </c>
      <c r="F203" s="40">
        <v>710.88333333333321</v>
      </c>
      <c r="G203" s="40">
        <v>699.21666666666647</v>
      </c>
      <c r="H203" s="40">
        <v>740.91666666666652</v>
      </c>
      <c r="I203" s="40">
        <v>752.58333333333326</v>
      </c>
      <c r="J203" s="40">
        <v>761.76666666666654</v>
      </c>
      <c r="K203" s="31">
        <v>743.4</v>
      </c>
      <c r="L203" s="31">
        <v>722.55</v>
      </c>
      <c r="M203" s="31">
        <v>42.924770000000002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7565.6</v>
      </c>
      <c r="D204" s="40">
        <v>7492.8666666666677</v>
      </c>
      <c r="E204" s="40">
        <v>7390.9333333333352</v>
      </c>
      <c r="F204" s="40">
        <v>7216.2666666666673</v>
      </c>
      <c r="G204" s="40">
        <v>7114.3333333333348</v>
      </c>
      <c r="H204" s="40">
        <v>7667.5333333333356</v>
      </c>
      <c r="I204" s="40">
        <v>7769.4666666666681</v>
      </c>
      <c r="J204" s="40">
        <v>7944.1333333333359</v>
      </c>
      <c r="K204" s="31">
        <v>7594.8</v>
      </c>
      <c r="L204" s="31">
        <v>7318.2</v>
      </c>
      <c r="M204" s="31">
        <v>4.9736700000000003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34.15</v>
      </c>
      <c r="D205" s="40">
        <v>34</v>
      </c>
      <c r="E205" s="40">
        <v>33.4</v>
      </c>
      <c r="F205" s="40">
        <v>32.65</v>
      </c>
      <c r="G205" s="40">
        <v>32.049999999999997</v>
      </c>
      <c r="H205" s="40">
        <v>34.75</v>
      </c>
      <c r="I205" s="40">
        <v>35.349999999999994</v>
      </c>
      <c r="J205" s="40">
        <v>36.1</v>
      </c>
      <c r="K205" s="31">
        <v>34.6</v>
      </c>
      <c r="L205" s="31">
        <v>33.25</v>
      </c>
      <c r="M205" s="31">
        <v>53.180700000000002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1448.6</v>
      </c>
      <c r="D206" s="40">
        <v>1449.8166666666666</v>
      </c>
      <c r="E206" s="40">
        <v>1431.7833333333333</v>
      </c>
      <c r="F206" s="40">
        <v>1414.9666666666667</v>
      </c>
      <c r="G206" s="40">
        <v>1396.9333333333334</v>
      </c>
      <c r="H206" s="40">
        <v>1466.6333333333332</v>
      </c>
      <c r="I206" s="40">
        <v>1484.6666666666665</v>
      </c>
      <c r="J206" s="40">
        <v>1501.4833333333331</v>
      </c>
      <c r="K206" s="31">
        <v>1467.85</v>
      </c>
      <c r="L206" s="31">
        <v>1433</v>
      </c>
      <c r="M206" s="31">
        <v>3.0946199999999999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700.45</v>
      </c>
      <c r="D207" s="40">
        <v>695.56666666666661</v>
      </c>
      <c r="E207" s="40">
        <v>686.23333333333323</v>
      </c>
      <c r="F207" s="40">
        <v>672.01666666666665</v>
      </c>
      <c r="G207" s="40">
        <v>662.68333333333328</v>
      </c>
      <c r="H207" s="40">
        <v>709.78333333333319</v>
      </c>
      <c r="I207" s="40">
        <v>719.11666666666667</v>
      </c>
      <c r="J207" s="40">
        <v>733.33333333333314</v>
      </c>
      <c r="K207" s="31">
        <v>704.9</v>
      </c>
      <c r="L207" s="31">
        <v>681.35</v>
      </c>
      <c r="M207" s="31">
        <v>27.51709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240.35</v>
      </c>
      <c r="D208" s="40">
        <v>239.48333333333335</v>
      </c>
      <c r="E208" s="40">
        <v>237.9666666666667</v>
      </c>
      <c r="F208" s="40">
        <v>235.58333333333334</v>
      </c>
      <c r="G208" s="40">
        <v>234.06666666666669</v>
      </c>
      <c r="H208" s="40">
        <v>241.8666666666667</v>
      </c>
      <c r="I208" s="40">
        <v>243.38333333333335</v>
      </c>
      <c r="J208" s="40">
        <v>245.76666666666671</v>
      </c>
      <c r="K208" s="31">
        <v>241</v>
      </c>
      <c r="L208" s="31">
        <v>237.1</v>
      </c>
      <c r="M208" s="31">
        <v>3.70017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852.45</v>
      </c>
      <c r="D209" s="40">
        <v>851.81666666666661</v>
      </c>
      <c r="E209" s="40">
        <v>843.63333333333321</v>
      </c>
      <c r="F209" s="40">
        <v>834.81666666666661</v>
      </c>
      <c r="G209" s="40">
        <v>826.63333333333321</v>
      </c>
      <c r="H209" s="40">
        <v>860.63333333333321</v>
      </c>
      <c r="I209" s="40">
        <v>868.81666666666661</v>
      </c>
      <c r="J209" s="40">
        <v>877.63333333333321</v>
      </c>
      <c r="K209" s="31">
        <v>860</v>
      </c>
      <c r="L209" s="31">
        <v>843</v>
      </c>
      <c r="M209" s="31">
        <v>6.0195999999999996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292.60000000000002</v>
      </c>
      <c r="D210" s="40">
        <v>292.11666666666673</v>
      </c>
      <c r="E210" s="40">
        <v>288.93333333333345</v>
      </c>
      <c r="F210" s="40">
        <v>285.26666666666671</v>
      </c>
      <c r="G210" s="40">
        <v>282.08333333333343</v>
      </c>
      <c r="H210" s="40">
        <v>295.78333333333347</v>
      </c>
      <c r="I210" s="40">
        <v>298.96666666666675</v>
      </c>
      <c r="J210" s="40">
        <v>302.6333333333335</v>
      </c>
      <c r="K210" s="31">
        <v>295.3</v>
      </c>
      <c r="L210" s="31">
        <v>288.45</v>
      </c>
      <c r="M210" s="31">
        <v>145.09752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6</v>
      </c>
      <c r="D211" s="40">
        <v>5.9833333333333334</v>
      </c>
      <c r="E211" s="40">
        <v>5.8666666666666671</v>
      </c>
      <c r="F211" s="40">
        <v>5.7333333333333334</v>
      </c>
      <c r="G211" s="40">
        <v>5.6166666666666671</v>
      </c>
      <c r="H211" s="40">
        <v>6.1166666666666671</v>
      </c>
      <c r="I211" s="40">
        <v>6.2333333333333325</v>
      </c>
      <c r="J211" s="40">
        <v>6.3666666666666671</v>
      </c>
      <c r="K211" s="31">
        <v>6.1</v>
      </c>
      <c r="L211" s="31">
        <v>5.85</v>
      </c>
      <c r="M211" s="31">
        <v>1619.6551999999999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985.35</v>
      </c>
      <c r="D212" s="40">
        <v>977.6</v>
      </c>
      <c r="E212" s="40">
        <v>964.75</v>
      </c>
      <c r="F212" s="40">
        <v>944.15</v>
      </c>
      <c r="G212" s="40">
        <v>931.3</v>
      </c>
      <c r="H212" s="40">
        <v>998.2</v>
      </c>
      <c r="I212" s="40">
        <v>1011.0500000000002</v>
      </c>
      <c r="J212" s="40">
        <v>1031.6500000000001</v>
      </c>
      <c r="K212" s="31">
        <v>990.45</v>
      </c>
      <c r="L212" s="31">
        <v>957</v>
      </c>
      <c r="M212" s="31">
        <v>31.20205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2009.3</v>
      </c>
      <c r="D213" s="40">
        <v>2021.95</v>
      </c>
      <c r="E213" s="40">
        <v>1989.9</v>
      </c>
      <c r="F213" s="40">
        <v>1970.5</v>
      </c>
      <c r="G213" s="40">
        <v>1938.45</v>
      </c>
      <c r="H213" s="40">
        <v>2041.3500000000001</v>
      </c>
      <c r="I213" s="40">
        <v>2073.3999999999996</v>
      </c>
      <c r="J213" s="40">
        <v>2092.8000000000002</v>
      </c>
      <c r="K213" s="31">
        <v>2054</v>
      </c>
      <c r="L213" s="31">
        <v>2002.55</v>
      </c>
      <c r="M213" s="31">
        <v>1.5546899999999999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634.95000000000005</v>
      </c>
      <c r="D214" s="40">
        <v>632.08333333333337</v>
      </c>
      <c r="E214" s="40">
        <v>628.16666666666674</v>
      </c>
      <c r="F214" s="40">
        <v>621.38333333333333</v>
      </c>
      <c r="G214" s="40">
        <v>617.4666666666667</v>
      </c>
      <c r="H214" s="40">
        <v>638.86666666666679</v>
      </c>
      <c r="I214" s="40">
        <v>642.78333333333353</v>
      </c>
      <c r="J214" s="40">
        <v>649.56666666666683</v>
      </c>
      <c r="K214" s="40">
        <v>636</v>
      </c>
      <c r="L214" s="40">
        <v>625.29999999999995</v>
      </c>
      <c r="M214" s="40">
        <v>43.715539999999997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11.05</v>
      </c>
      <c r="D215" s="40">
        <v>11.033333333333333</v>
      </c>
      <c r="E215" s="40">
        <v>10.916666666666666</v>
      </c>
      <c r="F215" s="40">
        <v>10.783333333333333</v>
      </c>
      <c r="G215" s="40">
        <v>10.666666666666666</v>
      </c>
      <c r="H215" s="40">
        <v>11.166666666666666</v>
      </c>
      <c r="I215" s="40">
        <v>11.283333333333333</v>
      </c>
      <c r="J215" s="40">
        <v>11.416666666666666</v>
      </c>
      <c r="K215" s="40">
        <v>11.15</v>
      </c>
      <c r="L215" s="40">
        <v>10.9</v>
      </c>
      <c r="M215" s="40">
        <v>625.85082999999997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170.75</v>
      </c>
      <c r="D216" s="40">
        <v>169.81666666666666</v>
      </c>
      <c r="E216" s="40">
        <v>167.93333333333334</v>
      </c>
      <c r="F216" s="40">
        <v>165.11666666666667</v>
      </c>
      <c r="G216" s="40">
        <v>163.23333333333335</v>
      </c>
      <c r="H216" s="40">
        <v>172.63333333333333</v>
      </c>
      <c r="I216" s="40">
        <v>174.51666666666665</v>
      </c>
      <c r="J216" s="40">
        <v>177.33333333333331</v>
      </c>
      <c r="K216" s="40">
        <v>171.7</v>
      </c>
      <c r="L216" s="40">
        <v>167</v>
      </c>
      <c r="M216" s="40">
        <v>51.73771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41"/>
      <c r="B1" s="54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44438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34" t="s">
        <v>16</v>
      </c>
      <c r="B9" s="536" t="s">
        <v>18</v>
      </c>
      <c r="C9" s="540" t="s">
        <v>20</v>
      </c>
      <c r="D9" s="540" t="s">
        <v>21</v>
      </c>
      <c r="E9" s="531" t="s">
        <v>22</v>
      </c>
      <c r="F9" s="532"/>
      <c r="G9" s="533"/>
      <c r="H9" s="531" t="s">
        <v>23</v>
      </c>
      <c r="I9" s="532"/>
      <c r="J9" s="533"/>
      <c r="K9" s="26"/>
      <c r="L9" s="27"/>
      <c r="M9" s="53"/>
      <c r="N9" s="1"/>
      <c r="O9" s="1"/>
    </row>
    <row r="10" spans="1:15" ht="42.75" customHeight="1">
      <c r="A10" s="538"/>
      <c r="B10" s="539"/>
      <c r="C10" s="539"/>
      <c r="D10" s="5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22643.35</v>
      </c>
      <c r="D11" s="40">
        <v>22674.566666666666</v>
      </c>
      <c r="E11" s="40">
        <v>22544.033333333333</v>
      </c>
      <c r="F11" s="40">
        <v>22444.716666666667</v>
      </c>
      <c r="G11" s="40">
        <v>22314.183333333334</v>
      </c>
      <c r="H11" s="40">
        <v>22773.883333333331</v>
      </c>
      <c r="I11" s="40">
        <v>22904.416666666664</v>
      </c>
      <c r="J11" s="40">
        <v>23003.73333333333</v>
      </c>
      <c r="K11" s="31">
        <v>22805.1</v>
      </c>
      <c r="L11" s="31">
        <v>22575.25</v>
      </c>
      <c r="M11" s="31">
        <v>2.5139999999999999E-2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1850.05</v>
      </c>
      <c r="D12" s="40">
        <v>1816.6833333333334</v>
      </c>
      <c r="E12" s="40">
        <v>1768.3666666666668</v>
      </c>
      <c r="F12" s="40">
        <v>1686.6833333333334</v>
      </c>
      <c r="G12" s="40">
        <v>1638.3666666666668</v>
      </c>
      <c r="H12" s="40">
        <v>1898.3666666666668</v>
      </c>
      <c r="I12" s="40">
        <v>1946.6833333333334</v>
      </c>
      <c r="J12" s="40">
        <v>2028.3666666666668</v>
      </c>
      <c r="K12" s="31">
        <v>1865</v>
      </c>
      <c r="L12" s="31">
        <v>1735</v>
      </c>
      <c r="M12" s="31">
        <v>5.4008700000000003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2224.8000000000002</v>
      </c>
      <c r="D13" s="40">
        <v>2189.65</v>
      </c>
      <c r="E13" s="40">
        <v>2102.3000000000002</v>
      </c>
      <c r="F13" s="40">
        <v>1979.8000000000002</v>
      </c>
      <c r="G13" s="40">
        <v>1892.4500000000003</v>
      </c>
      <c r="H13" s="40">
        <v>2312.15</v>
      </c>
      <c r="I13" s="40">
        <v>2399.4999999999995</v>
      </c>
      <c r="J13" s="40">
        <v>2522</v>
      </c>
      <c r="K13" s="31">
        <v>2277</v>
      </c>
      <c r="L13" s="31">
        <v>2067.15</v>
      </c>
      <c r="M13" s="31">
        <v>1.93659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2348.1</v>
      </c>
      <c r="D14" s="40">
        <v>2323.0166666666669</v>
      </c>
      <c r="E14" s="40">
        <v>2291.3833333333337</v>
      </c>
      <c r="F14" s="40">
        <v>2234.666666666667</v>
      </c>
      <c r="G14" s="40">
        <v>2203.0333333333338</v>
      </c>
      <c r="H14" s="40">
        <v>2379.7333333333336</v>
      </c>
      <c r="I14" s="40">
        <v>2411.3666666666668</v>
      </c>
      <c r="J14" s="40">
        <v>2468.0833333333335</v>
      </c>
      <c r="K14" s="31">
        <v>2354.65</v>
      </c>
      <c r="L14" s="31">
        <v>2266.3000000000002</v>
      </c>
      <c r="M14" s="31">
        <v>5.9186399999999999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1932.9</v>
      </c>
      <c r="D15" s="40">
        <v>1932.8166666666666</v>
      </c>
      <c r="E15" s="40">
        <v>1920.0833333333333</v>
      </c>
      <c r="F15" s="40">
        <v>1907.2666666666667</v>
      </c>
      <c r="G15" s="40">
        <v>1894.5333333333333</v>
      </c>
      <c r="H15" s="40">
        <v>1945.6333333333332</v>
      </c>
      <c r="I15" s="40">
        <v>1958.3666666666668</v>
      </c>
      <c r="J15" s="40">
        <v>1971.1833333333332</v>
      </c>
      <c r="K15" s="31">
        <v>1945.55</v>
      </c>
      <c r="L15" s="31">
        <v>1920</v>
      </c>
      <c r="M15" s="31">
        <v>5.5840000000000001E-2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1645.95</v>
      </c>
      <c r="D16" s="40">
        <v>1635.95</v>
      </c>
      <c r="E16" s="40">
        <v>1603.9</v>
      </c>
      <c r="F16" s="40">
        <v>1561.8500000000001</v>
      </c>
      <c r="G16" s="40">
        <v>1529.8000000000002</v>
      </c>
      <c r="H16" s="40">
        <v>1678</v>
      </c>
      <c r="I16" s="40">
        <v>1710.0499999999997</v>
      </c>
      <c r="J16" s="40">
        <v>1752.1</v>
      </c>
      <c r="K16" s="31">
        <v>1668</v>
      </c>
      <c r="L16" s="31">
        <v>1593.9</v>
      </c>
      <c r="M16" s="31">
        <v>2.0337399999999999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1285.5</v>
      </c>
      <c r="D17" s="40">
        <v>1301.8</v>
      </c>
      <c r="E17" s="40">
        <v>1241.6999999999998</v>
      </c>
      <c r="F17" s="40">
        <v>1197.8999999999999</v>
      </c>
      <c r="G17" s="40">
        <v>1137.7999999999997</v>
      </c>
      <c r="H17" s="40">
        <v>1345.6</v>
      </c>
      <c r="I17" s="40">
        <v>1405.6999999999998</v>
      </c>
      <c r="J17" s="40">
        <v>1449.5</v>
      </c>
      <c r="K17" s="31">
        <v>1361.9</v>
      </c>
      <c r="L17" s="31">
        <v>1258</v>
      </c>
      <c r="M17" s="31">
        <v>15.87031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602</v>
      </c>
      <c r="D18" s="40">
        <v>604.93333333333328</v>
      </c>
      <c r="E18" s="40">
        <v>597.06666666666661</v>
      </c>
      <c r="F18" s="40">
        <v>592.13333333333333</v>
      </c>
      <c r="G18" s="40">
        <v>584.26666666666665</v>
      </c>
      <c r="H18" s="40">
        <v>609.86666666666656</v>
      </c>
      <c r="I18" s="40">
        <v>617.73333333333312</v>
      </c>
      <c r="J18" s="40">
        <v>622.66666666666652</v>
      </c>
      <c r="K18" s="31">
        <v>612.79999999999995</v>
      </c>
      <c r="L18" s="31">
        <v>600</v>
      </c>
      <c r="M18" s="31">
        <v>2.7635399999999999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926.5</v>
      </c>
      <c r="D19" s="40">
        <v>920.6</v>
      </c>
      <c r="E19" s="40">
        <v>911.90000000000009</v>
      </c>
      <c r="F19" s="40">
        <v>897.30000000000007</v>
      </c>
      <c r="G19" s="40">
        <v>888.60000000000014</v>
      </c>
      <c r="H19" s="40">
        <v>935.2</v>
      </c>
      <c r="I19" s="40">
        <v>943.90000000000009</v>
      </c>
      <c r="J19" s="40">
        <v>958.5</v>
      </c>
      <c r="K19" s="31">
        <v>929.3</v>
      </c>
      <c r="L19" s="31">
        <v>906</v>
      </c>
      <c r="M19" s="31">
        <v>5.90069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2440.6</v>
      </c>
      <c r="D20" s="40">
        <v>2424.4333333333334</v>
      </c>
      <c r="E20" s="40">
        <v>2398.8666666666668</v>
      </c>
      <c r="F20" s="40">
        <v>2357.1333333333332</v>
      </c>
      <c r="G20" s="40">
        <v>2331.5666666666666</v>
      </c>
      <c r="H20" s="40">
        <v>2466.166666666667</v>
      </c>
      <c r="I20" s="40">
        <v>2491.7333333333336</v>
      </c>
      <c r="J20" s="40">
        <v>2533.4666666666672</v>
      </c>
      <c r="K20" s="31">
        <v>2450</v>
      </c>
      <c r="L20" s="31">
        <v>2382.6999999999998</v>
      </c>
      <c r="M20" s="31">
        <v>1.11422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19028.8</v>
      </c>
      <c r="D21" s="40">
        <v>19014.716666666667</v>
      </c>
      <c r="E21" s="40">
        <v>18929.483333333334</v>
      </c>
      <c r="F21" s="40">
        <v>18830.166666666668</v>
      </c>
      <c r="G21" s="40">
        <v>18744.933333333334</v>
      </c>
      <c r="H21" s="40">
        <v>19114.033333333333</v>
      </c>
      <c r="I21" s="40">
        <v>19199.26666666667</v>
      </c>
      <c r="J21" s="40">
        <v>19298.583333333332</v>
      </c>
      <c r="K21" s="31">
        <v>19099.95</v>
      </c>
      <c r="L21" s="31">
        <v>18915.400000000001</v>
      </c>
      <c r="M21" s="31">
        <v>3.959E-2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1506.05</v>
      </c>
      <c r="D22" s="40">
        <v>1498.3833333333332</v>
      </c>
      <c r="E22" s="40">
        <v>1481.7666666666664</v>
      </c>
      <c r="F22" s="40">
        <v>1457.4833333333331</v>
      </c>
      <c r="G22" s="40">
        <v>1440.8666666666663</v>
      </c>
      <c r="H22" s="40">
        <v>1522.6666666666665</v>
      </c>
      <c r="I22" s="40">
        <v>1539.2833333333333</v>
      </c>
      <c r="J22" s="40">
        <v>1563.5666666666666</v>
      </c>
      <c r="K22" s="31">
        <v>1515</v>
      </c>
      <c r="L22" s="31">
        <v>1474.1</v>
      </c>
      <c r="M22" s="31">
        <v>51.644770000000001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1049.0999999999999</v>
      </c>
      <c r="D23" s="40">
        <v>1035.7</v>
      </c>
      <c r="E23" s="40">
        <v>1011.4000000000001</v>
      </c>
      <c r="F23" s="40">
        <v>973.7</v>
      </c>
      <c r="G23" s="40">
        <v>949.40000000000009</v>
      </c>
      <c r="H23" s="40">
        <v>1073.4000000000001</v>
      </c>
      <c r="I23" s="40">
        <v>1097.6999999999998</v>
      </c>
      <c r="J23" s="40">
        <v>1135.4000000000001</v>
      </c>
      <c r="K23" s="31">
        <v>1060</v>
      </c>
      <c r="L23" s="31">
        <v>998</v>
      </c>
      <c r="M23" s="31">
        <v>21.322130000000001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727</v>
      </c>
      <c r="D24" s="40">
        <v>727.06666666666661</v>
      </c>
      <c r="E24" s="40">
        <v>722.18333333333317</v>
      </c>
      <c r="F24" s="40">
        <v>717.36666666666656</v>
      </c>
      <c r="G24" s="40">
        <v>712.48333333333312</v>
      </c>
      <c r="H24" s="40">
        <v>731.88333333333321</v>
      </c>
      <c r="I24" s="40">
        <v>736.76666666666665</v>
      </c>
      <c r="J24" s="40">
        <v>741.58333333333326</v>
      </c>
      <c r="K24" s="31">
        <v>731.95</v>
      </c>
      <c r="L24" s="31">
        <v>722.25</v>
      </c>
      <c r="M24" s="31">
        <v>67.512559999999993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1320.7</v>
      </c>
      <c r="D25" s="40">
        <v>1309.4833333333333</v>
      </c>
      <c r="E25" s="40">
        <v>1249.9666666666667</v>
      </c>
      <c r="F25" s="40">
        <v>1179.2333333333333</v>
      </c>
      <c r="G25" s="40">
        <v>1119.7166666666667</v>
      </c>
      <c r="H25" s="40">
        <v>1380.2166666666667</v>
      </c>
      <c r="I25" s="40">
        <v>1439.7333333333336</v>
      </c>
      <c r="J25" s="40">
        <v>1510.4666666666667</v>
      </c>
      <c r="K25" s="31">
        <v>1369</v>
      </c>
      <c r="L25" s="31">
        <v>1238.75</v>
      </c>
      <c r="M25" s="31">
        <v>6.7928300000000004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1433.7</v>
      </c>
      <c r="D26" s="40">
        <v>1388.2</v>
      </c>
      <c r="E26" s="40">
        <v>1342.7</v>
      </c>
      <c r="F26" s="40">
        <v>1251.7</v>
      </c>
      <c r="G26" s="40">
        <v>1206.2</v>
      </c>
      <c r="H26" s="40">
        <v>1479.2</v>
      </c>
      <c r="I26" s="40">
        <v>1524.7</v>
      </c>
      <c r="J26" s="40">
        <v>1615.7</v>
      </c>
      <c r="K26" s="31">
        <v>1433.7</v>
      </c>
      <c r="L26" s="31">
        <v>1297.2</v>
      </c>
      <c r="M26" s="31">
        <v>7.4403199999999998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107.95</v>
      </c>
      <c r="D27" s="40">
        <v>107</v>
      </c>
      <c r="E27" s="40">
        <v>105.05</v>
      </c>
      <c r="F27" s="40">
        <v>102.14999999999999</v>
      </c>
      <c r="G27" s="40">
        <v>100.19999999999999</v>
      </c>
      <c r="H27" s="40">
        <v>109.9</v>
      </c>
      <c r="I27" s="40">
        <v>111.85</v>
      </c>
      <c r="J27" s="40">
        <v>114.75000000000001</v>
      </c>
      <c r="K27" s="31">
        <v>108.95</v>
      </c>
      <c r="L27" s="31">
        <v>104.1</v>
      </c>
      <c r="M27" s="31">
        <v>27.568670000000001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202.35</v>
      </c>
      <c r="D28" s="40">
        <v>201.48333333333335</v>
      </c>
      <c r="E28" s="40">
        <v>199.1166666666667</v>
      </c>
      <c r="F28" s="40">
        <v>195.88333333333335</v>
      </c>
      <c r="G28" s="40">
        <v>193.51666666666671</v>
      </c>
      <c r="H28" s="40">
        <v>204.7166666666667</v>
      </c>
      <c r="I28" s="40">
        <v>207.08333333333337</v>
      </c>
      <c r="J28" s="40">
        <v>210.31666666666669</v>
      </c>
      <c r="K28" s="31">
        <v>203.85</v>
      </c>
      <c r="L28" s="31">
        <v>198.25</v>
      </c>
      <c r="M28" s="31">
        <v>17.77711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370.95</v>
      </c>
      <c r="D29" s="40">
        <v>369.91666666666669</v>
      </c>
      <c r="E29" s="40">
        <v>363.13333333333338</v>
      </c>
      <c r="F29" s="40">
        <v>355.31666666666672</v>
      </c>
      <c r="G29" s="40">
        <v>348.53333333333342</v>
      </c>
      <c r="H29" s="40">
        <v>377.73333333333335</v>
      </c>
      <c r="I29" s="40">
        <v>384.51666666666665</v>
      </c>
      <c r="J29" s="40">
        <v>392.33333333333331</v>
      </c>
      <c r="K29" s="31">
        <v>376.7</v>
      </c>
      <c r="L29" s="31">
        <v>362.1</v>
      </c>
      <c r="M29" s="31">
        <v>1.6433199999999999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269.8</v>
      </c>
      <c r="D30" s="40">
        <v>270.09999999999997</v>
      </c>
      <c r="E30" s="40">
        <v>267.69999999999993</v>
      </c>
      <c r="F30" s="40">
        <v>265.59999999999997</v>
      </c>
      <c r="G30" s="40">
        <v>263.19999999999993</v>
      </c>
      <c r="H30" s="40">
        <v>272.19999999999993</v>
      </c>
      <c r="I30" s="40">
        <v>274.59999999999991</v>
      </c>
      <c r="J30" s="40">
        <v>276.69999999999993</v>
      </c>
      <c r="K30" s="31">
        <v>272.5</v>
      </c>
      <c r="L30" s="31">
        <v>268</v>
      </c>
      <c r="M30" s="31">
        <v>4.4111200000000004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4363.3500000000004</v>
      </c>
      <c r="D31" s="40">
        <v>4308.9000000000005</v>
      </c>
      <c r="E31" s="40">
        <v>4254.4500000000007</v>
      </c>
      <c r="F31" s="40">
        <v>4145.55</v>
      </c>
      <c r="G31" s="40">
        <v>4091.1000000000004</v>
      </c>
      <c r="H31" s="40">
        <v>4417.8000000000011</v>
      </c>
      <c r="I31" s="40">
        <v>4472.25</v>
      </c>
      <c r="J31" s="40">
        <v>4581.1500000000015</v>
      </c>
      <c r="K31" s="31">
        <v>4363.3500000000004</v>
      </c>
      <c r="L31" s="31">
        <v>4200</v>
      </c>
      <c r="M31" s="31">
        <v>0.63980000000000004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2218.3000000000002</v>
      </c>
      <c r="D32" s="40">
        <v>2220.2666666666669</v>
      </c>
      <c r="E32" s="40">
        <v>2206.5333333333338</v>
      </c>
      <c r="F32" s="40">
        <v>2194.7666666666669</v>
      </c>
      <c r="G32" s="40">
        <v>2181.0333333333338</v>
      </c>
      <c r="H32" s="40">
        <v>2232.0333333333338</v>
      </c>
      <c r="I32" s="40">
        <v>2245.7666666666664</v>
      </c>
      <c r="J32" s="40">
        <v>2257.5333333333338</v>
      </c>
      <c r="K32" s="31">
        <v>2234</v>
      </c>
      <c r="L32" s="31">
        <v>2208.5</v>
      </c>
      <c r="M32" s="31">
        <v>0.32612000000000002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2201.1999999999998</v>
      </c>
      <c r="D33" s="40">
        <v>2202.0666666666666</v>
      </c>
      <c r="E33" s="40">
        <v>2189.1333333333332</v>
      </c>
      <c r="F33" s="40">
        <v>2177.0666666666666</v>
      </c>
      <c r="G33" s="40">
        <v>2164.1333333333332</v>
      </c>
      <c r="H33" s="40">
        <v>2214.1333333333332</v>
      </c>
      <c r="I33" s="40">
        <v>2227.0666666666666</v>
      </c>
      <c r="J33" s="40">
        <v>2239.1333333333332</v>
      </c>
      <c r="K33" s="31">
        <v>2215</v>
      </c>
      <c r="L33" s="31">
        <v>2190</v>
      </c>
      <c r="M33" s="31">
        <v>3.5009999999999999E-2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103.15</v>
      </c>
      <c r="D34" s="40">
        <v>103.55</v>
      </c>
      <c r="E34" s="40">
        <v>102.1</v>
      </c>
      <c r="F34" s="40">
        <v>101.05</v>
      </c>
      <c r="G34" s="40">
        <v>99.6</v>
      </c>
      <c r="H34" s="40">
        <v>104.6</v>
      </c>
      <c r="I34" s="40">
        <v>106.05000000000001</v>
      </c>
      <c r="J34" s="40">
        <v>107.1</v>
      </c>
      <c r="K34" s="31">
        <v>105</v>
      </c>
      <c r="L34" s="31">
        <v>102.5</v>
      </c>
      <c r="M34" s="31">
        <v>1.4119299999999999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746.15</v>
      </c>
      <c r="D35" s="40">
        <v>741.68333333333339</v>
      </c>
      <c r="E35" s="40">
        <v>734.46666666666681</v>
      </c>
      <c r="F35" s="40">
        <v>722.78333333333342</v>
      </c>
      <c r="G35" s="40">
        <v>715.56666666666683</v>
      </c>
      <c r="H35" s="40">
        <v>753.36666666666679</v>
      </c>
      <c r="I35" s="40">
        <v>760.58333333333348</v>
      </c>
      <c r="J35" s="40">
        <v>772.26666666666677</v>
      </c>
      <c r="K35" s="31">
        <v>748.9</v>
      </c>
      <c r="L35" s="31">
        <v>730</v>
      </c>
      <c r="M35" s="31">
        <v>1.71902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3887.65</v>
      </c>
      <c r="D36" s="40">
        <v>3890.5499999999997</v>
      </c>
      <c r="E36" s="40">
        <v>3848.0999999999995</v>
      </c>
      <c r="F36" s="40">
        <v>3808.5499999999997</v>
      </c>
      <c r="G36" s="40">
        <v>3766.0999999999995</v>
      </c>
      <c r="H36" s="40">
        <v>3930.0999999999995</v>
      </c>
      <c r="I36" s="40">
        <v>3972.5499999999993</v>
      </c>
      <c r="J36" s="40">
        <v>4012.0999999999995</v>
      </c>
      <c r="K36" s="31">
        <v>3933</v>
      </c>
      <c r="L36" s="31">
        <v>3851</v>
      </c>
      <c r="M36" s="31">
        <v>2.00257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4236.1000000000004</v>
      </c>
      <c r="D37" s="40">
        <v>4153.3499999999995</v>
      </c>
      <c r="E37" s="40">
        <v>4047.7499999999991</v>
      </c>
      <c r="F37" s="40">
        <v>3859.3999999999996</v>
      </c>
      <c r="G37" s="40">
        <v>3753.7999999999993</v>
      </c>
      <c r="H37" s="40">
        <v>4341.6999999999989</v>
      </c>
      <c r="I37" s="40">
        <v>4447.2999999999993</v>
      </c>
      <c r="J37" s="40">
        <v>4635.6499999999987</v>
      </c>
      <c r="K37" s="31">
        <v>4258.95</v>
      </c>
      <c r="L37" s="31">
        <v>3965</v>
      </c>
      <c r="M37" s="31">
        <v>2.91797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22.05</v>
      </c>
      <c r="D38" s="40">
        <v>21.866666666666664</v>
      </c>
      <c r="E38" s="40">
        <v>21.283333333333328</v>
      </c>
      <c r="F38" s="40">
        <v>20.516666666666666</v>
      </c>
      <c r="G38" s="40">
        <v>19.93333333333333</v>
      </c>
      <c r="H38" s="40">
        <v>22.633333333333326</v>
      </c>
      <c r="I38" s="40">
        <v>23.216666666666661</v>
      </c>
      <c r="J38" s="40">
        <v>23.983333333333324</v>
      </c>
      <c r="K38" s="31">
        <v>22.45</v>
      </c>
      <c r="L38" s="31">
        <v>21.1</v>
      </c>
      <c r="M38" s="31">
        <v>80.439610000000002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682.85</v>
      </c>
      <c r="D39" s="40">
        <v>677.93333333333328</v>
      </c>
      <c r="E39" s="40">
        <v>671.86666666666656</v>
      </c>
      <c r="F39" s="40">
        <v>660.88333333333333</v>
      </c>
      <c r="G39" s="40">
        <v>654.81666666666661</v>
      </c>
      <c r="H39" s="40">
        <v>688.91666666666652</v>
      </c>
      <c r="I39" s="40">
        <v>694.98333333333335</v>
      </c>
      <c r="J39" s="40">
        <v>705.96666666666647</v>
      </c>
      <c r="K39" s="31">
        <v>684</v>
      </c>
      <c r="L39" s="31">
        <v>666.95</v>
      </c>
      <c r="M39" s="31">
        <v>9.6891599999999993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2898.05</v>
      </c>
      <c r="D40" s="40">
        <v>2892.9333333333329</v>
      </c>
      <c r="E40" s="40">
        <v>2869.9166666666661</v>
      </c>
      <c r="F40" s="40">
        <v>2841.7833333333333</v>
      </c>
      <c r="G40" s="40">
        <v>2818.7666666666664</v>
      </c>
      <c r="H40" s="40">
        <v>2921.0666666666657</v>
      </c>
      <c r="I40" s="40">
        <v>2944.083333333333</v>
      </c>
      <c r="J40" s="40">
        <v>2972.2166666666653</v>
      </c>
      <c r="K40" s="31">
        <v>2915.95</v>
      </c>
      <c r="L40" s="31">
        <v>2864.8</v>
      </c>
      <c r="M40" s="31">
        <v>0.16166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410.05</v>
      </c>
      <c r="D41" s="40">
        <v>406.33333333333331</v>
      </c>
      <c r="E41" s="40">
        <v>401.21666666666664</v>
      </c>
      <c r="F41" s="40">
        <v>392.38333333333333</v>
      </c>
      <c r="G41" s="40">
        <v>387.26666666666665</v>
      </c>
      <c r="H41" s="40">
        <v>415.16666666666663</v>
      </c>
      <c r="I41" s="40">
        <v>420.2833333333333</v>
      </c>
      <c r="J41" s="40">
        <v>429.11666666666662</v>
      </c>
      <c r="K41" s="31">
        <v>411.45</v>
      </c>
      <c r="L41" s="31">
        <v>397.5</v>
      </c>
      <c r="M41" s="31">
        <v>45.558900000000001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1091.55</v>
      </c>
      <c r="D42" s="40">
        <v>1090.6666666666667</v>
      </c>
      <c r="E42" s="40">
        <v>1068.3333333333335</v>
      </c>
      <c r="F42" s="40">
        <v>1045.1166666666668</v>
      </c>
      <c r="G42" s="40">
        <v>1022.7833333333335</v>
      </c>
      <c r="H42" s="40">
        <v>1113.8833333333334</v>
      </c>
      <c r="I42" s="40">
        <v>1136.2166666666669</v>
      </c>
      <c r="J42" s="40">
        <v>1159.4333333333334</v>
      </c>
      <c r="K42" s="31">
        <v>1113</v>
      </c>
      <c r="L42" s="31">
        <v>1067.45</v>
      </c>
      <c r="M42" s="31">
        <v>1.24332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4765.1000000000004</v>
      </c>
      <c r="D43" s="40">
        <v>4757.8166666666666</v>
      </c>
      <c r="E43" s="40">
        <v>4683.6333333333332</v>
      </c>
      <c r="F43" s="40">
        <v>4602.166666666667</v>
      </c>
      <c r="G43" s="40">
        <v>4527.9833333333336</v>
      </c>
      <c r="H43" s="40">
        <v>4839.2833333333328</v>
      </c>
      <c r="I43" s="40">
        <v>4913.4666666666653</v>
      </c>
      <c r="J43" s="40">
        <v>4994.9333333333325</v>
      </c>
      <c r="K43" s="31">
        <v>4832</v>
      </c>
      <c r="L43" s="31">
        <v>4676.3500000000004</v>
      </c>
      <c r="M43" s="31">
        <v>9.3788699999999992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208.95</v>
      </c>
      <c r="D44" s="40">
        <v>209.43333333333331</v>
      </c>
      <c r="E44" s="40">
        <v>206.76666666666662</v>
      </c>
      <c r="F44" s="40">
        <v>204.58333333333331</v>
      </c>
      <c r="G44" s="40">
        <v>201.91666666666663</v>
      </c>
      <c r="H44" s="40">
        <v>211.61666666666662</v>
      </c>
      <c r="I44" s="40">
        <v>214.2833333333333</v>
      </c>
      <c r="J44" s="40">
        <v>216.46666666666661</v>
      </c>
      <c r="K44" s="31">
        <v>212.1</v>
      </c>
      <c r="L44" s="31">
        <v>207.25</v>
      </c>
      <c r="M44" s="31">
        <v>30.47268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363.05</v>
      </c>
      <c r="D45" s="40">
        <v>360.38333333333338</v>
      </c>
      <c r="E45" s="40">
        <v>354.81666666666678</v>
      </c>
      <c r="F45" s="40">
        <v>346.58333333333337</v>
      </c>
      <c r="G45" s="40">
        <v>341.01666666666677</v>
      </c>
      <c r="H45" s="40">
        <v>368.61666666666679</v>
      </c>
      <c r="I45" s="40">
        <v>374.18333333333339</v>
      </c>
      <c r="J45" s="40">
        <v>382.4166666666668</v>
      </c>
      <c r="K45" s="31">
        <v>365.95</v>
      </c>
      <c r="L45" s="31">
        <v>352.15</v>
      </c>
      <c r="M45" s="31">
        <v>0.71860999999999997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120.25</v>
      </c>
      <c r="D46" s="40">
        <v>119.43333333333334</v>
      </c>
      <c r="E46" s="40">
        <v>118.36666666666667</v>
      </c>
      <c r="F46" s="40">
        <v>116.48333333333333</v>
      </c>
      <c r="G46" s="40">
        <v>115.41666666666667</v>
      </c>
      <c r="H46" s="40">
        <v>121.31666666666668</v>
      </c>
      <c r="I46" s="40">
        <v>122.38333333333334</v>
      </c>
      <c r="J46" s="40">
        <v>124.26666666666668</v>
      </c>
      <c r="K46" s="31">
        <v>120.5</v>
      </c>
      <c r="L46" s="31">
        <v>117.55</v>
      </c>
      <c r="M46" s="31">
        <v>134.16324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98.7</v>
      </c>
      <c r="D47" s="40">
        <v>98.616666666666674</v>
      </c>
      <c r="E47" s="40">
        <v>97.633333333333354</v>
      </c>
      <c r="F47" s="40">
        <v>96.566666666666677</v>
      </c>
      <c r="G47" s="40">
        <v>95.583333333333357</v>
      </c>
      <c r="H47" s="40">
        <v>99.683333333333351</v>
      </c>
      <c r="I47" s="40">
        <v>100.66666666666667</v>
      </c>
      <c r="J47" s="40">
        <v>101.73333333333335</v>
      </c>
      <c r="K47" s="31">
        <v>99.6</v>
      </c>
      <c r="L47" s="31">
        <v>97.55</v>
      </c>
      <c r="M47" s="31">
        <v>5.9905499999999998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3036.8</v>
      </c>
      <c r="D48" s="40">
        <v>3038.4166666666665</v>
      </c>
      <c r="E48" s="40">
        <v>3018.8833333333332</v>
      </c>
      <c r="F48" s="40">
        <v>3000.9666666666667</v>
      </c>
      <c r="G48" s="40">
        <v>2981.4333333333334</v>
      </c>
      <c r="H48" s="40">
        <v>3056.333333333333</v>
      </c>
      <c r="I48" s="40">
        <v>3075.8666666666668</v>
      </c>
      <c r="J48" s="40">
        <v>3093.7833333333328</v>
      </c>
      <c r="K48" s="31">
        <v>3057.95</v>
      </c>
      <c r="L48" s="31">
        <v>3020.5</v>
      </c>
      <c r="M48" s="31">
        <v>6.34375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195.25</v>
      </c>
      <c r="D49" s="40">
        <v>195.18333333333331</v>
      </c>
      <c r="E49" s="40">
        <v>192.36666666666662</v>
      </c>
      <c r="F49" s="40">
        <v>189.48333333333332</v>
      </c>
      <c r="G49" s="40">
        <v>186.66666666666663</v>
      </c>
      <c r="H49" s="40">
        <v>198.06666666666661</v>
      </c>
      <c r="I49" s="40">
        <v>200.88333333333327</v>
      </c>
      <c r="J49" s="40">
        <v>203.76666666666659</v>
      </c>
      <c r="K49" s="31">
        <v>198</v>
      </c>
      <c r="L49" s="31">
        <v>192.3</v>
      </c>
      <c r="M49" s="31">
        <v>27.77891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3056.35</v>
      </c>
      <c r="D50" s="40">
        <v>3069.4166666666665</v>
      </c>
      <c r="E50" s="40">
        <v>3039.9333333333329</v>
      </c>
      <c r="F50" s="40">
        <v>3023.5166666666664</v>
      </c>
      <c r="G50" s="40">
        <v>2994.0333333333328</v>
      </c>
      <c r="H50" s="40">
        <v>3085.833333333333</v>
      </c>
      <c r="I50" s="40">
        <v>3115.3166666666666</v>
      </c>
      <c r="J50" s="40">
        <v>3131.7333333333331</v>
      </c>
      <c r="K50" s="31">
        <v>3098.9</v>
      </c>
      <c r="L50" s="31">
        <v>3053</v>
      </c>
      <c r="M50" s="31">
        <v>0.15507000000000001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1982.05</v>
      </c>
      <c r="D51" s="40">
        <v>1981.0666666666668</v>
      </c>
      <c r="E51" s="40">
        <v>1955.1333333333337</v>
      </c>
      <c r="F51" s="40">
        <v>1928.2166666666669</v>
      </c>
      <c r="G51" s="40">
        <v>1902.2833333333338</v>
      </c>
      <c r="H51" s="40">
        <v>2007.9833333333336</v>
      </c>
      <c r="I51" s="40">
        <v>2033.9166666666665</v>
      </c>
      <c r="J51" s="40">
        <v>2060.8333333333335</v>
      </c>
      <c r="K51" s="31">
        <v>2007</v>
      </c>
      <c r="L51" s="31">
        <v>1954.15</v>
      </c>
      <c r="M51" s="31">
        <v>4.3480299999999996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9007.65</v>
      </c>
      <c r="D52" s="40">
        <v>9002.2166666666672</v>
      </c>
      <c r="E52" s="40">
        <v>8855.4333333333343</v>
      </c>
      <c r="F52" s="40">
        <v>8703.2166666666672</v>
      </c>
      <c r="G52" s="40">
        <v>8556.4333333333343</v>
      </c>
      <c r="H52" s="40">
        <v>9154.4333333333343</v>
      </c>
      <c r="I52" s="40">
        <v>9301.2166666666672</v>
      </c>
      <c r="J52" s="40">
        <v>9453.4333333333343</v>
      </c>
      <c r="K52" s="31">
        <v>9149</v>
      </c>
      <c r="L52" s="31">
        <v>8850</v>
      </c>
      <c r="M52" s="31">
        <v>0.15817000000000001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710</v>
      </c>
      <c r="D53" s="40">
        <v>708.68333333333339</v>
      </c>
      <c r="E53" s="40">
        <v>699.36666666666679</v>
      </c>
      <c r="F53" s="40">
        <v>688.73333333333335</v>
      </c>
      <c r="G53" s="40">
        <v>679.41666666666674</v>
      </c>
      <c r="H53" s="40">
        <v>719.31666666666683</v>
      </c>
      <c r="I53" s="40">
        <v>728.63333333333344</v>
      </c>
      <c r="J53" s="40">
        <v>739.26666666666688</v>
      </c>
      <c r="K53" s="31">
        <v>718</v>
      </c>
      <c r="L53" s="31">
        <v>698.05</v>
      </c>
      <c r="M53" s="31">
        <v>72.314409999999995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565.65</v>
      </c>
      <c r="D54" s="40">
        <v>564.2166666666667</v>
      </c>
      <c r="E54" s="40">
        <v>557.43333333333339</v>
      </c>
      <c r="F54" s="40">
        <v>549.2166666666667</v>
      </c>
      <c r="G54" s="40">
        <v>542.43333333333339</v>
      </c>
      <c r="H54" s="40">
        <v>572.43333333333339</v>
      </c>
      <c r="I54" s="40">
        <v>579.2166666666667</v>
      </c>
      <c r="J54" s="40">
        <v>587.43333333333339</v>
      </c>
      <c r="K54" s="31">
        <v>571</v>
      </c>
      <c r="L54" s="31">
        <v>556</v>
      </c>
      <c r="M54" s="31">
        <v>1.3731500000000001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3833.05</v>
      </c>
      <c r="D55" s="40">
        <v>3848.6833333333329</v>
      </c>
      <c r="E55" s="40">
        <v>3799.3666666666659</v>
      </c>
      <c r="F55" s="40">
        <v>3765.6833333333329</v>
      </c>
      <c r="G55" s="40">
        <v>3716.3666666666659</v>
      </c>
      <c r="H55" s="40">
        <v>3882.3666666666659</v>
      </c>
      <c r="I55" s="40">
        <v>3931.6833333333325</v>
      </c>
      <c r="J55" s="40">
        <v>3965.3666666666659</v>
      </c>
      <c r="K55" s="31">
        <v>3898</v>
      </c>
      <c r="L55" s="31">
        <v>3815</v>
      </c>
      <c r="M55" s="31">
        <v>3.4970400000000001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752.4</v>
      </c>
      <c r="D56" s="40">
        <v>751</v>
      </c>
      <c r="E56" s="40">
        <v>742.4</v>
      </c>
      <c r="F56" s="40">
        <v>732.4</v>
      </c>
      <c r="G56" s="40">
        <v>723.8</v>
      </c>
      <c r="H56" s="40">
        <v>761</v>
      </c>
      <c r="I56" s="40">
        <v>769.59999999999991</v>
      </c>
      <c r="J56" s="40">
        <v>779.6</v>
      </c>
      <c r="K56" s="31">
        <v>759.6</v>
      </c>
      <c r="L56" s="31">
        <v>741</v>
      </c>
      <c r="M56" s="31">
        <v>58.419670000000004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3432.9</v>
      </c>
      <c r="D57" s="40">
        <v>3448.2666666666664</v>
      </c>
      <c r="E57" s="40">
        <v>3401.6333333333328</v>
      </c>
      <c r="F57" s="40">
        <v>3370.3666666666663</v>
      </c>
      <c r="G57" s="40">
        <v>3323.7333333333327</v>
      </c>
      <c r="H57" s="40">
        <v>3479.5333333333328</v>
      </c>
      <c r="I57" s="40">
        <v>3526.1666666666661</v>
      </c>
      <c r="J57" s="40">
        <v>3557.4333333333329</v>
      </c>
      <c r="K57" s="31">
        <v>3494.9</v>
      </c>
      <c r="L57" s="31">
        <v>3417</v>
      </c>
      <c r="M57" s="31">
        <v>0.41291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1298.5999999999999</v>
      </c>
      <c r="D58" s="40">
        <v>1293.5166666666667</v>
      </c>
      <c r="E58" s="40">
        <v>1283.4333333333334</v>
      </c>
      <c r="F58" s="40">
        <v>1268.2666666666667</v>
      </c>
      <c r="G58" s="40">
        <v>1258.1833333333334</v>
      </c>
      <c r="H58" s="40">
        <v>1308.6833333333334</v>
      </c>
      <c r="I58" s="40">
        <v>1318.7666666666669</v>
      </c>
      <c r="J58" s="40">
        <v>1333.9333333333334</v>
      </c>
      <c r="K58" s="31">
        <v>1303.5999999999999</v>
      </c>
      <c r="L58" s="31">
        <v>1278.3499999999999</v>
      </c>
      <c r="M58" s="31">
        <v>1.1621999999999999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1098.9000000000001</v>
      </c>
      <c r="D59" s="40">
        <v>1105.1166666666668</v>
      </c>
      <c r="E59" s="40">
        <v>1085.2333333333336</v>
      </c>
      <c r="F59" s="40">
        <v>1071.5666666666668</v>
      </c>
      <c r="G59" s="40">
        <v>1051.6833333333336</v>
      </c>
      <c r="H59" s="40">
        <v>1118.7833333333335</v>
      </c>
      <c r="I59" s="40">
        <v>1138.6666666666667</v>
      </c>
      <c r="J59" s="40">
        <v>1152.3333333333335</v>
      </c>
      <c r="K59" s="31">
        <v>1125</v>
      </c>
      <c r="L59" s="31">
        <v>1091.45</v>
      </c>
      <c r="M59" s="31">
        <v>3.09755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3699.45</v>
      </c>
      <c r="D60" s="40">
        <v>3709.4500000000003</v>
      </c>
      <c r="E60" s="40">
        <v>3669.0000000000005</v>
      </c>
      <c r="F60" s="40">
        <v>3638.55</v>
      </c>
      <c r="G60" s="40">
        <v>3598.1000000000004</v>
      </c>
      <c r="H60" s="40">
        <v>3739.9000000000005</v>
      </c>
      <c r="I60" s="40">
        <v>3780.3500000000004</v>
      </c>
      <c r="J60" s="40">
        <v>3810.8000000000006</v>
      </c>
      <c r="K60" s="31">
        <v>3749.9</v>
      </c>
      <c r="L60" s="31">
        <v>3679</v>
      </c>
      <c r="M60" s="31">
        <v>2.7482199999999999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248.05</v>
      </c>
      <c r="D61" s="40">
        <v>248.6</v>
      </c>
      <c r="E61" s="40">
        <v>246.45</v>
      </c>
      <c r="F61" s="40">
        <v>244.85</v>
      </c>
      <c r="G61" s="40">
        <v>242.7</v>
      </c>
      <c r="H61" s="40">
        <v>250.2</v>
      </c>
      <c r="I61" s="40">
        <v>252.35000000000002</v>
      </c>
      <c r="J61" s="40">
        <v>253.95</v>
      </c>
      <c r="K61" s="31">
        <v>250.75</v>
      </c>
      <c r="L61" s="31">
        <v>247</v>
      </c>
      <c r="M61" s="31">
        <v>2.00325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1180.0999999999999</v>
      </c>
      <c r="D62" s="40">
        <v>1180.0333333333333</v>
      </c>
      <c r="E62" s="40">
        <v>1150.0666666666666</v>
      </c>
      <c r="F62" s="40">
        <v>1120.0333333333333</v>
      </c>
      <c r="G62" s="40">
        <v>1090.0666666666666</v>
      </c>
      <c r="H62" s="40">
        <v>1210.0666666666666</v>
      </c>
      <c r="I62" s="40">
        <v>1240.0333333333333</v>
      </c>
      <c r="J62" s="40">
        <v>1270.0666666666666</v>
      </c>
      <c r="K62" s="31">
        <v>1210</v>
      </c>
      <c r="L62" s="31">
        <v>1150</v>
      </c>
      <c r="M62" s="31">
        <v>3.6434299999999999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6966.6</v>
      </c>
      <c r="D63" s="40">
        <v>6954.3166666666666</v>
      </c>
      <c r="E63" s="40">
        <v>6884.2833333333328</v>
      </c>
      <c r="F63" s="40">
        <v>6801.9666666666662</v>
      </c>
      <c r="G63" s="40">
        <v>6731.9333333333325</v>
      </c>
      <c r="H63" s="40">
        <v>7036.6333333333332</v>
      </c>
      <c r="I63" s="40">
        <v>7106.6666666666679</v>
      </c>
      <c r="J63" s="40">
        <v>7188.9833333333336</v>
      </c>
      <c r="K63" s="31">
        <v>7024.35</v>
      </c>
      <c r="L63" s="31">
        <v>6872</v>
      </c>
      <c r="M63" s="31">
        <v>9.3590599999999995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16195.6</v>
      </c>
      <c r="D64" s="40">
        <v>16075.866666666669</v>
      </c>
      <c r="E64" s="40">
        <v>15899.783333333336</v>
      </c>
      <c r="F64" s="40">
        <v>15603.966666666667</v>
      </c>
      <c r="G64" s="40">
        <v>15427.883333333335</v>
      </c>
      <c r="H64" s="40">
        <v>16371.683333333338</v>
      </c>
      <c r="I64" s="40">
        <v>16547.76666666667</v>
      </c>
      <c r="J64" s="40">
        <v>16843.583333333339</v>
      </c>
      <c r="K64" s="31">
        <v>16251.95</v>
      </c>
      <c r="L64" s="31">
        <v>15780.05</v>
      </c>
      <c r="M64" s="31">
        <v>4.4147499999999997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4194.95</v>
      </c>
      <c r="D65" s="40">
        <v>4174.9833333333336</v>
      </c>
      <c r="E65" s="40">
        <v>4149.9666666666672</v>
      </c>
      <c r="F65" s="40">
        <v>4104.9833333333336</v>
      </c>
      <c r="G65" s="40">
        <v>4079.9666666666672</v>
      </c>
      <c r="H65" s="40">
        <v>4219.9666666666672</v>
      </c>
      <c r="I65" s="40">
        <v>4244.9833333333336</v>
      </c>
      <c r="J65" s="40">
        <v>4289.9666666666672</v>
      </c>
      <c r="K65" s="31">
        <v>4200</v>
      </c>
      <c r="L65" s="31">
        <v>4130</v>
      </c>
      <c r="M65" s="31">
        <v>0.21279999999999999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3788.7</v>
      </c>
      <c r="D66" s="40">
        <v>3757.5666666666671</v>
      </c>
      <c r="E66" s="40">
        <v>3685.1333333333341</v>
      </c>
      <c r="F66" s="40">
        <v>3581.5666666666671</v>
      </c>
      <c r="G66" s="40">
        <v>3509.1333333333341</v>
      </c>
      <c r="H66" s="40">
        <v>3861.1333333333341</v>
      </c>
      <c r="I66" s="40">
        <v>3933.5666666666675</v>
      </c>
      <c r="J66" s="40">
        <v>4037.1333333333341</v>
      </c>
      <c r="K66" s="31">
        <v>3830</v>
      </c>
      <c r="L66" s="31">
        <v>3654</v>
      </c>
      <c r="M66" s="31">
        <v>1.81128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2290.85</v>
      </c>
      <c r="D67" s="40">
        <v>2287.2666666666664</v>
      </c>
      <c r="E67" s="40">
        <v>2270.083333333333</v>
      </c>
      <c r="F67" s="40">
        <v>2249.3166666666666</v>
      </c>
      <c r="G67" s="40">
        <v>2232.1333333333332</v>
      </c>
      <c r="H67" s="40">
        <v>2308.0333333333328</v>
      </c>
      <c r="I67" s="40">
        <v>2325.2166666666662</v>
      </c>
      <c r="J67" s="40">
        <v>2345.9833333333327</v>
      </c>
      <c r="K67" s="31">
        <v>2304.4499999999998</v>
      </c>
      <c r="L67" s="31">
        <v>2266.5</v>
      </c>
      <c r="M67" s="31">
        <v>4.24254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126.35</v>
      </c>
      <c r="D68" s="40">
        <v>126.48333333333333</v>
      </c>
      <c r="E68" s="40">
        <v>125.71666666666667</v>
      </c>
      <c r="F68" s="40">
        <v>125.08333333333333</v>
      </c>
      <c r="G68" s="40">
        <v>124.31666666666666</v>
      </c>
      <c r="H68" s="40">
        <v>127.11666666666667</v>
      </c>
      <c r="I68" s="40">
        <v>127.88333333333335</v>
      </c>
      <c r="J68" s="40">
        <v>128.51666666666668</v>
      </c>
      <c r="K68" s="31">
        <v>127.25</v>
      </c>
      <c r="L68" s="31">
        <v>125.85</v>
      </c>
      <c r="M68" s="31">
        <v>1.9503200000000001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370</v>
      </c>
      <c r="D69" s="40">
        <v>368.45</v>
      </c>
      <c r="E69" s="40">
        <v>364.54999999999995</v>
      </c>
      <c r="F69" s="40">
        <v>359.09999999999997</v>
      </c>
      <c r="G69" s="40">
        <v>355.19999999999993</v>
      </c>
      <c r="H69" s="40">
        <v>373.9</v>
      </c>
      <c r="I69" s="40">
        <v>377.79999999999995</v>
      </c>
      <c r="J69" s="40">
        <v>383.25</v>
      </c>
      <c r="K69" s="31">
        <v>372.35</v>
      </c>
      <c r="L69" s="31">
        <v>363</v>
      </c>
      <c r="M69" s="31">
        <v>8.5386199999999999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276.10000000000002</v>
      </c>
      <c r="D70" s="40">
        <v>273.3</v>
      </c>
      <c r="E70" s="40">
        <v>267.8</v>
      </c>
      <c r="F70" s="40">
        <v>259.5</v>
      </c>
      <c r="G70" s="40">
        <v>254</v>
      </c>
      <c r="H70" s="40">
        <v>281.60000000000002</v>
      </c>
      <c r="I70" s="40">
        <v>287.10000000000002</v>
      </c>
      <c r="J70" s="40">
        <v>295.40000000000003</v>
      </c>
      <c r="K70" s="31">
        <v>278.8</v>
      </c>
      <c r="L70" s="31">
        <v>265</v>
      </c>
      <c r="M70" s="31">
        <v>106.8586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74.55</v>
      </c>
      <c r="D71" s="40">
        <v>74.316666666666663</v>
      </c>
      <c r="E71" s="40">
        <v>73.48333333333332</v>
      </c>
      <c r="F71" s="40">
        <v>72.416666666666657</v>
      </c>
      <c r="G71" s="40">
        <v>71.583333333333314</v>
      </c>
      <c r="H71" s="40">
        <v>75.383333333333326</v>
      </c>
      <c r="I71" s="40">
        <v>76.216666666666669</v>
      </c>
      <c r="J71" s="40">
        <v>77.283333333333331</v>
      </c>
      <c r="K71" s="31">
        <v>75.150000000000006</v>
      </c>
      <c r="L71" s="31">
        <v>73.25</v>
      </c>
      <c r="M71" s="31">
        <v>184.49905999999999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67.400000000000006</v>
      </c>
      <c r="D72" s="40">
        <v>66.866666666666674</v>
      </c>
      <c r="E72" s="40">
        <v>65.233333333333348</v>
      </c>
      <c r="F72" s="40">
        <v>63.066666666666677</v>
      </c>
      <c r="G72" s="40">
        <v>61.433333333333351</v>
      </c>
      <c r="H72" s="40">
        <v>69.033333333333346</v>
      </c>
      <c r="I72" s="40">
        <v>70.666666666666671</v>
      </c>
      <c r="J72" s="40">
        <v>72.833333333333343</v>
      </c>
      <c r="K72" s="31">
        <v>68.5</v>
      </c>
      <c r="L72" s="31">
        <v>64.7</v>
      </c>
      <c r="M72" s="31">
        <v>23.136949999999999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17.983333333333334</v>
      </c>
      <c r="E73" s="40">
        <v>17.81666666666667</v>
      </c>
      <c r="F73" s="40">
        <v>17.583333333333336</v>
      </c>
      <c r="G73" s="40">
        <v>17.416666666666671</v>
      </c>
      <c r="H73" s="40">
        <v>18.216666666666669</v>
      </c>
      <c r="I73" s="40">
        <v>18.383333333333333</v>
      </c>
      <c r="J73" s="40">
        <v>18.616666666666667</v>
      </c>
      <c r="K73" s="31">
        <v>18.149999999999999</v>
      </c>
      <c r="L73" s="31">
        <v>17.75</v>
      </c>
      <c r="M73" s="31">
        <v>44.069470000000003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1722.95</v>
      </c>
      <c r="D74" s="40">
        <v>1720.2</v>
      </c>
      <c r="E74" s="40">
        <v>1703.45</v>
      </c>
      <c r="F74" s="40">
        <v>1683.95</v>
      </c>
      <c r="G74" s="40">
        <v>1667.2</v>
      </c>
      <c r="H74" s="40">
        <v>1739.7</v>
      </c>
      <c r="I74" s="40">
        <v>1756.45</v>
      </c>
      <c r="J74" s="40">
        <v>1775.95</v>
      </c>
      <c r="K74" s="31">
        <v>1736.95</v>
      </c>
      <c r="L74" s="31">
        <v>1700.7</v>
      </c>
      <c r="M74" s="31">
        <v>4.2124600000000001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5293.55</v>
      </c>
      <c r="D75" s="40">
        <v>5307.8499999999995</v>
      </c>
      <c r="E75" s="40">
        <v>5235.6999999999989</v>
      </c>
      <c r="F75" s="40">
        <v>5177.8499999999995</v>
      </c>
      <c r="G75" s="40">
        <v>5105.6999999999989</v>
      </c>
      <c r="H75" s="40">
        <v>5365.6999999999989</v>
      </c>
      <c r="I75" s="40">
        <v>5437.8499999999985</v>
      </c>
      <c r="J75" s="40">
        <v>5495.6999999999989</v>
      </c>
      <c r="K75" s="31">
        <v>5380</v>
      </c>
      <c r="L75" s="31">
        <v>5250</v>
      </c>
      <c r="M75" s="31">
        <v>0.32973999999999998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785.85</v>
      </c>
      <c r="D76" s="40">
        <v>783.95000000000016</v>
      </c>
      <c r="E76" s="40">
        <v>777.20000000000027</v>
      </c>
      <c r="F76" s="40">
        <v>768.55000000000007</v>
      </c>
      <c r="G76" s="40">
        <v>761.80000000000018</v>
      </c>
      <c r="H76" s="40">
        <v>792.60000000000036</v>
      </c>
      <c r="I76" s="40">
        <v>799.35000000000014</v>
      </c>
      <c r="J76" s="40">
        <v>808.00000000000045</v>
      </c>
      <c r="K76" s="31">
        <v>790.7</v>
      </c>
      <c r="L76" s="31">
        <v>775.3</v>
      </c>
      <c r="M76" s="31">
        <v>6.8815999999999997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382.05</v>
      </c>
      <c r="D77" s="40">
        <v>386.09999999999997</v>
      </c>
      <c r="E77" s="40">
        <v>376.19999999999993</v>
      </c>
      <c r="F77" s="40">
        <v>370.34999999999997</v>
      </c>
      <c r="G77" s="40">
        <v>360.44999999999993</v>
      </c>
      <c r="H77" s="40">
        <v>391.94999999999993</v>
      </c>
      <c r="I77" s="40">
        <v>401.84999999999991</v>
      </c>
      <c r="J77" s="40">
        <v>407.69999999999993</v>
      </c>
      <c r="K77" s="31">
        <v>396</v>
      </c>
      <c r="L77" s="31">
        <v>380.25</v>
      </c>
      <c r="M77" s="31">
        <v>7.6913299999999998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185.3</v>
      </c>
      <c r="D78" s="40">
        <v>184.20000000000002</v>
      </c>
      <c r="E78" s="40">
        <v>182.40000000000003</v>
      </c>
      <c r="F78" s="40">
        <v>179.50000000000003</v>
      </c>
      <c r="G78" s="40">
        <v>177.70000000000005</v>
      </c>
      <c r="H78" s="40">
        <v>187.10000000000002</v>
      </c>
      <c r="I78" s="40">
        <v>188.90000000000003</v>
      </c>
      <c r="J78" s="40">
        <v>191.8</v>
      </c>
      <c r="K78" s="31">
        <v>186</v>
      </c>
      <c r="L78" s="31">
        <v>181.3</v>
      </c>
      <c r="M78" s="31">
        <v>93.893150000000006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729.45</v>
      </c>
      <c r="D79" s="40">
        <v>728.7833333333333</v>
      </c>
      <c r="E79" s="40">
        <v>722.91666666666663</v>
      </c>
      <c r="F79" s="40">
        <v>716.38333333333333</v>
      </c>
      <c r="G79" s="40">
        <v>710.51666666666665</v>
      </c>
      <c r="H79" s="40">
        <v>735.31666666666661</v>
      </c>
      <c r="I79" s="40">
        <v>741.18333333333339</v>
      </c>
      <c r="J79" s="40">
        <v>747.71666666666658</v>
      </c>
      <c r="K79" s="31">
        <v>734.65</v>
      </c>
      <c r="L79" s="31">
        <v>722.25</v>
      </c>
      <c r="M79" s="31">
        <v>8.56128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54.2</v>
      </c>
      <c r="D80" s="40">
        <v>53.733333333333327</v>
      </c>
      <c r="E80" s="40">
        <v>52.766666666666652</v>
      </c>
      <c r="F80" s="40">
        <v>51.333333333333321</v>
      </c>
      <c r="G80" s="40">
        <v>50.366666666666646</v>
      </c>
      <c r="H80" s="40">
        <v>55.166666666666657</v>
      </c>
      <c r="I80" s="40">
        <v>56.13333333333334</v>
      </c>
      <c r="J80" s="40">
        <v>57.566666666666663</v>
      </c>
      <c r="K80" s="31">
        <v>54.7</v>
      </c>
      <c r="L80" s="31">
        <v>52.3</v>
      </c>
      <c r="M80" s="31">
        <v>472.97035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471.3</v>
      </c>
      <c r="D81" s="40">
        <v>470.38333333333338</v>
      </c>
      <c r="E81" s="40">
        <v>467.06666666666678</v>
      </c>
      <c r="F81" s="40">
        <v>462.83333333333337</v>
      </c>
      <c r="G81" s="40">
        <v>459.51666666666677</v>
      </c>
      <c r="H81" s="40">
        <v>474.61666666666679</v>
      </c>
      <c r="I81" s="40">
        <v>477.93333333333339</v>
      </c>
      <c r="J81" s="40">
        <v>482.1666666666668</v>
      </c>
      <c r="K81" s="31">
        <v>473.7</v>
      </c>
      <c r="L81" s="31">
        <v>466.15</v>
      </c>
      <c r="M81" s="31">
        <v>62.683810000000001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12313.35</v>
      </c>
      <c r="D82" s="40">
        <v>12263.449999999999</v>
      </c>
      <c r="E82" s="40">
        <v>12051.899999999998</v>
      </c>
      <c r="F82" s="40">
        <v>11790.449999999999</v>
      </c>
      <c r="G82" s="40">
        <v>11578.899999999998</v>
      </c>
      <c r="H82" s="40">
        <v>12524.899999999998</v>
      </c>
      <c r="I82" s="40">
        <v>12736.449999999997</v>
      </c>
      <c r="J82" s="40">
        <v>12997.899999999998</v>
      </c>
      <c r="K82" s="31">
        <v>12475</v>
      </c>
      <c r="L82" s="31">
        <v>12002</v>
      </c>
      <c r="M82" s="31">
        <v>1.8499999999999999E-2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595.15</v>
      </c>
      <c r="D83" s="40">
        <v>595.19999999999993</v>
      </c>
      <c r="E83" s="40">
        <v>584.99999999999989</v>
      </c>
      <c r="F83" s="40">
        <v>574.84999999999991</v>
      </c>
      <c r="G83" s="40">
        <v>564.64999999999986</v>
      </c>
      <c r="H83" s="40">
        <v>605.34999999999991</v>
      </c>
      <c r="I83" s="40">
        <v>615.54999999999995</v>
      </c>
      <c r="J83" s="40">
        <v>625.69999999999993</v>
      </c>
      <c r="K83" s="31">
        <v>605.4</v>
      </c>
      <c r="L83" s="31">
        <v>585.04999999999995</v>
      </c>
      <c r="M83" s="31">
        <v>161.41222999999999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346.7</v>
      </c>
      <c r="D84" s="40">
        <v>344.76666666666665</v>
      </c>
      <c r="E84" s="40">
        <v>341.48333333333329</v>
      </c>
      <c r="F84" s="40">
        <v>336.26666666666665</v>
      </c>
      <c r="G84" s="40">
        <v>332.98333333333329</v>
      </c>
      <c r="H84" s="40">
        <v>349.98333333333329</v>
      </c>
      <c r="I84" s="40">
        <v>353.26666666666659</v>
      </c>
      <c r="J84" s="40">
        <v>358.48333333333329</v>
      </c>
      <c r="K84" s="31">
        <v>348.05</v>
      </c>
      <c r="L84" s="31">
        <v>339.55</v>
      </c>
      <c r="M84" s="31">
        <v>14.013159999999999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1300.5999999999999</v>
      </c>
      <c r="D85" s="40">
        <v>1294.8666666666666</v>
      </c>
      <c r="E85" s="40">
        <v>1274.7333333333331</v>
      </c>
      <c r="F85" s="40">
        <v>1248.8666666666666</v>
      </c>
      <c r="G85" s="40">
        <v>1228.7333333333331</v>
      </c>
      <c r="H85" s="40">
        <v>1320.7333333333331</v>
      </c>
      <c r="I85" s="40">
        <v>1340.8666666666668</v>
      </c>
      <c r="J85" s="40">
        <v>1366.7333333333331</v>
      </c>
      <c r="K85" s="31">
        <v>1315</v>
      </c>
      <c r="L85" s="31">
        <v>1269</v>
      </c>
      <c r="M85" s="31">
        <v>1.0857699999999999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407</v>
      </c>
      <c r="D86" s="40">
        <v>406.7833333333333</v>
      </c>
      <c r="E86" s="40">
        <v>403.71666666666658</v>
      </c>
      <c r="F86" s="40">
        <v>400.43333333333328</v>
      </c>
      <c r="G86" s="40">
        <v>397.36666666666656</v>
      </c>
      <c r="H86" s="40">
        <v>410.06666666666661</v>
      </c>
      <c r="I86" s="40">
        <v>413.13333333333333</v>
      </c>
      <c r="J86" s="40">
        <v>416.41666666666663</v>
      </c>
      <c r="K86" s="31">
        <v>409.85</v>
      </c>
      <c r="L86" s="31">
        <v>403.5</v>
      </c>
      <c r="M86" s="31">
        <v>9.8299500000000002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103.85</v>
      </c>
      <c r="D87" s="40">
        <v>103.7</v>
      </c>
      <c r="E87" s="40">
        <v>102.4</v>
      </c>
      <c r="F87" s="40">
        <v>100.95</v>
      </c>
      <c r="G87" s="40">
        <v>99.65</v>
      </c>
      <c r="H87" s="40">
        <v>105.15</v>
      </c>
      <c r="I87" s="40">
        <v>106.44999999999999</v>
      </c>
      <c r="J87" s="40">
        <v>107.9</v>
      </c>
      <c r="K87" s="31">
        <v>105</v>
      </c>
      <c r="L87" s="31">
        <v>102.25</v>
      </c>
      <c r="M87" s="31">
        <v>3.0104700000000002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5690.9</v>
      </c>
      <c r="D88" s="40">
        <v>5691.4333333333343</v>
      </c>
      <c r="E88" s="40">
        <v>5640.5666666666684</v>
      </c>
      <c r="F88" s="40">
        <v>5590.2333333333345</v>
      </c>
      <c r="G88" s="40">
        <v>5539.3666666666686</v>
      </c>
      <c r="H88" s="40">
        <v>5741.7666666666682</v>
      </c>
      <c r="I88" s="40">
        <v>5792.6333333333332</v>
      </c>
      <c r="J88" s="40">
        <v>5842.9666666666681</v>
      </c>
      <c r="K88" s="31">
        <v>5742.3</v>
      </c>
      <c r="L88" s="31">
        <v>5641.1</v>
      </c>
      <c r="M88" s="31">
        <v>0.11563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768.5</v>
      </c>
      <c r="D89" s="40">
        <v>770.6</v>
      </c>
      <c r="E89" s="40">
        <v>761.90000000000009</v>
      </c>
      <c r="F89" s="40">
        <v>755.30000000000007</v>
      </c>
      <c r="G89" s="40">
        <v>746.60000000000014</v>
      </c>
      <c r="H89" s="40">
        <v>777.2</v>
      </c>
      <c r="I89" s="40">
        <v>785.90000000000009</v>
      </c>
      <c r="J89" s="40">
        <v>792.5</v>
      </c>
      <c r="K89" s="31">
        <v>779.3</v>
      </c>
      <c r="L89" s="31">
        <v>764</v>
      </c>
      <c r="M89" s="31">
        <v>0.67562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1199.5</v>
      </c>
      <c r="D90" s="40">
        <v>1206.5</v>
      </c>
      <c r="E90" s="40">
        <v>1183</v>
      </c>
      <c r="F90" s="40">
        <v>1166.5</v>
      </c>
      <c r="G90" s="40">
        <v>1143</v>
      </c>
      <c r="H90" s="40">
        <v>1223</v>
      </c>
      <c r="I90" s="40">
        <v>1246.5</v>
      </c>
      <c r="J90" s="40">
        <v>1263</v>
      </c>
      <c r="K90" s="31">
        <v>1230</v>
      </c>
      <c r="L90" s="31">
        <v>1190</v>
      </c>
      <c r="M90" s="31">
        <v>1.7496499999999999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13642.75</v>
      </c>
      <c r="D91" s="40">
        <v>13638.050000000001</v>
      </c>
      <c r="E91" s="40">
        <v>13574.700000000003</v>
      </c>
      <c r="F91" s="40">
        <v>13506.650000000001</v>
      </c>
      <c r="G91" s="40">
        <v>13443.300000000003</v>
      </c>
      <c r="H91" s="40">
        <v>13706.100000000002</v>
      </c>
      <c r="I91" s="40">
        <v>13769.45</v>
      </c>
      <c r="J91" s="40">
        <v>13837.500000000002</v>
      </c>
      <c r="K91" s="31">
        <v>13701.4</v>
      </c>
      <c r="L91" s="31">
        <v>13570</v>
      </c>
      <c r="M91" s="31">
        <v>0.15023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301</v>
      </c>
      <c r="D92" s="40">
        <v>304.59999999999997</v>
      </c>
      <c r="E92" s="40">
        <v>295.19999999999993</v>
      </c>
      <c r="F92" s="40">
        <v>289.39999999999998</v>
      </c>
      <c r="G92" s="40">
        <v>279.99999999999994</v>
      </c>
      <c r="H92" s="40">
        <v>310.39999999999992</v>
      </c>
      <c r="I92" s="40">
        <v>319.7999999999999</v>
      </c>
      <c r="J92" s="40">
        <v>325.59999999999991</v>
      </c>
      <c r="K92" s="31">
        <v>314</v>
      </c>
      <c r="L92" s="31">
        <v>298.8</v>
      </c>
      <c r="M92" s="31">
        <v>2.9503400000000002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3941.55</v>
      </c>
      <c r="D93" s="40">
        <v>3942.0833333333335</v>
      </c>
      <c r="E93" s="40">
        <v>3911.2166666666672</v>
      </c>
      <c r="F93" s="40">
        <v>3880.8833333333337</v>
      </c>
      <c r="G93" s="40">
        <v>3850.0166666666673</v>
      </c>
      <c r="H93" s="40">
        <v>3972.416666666667</v>
      </c>
      <c r="I93" s="40">
        <v>4003.2833333333328</v>
      </c>
      <c r="J93" s="40">
        <v>4033.6166666666668</v>
      </c>
      <c r="K93" s="31">
        <v>3972.95</v>
      </c>
      <c r="L93" s="31">
        <v>3911.75</v>
      </c>
      <c r="M93" s="31">
        <v>4.7552399999999997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171.75</v>
      </c>
      <c r="D94" s="40">
        <v>170.75</v>
      </c>
      <c r="E94" s="40">
        <v>167.6</v>
      </c>
      <c r="F94" s="40">
        <v>163.44999999999999</v>
      </c>
      <c r="G94" s="40">
        <v>160.29999999999998</v>
      </c>
      <c r="H94" s="40">
        <v>174.9</v>
      </c>
      <c r="I94" s="40">
        <v>178.04999999999998</v>
      </c>
      <c r="J94" s="40">
        <v>182.20000000000002</v>
      </c>
      <c r="K94" s="31">
        <v>173.9</v>
      </c>
      <c r="L94" s="31">
        <v>166.6</v>
      </c>
      <c r="M94" s="31">
        <v>16.53773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381.4</v>
      </c>
      <c r="D95" s="40">
        <v>381.8</v>
      </c>
      <c r="E95" s="40">
        <v>376.6</v>
      </c>
      <c r="F95" s="40">
        <v>371.8</v>
      </c>
      <c r="G95" s="40">
        <v>366.6</v>
      </c>
      <c r="H95" s="40">
        <v>386.6</v>
      </c>
      <c r="I95" s="40">
        <v>391.79999999999995</v>
      </c>
      <c r="J95" s="40">
        <v>396.6</v>
      </c>
      <c r="K95" s="31">
        <v>387</v>
      </c>
      <c r="L95" s="31">
        <v>377</v>
      </c>
      <c r="M95" s="31">
        <v>5.62582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758.55</v>
      </c>
      <c r="D96" s="40">
        <v>759.6</v>
      </c>
      <c r="E96" s="40">
        <v>754.5</v>
      </c>
      <c r="F96" s="40">
        <v>750.44999999999993</v>
      </c>
      <c r="G96" s="40">
        <v>745.34999999999991</v>
      </c>
      <c r="H96" s="40">
        <v>763.65000000000009</v>
      </c>
      <c r="I96" s="40">
        <v>768.75000000000023</v>
      </c>
      <c r="J96" s="40">
        <v>772.80000000000018</v>
      </c>
      <c r="K96" s="31">
        <v>764.7</v>
      </c>
      <c r="L96" s="31">
        <v>755.55</v>
      </c>
      <c r="M96" s="31">
        <v>1.60544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2795.4</v>
      </c>
      <c r="D97" s="40">
        <v>2778.7999999999997</v>
      </c>
      <c r="E97" s="40">
        <v>2717.5999999999995</v>
      </c>
      <c r="F97" s="40">
        <v>2639.7999999999997</v>
      </c>
      <c r="G97" s="40">
        <v>2578.5999999999995</v>
      </c>
      <c r="H97" s="40">
        <v>2856.5999999999995</v>
      </c>
      <c r="I97" s="40">
        <v>2917.7999999999993</v>
      </c>
      <c r="J97" s="40">
        <v>2995.5999999999995</v>
      </c>
      <c r="K97" s="31">
        <v>2840</v>
      </c>
      <c r="L97" s="31">
        <v>2701</v>
      </c>
      <c r="M97" s="31">
        <v>0.86712999999999996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296.64999999999998</v>
      </c>
      <c r="D98" s="40">
        <v>298.01666666666665</v>
      </c>
      <c r="E98" s="40">
        <v>293.83333333333331</v>
      </c>
      <c r="F98" s="40">
        <v>291.01666666666665</v>
      </c>
      <c r="G98" s="40">
        <v>286.83333333333331</v>
      </c>
      <c r="H98" s="40">
        <v>300.83333333333331</v>
      </c>
      <c r="I98" s="40">
        <v>305.01666666666671</v>
      </c>
      <c r="J98" s="40">
        <v>307.83333333333331</v>
      </c>
      <c r="K98" s="31">
        <v>302.2</v>
      </c>
      <c r="L98" s="31">
        <v>295.2</v>
      </c>
      <c r="M98" s="31">
        <v>1.3093600000000001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550.54999999999995</v>
      </c>
      <c r="D99" s="40">
        <v>547.15</v>
      </c>
      <c r="E99" s="40">
        <v>542.59999999999991</v>
      </c>
      <c r="F99" s="40">
        <v>534.65</v>
      </c>
      <c r="G99" s="40">
        <v>530.09999999999991</v>
      </c>
      <c r="H99" s="40">
        <v>555.09999999999991</v>
      </c>
      <c r="I99" s="40">
        <v>559.64999999999986</v>
      </c>
      <c r="J99" s="40">
        <v>567.59999999999991</v>
      </c>
      <c r="K99" s="31">
        <v>551.70000000000005</v>
      </c>
      <c r="L99" s="31">
        <v>539.20000000000005</v>
      </c>
      <c r="M99" s="31">
        <v>22.24269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525.25</v>
      </c>
      <c r="D100" s="40">
        <v>523.41666666666663</v>
      </c>
      <c r="E100" s="40">
        <v>516.83333333333326</v>
      </c>
      <c r="F100" s="40">
        <v>508.41666666666663</v>
      </c>
      <c r="G100" s="40">
        <v>501.83333333333326</v>
      </c>
      <c r="H100" s="40">
        <v>531.83333333333326</v>
      </c>
      <c r="I100" s="40">
        <v>538.41666666666652</v>
      </c>
      <c r="J100" s="40">
        <v>546.83333333333326</v>
      </c>
      <c r="K100" s="31">
        <v>530</v>
      </c>
      <c r="L100" s="31">
        <v>515</v>
      </c>
      <c r="M100" s="31">
        <v>8.85947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151.6</v>
      </c>
      <c r="D101" s="40">
        <v>152.08333333333331</v>
      </c>
      <c r="E101" s="40">
        <v>150.71666666666664</v>
      </c>
      <c r="F101" s="40">
        <v>149.83333333333331</v>
      </c>
      <c r="G101" s="40">
        <v>148.46666666666664</v>
      </c>
      <c r="H101" s="40">
        <v>152.96666666666664</v>
      </c>
      <c r="I101" s="40">
        <v>154.33333333333331</v>
      </c>
      <c r="J101" s="40">
        <v>155.21666666666664</v>
      </c>
      <c r="K101" s="31">
        <v>153.44999999999999</v>
      </c>
      <c r="L101" s="31">
        <v>151.19999999999999</v>
      </c>
      <c r="M101" s="31">
        <v>93.773380000000003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717.6</v>
      </c>
      <c r="D102" s="40">
        <v>720.86666666666667</v>
      </c>
      <c r="E102" s="40">
        <v>707.73333333333335</v>
      </c>
      <c r="F102" s="40">
        <v>697.86666666666667</v>
      </c>
      <c r="G102" s="40">
        <v>684.73333333333335</v>
      </c>
      <c r="H102" s="40">
        <v>730.73333333333335</v>
      </c>
      <c r="I102" s="40">
        <v>743.86666666666679</v>
      </c>
      <c r="J102" s="40">
        <v>753.73333333333335</v>
      </c>
      <c r="K102" s="31">
        <v>734</v>
      </c>
      <c r="L102" s="31">
        <v>711</v>
      </c>
      <c r="M102" s="31">
        <v>2.2315999999999998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515.4</v>
      </c>
      <c r="D103" s="40">
        <v>516.76666666666665</v>
      </c>
      <c r="E103" s="40">
        <v>508.63333333333333</v>
      </c>
      <c r="F103" s="40">
        <v>501.86666666666667</v>
      </c>
      <c r="G103" s="40">
        <v>493.73333333333335</v>
      </c>
      <c r="H103" s="40">
        <v>523.5333333333333</v>
      </c>
      <c r="I103" s="40">
        <v>531.66666666666652</v>
      </c>
      <c r="J103" s="40">
        <v>538.43333333333328</v>
      </c>
      <c r="K103" s="31">
        <v>524.9</v>
      </c>
      <c r="L103" s="31">
        <v>510</v>
      </c>
      <c r="M103" s="31">
        <v>0.42365000000000003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783.35</v>
      </c>
      <c r="D104" s="40">
        <v>782.44999999999993</v>
      </c>
      <c r="E104" s="40">
        <v>764.89999999999986</v>
      </c>
      <c r="F104" s="40">
        <v>746.44999999999993</v>
      </c>
      <c r="G104" s="40">
        <v>728.89999999999986</v>
      </c>
      <c r="H104" s="40">
        <v>800.89999999999986</v>
      </c>
      <c r="I104" s="40">
        <v>818.44999999999982</v>
      </c>
      <c r="J104" s="40">
        <v>836.89999999999986</v>
      </c>
      <c r="K104" s="31">
        <v>800</v>
      </c>
      <c r="L104" s="31">
        <v>764</v>
      </c>
      <c r="M104" s="31">
        <v>3.3543400000000001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133.65</v>
      </c>
      <c r="D105" s="40">
        <v>134.03333333333333</v>
      </c>
      <c r="E105" s="40">
        <v>132.76666666666665</v>
      </c>
      <c r="F105" s="40">
        <v>131.88333333333333</v>
      </c>
      <c r="G105" s="40">
        <v>130.61666666666665</v>
      </c>
      <c r="H105" s="40">
        <v>134.91666666666666</v>
      </c>
      <c r="I105" s="40">
        <v>136.18333333333337</v>
      </c>
      <c r="J105" s="40">
        <v>137.06666666666666</v>
      </c>
      <c r="K105" s="31">
        <v>135.30000000000001</v>
      </c>
      <c r="L105" s="31">
        <v>133.15</v>
      </c>
      <c r="M105" s="31">
        <v>4.3259100000000004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1285.6500000000001</v>
      </c>
      <c r="D106" s="40">
        <v>1278.9166666666667</v>
      </c>
      <c r="E106" s="40">
        <v>1267.8333333333335</v>
      </c>
      <c r="F106" s="40">
        <v>1250.0166666666667</v>
      </c>
      <c r="G106" s="40">
        <v>1238.9333333333334</v>
      </c>
      <c r="H106" s="40">
        <v>1296.7333333333336</v>
      </c>
      <c r="I106" s="40">
        <v>1307.8166666666671</v>
      </c>
      <c r="J106" s="40">
        <v>1325.6333333333337</v>
      </c>
      <c r="K106" s="31">
        <v>1290</v>
      </c>
      <c r="L106" s="31">
        <v>1261.0999999999999</v>
      </c>
      <c r="M106" s="31">
        <v>0.73128000000000004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</v>
      </c>
      <c r="D107" s="40">
        <v>20.5</v>
      </c>
      <c r="E107" s="40">
        <v>20</v>
      </c>
      <c r="F107" s="40">
        <v>19.3</v>
      </c>
      <c r="G107" s="40">
        <v>18.8</v>
      </c>
      <c r="H107" s="40">
        <v>21.2</v>
      </c>
      <c r="I107" s="40">
        <v>21.7</v>
      </c>
      <c r="J107" s="40">
        <v>22.4</v>
      </c>
      <c r="K107" s="31">
        <v>21</v>
      </c>
      <c r="L107" s="31">
        <v>19.8</v>
      </c>
      <c r="M107" s="31">
        <v>36.583350000000003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1168.1500000000001</v>
      </c>
      <c r="D108" s="40">
        <v>1166.7166666666667</v>
      </c>
      <c r="E108" s="40">
        <v>1151.4333333333334</v>
      </c>
      <c r="F108" s="40">
        <v>1134.7166666666667</v>
      </c>
      <c r="G108" s="40">
        <v>1119.4333333333334</v>
      </c>
      <c r="H108" s="40">
        <v>1183.4333333333334</v>
      </c>
      <c r="I108" s="40">
        <v>1198.7166666666667</v>
      </c>
      <c r="J108" s="40">
        <v>1215.4333333333334</v>
      </c>
      <c r="K108" s="31">
        <v>1182</v>
      </c>
      <c r="L108" s="31">
        <v>1150</v>
      </c>
      <c r="M108" s="31">
        <v>1.69506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395.15</v>
      </c>
      <c r="D109" s="40">
        <v>393.65000000000003</v>
      </c>
      <c r="E109" s="40">
        <v>389.75000000000006</v>
      </c>
      <c r="F109" s="40">
        <v>384.35</v>
      </c>
      <c r="G109" s="40">
        <v>380.45000000000005</v>
      </c>
      <c r="H109" s="40">
        <v>399.05000000000007</v>
      </c>
      <c r="I109" s="40">
        <v>402.95000000000005</v>
      </c>
      <c r="J109" s="40">
        <v>408.35000000000008</v>
      </c>
      <c r="K109" s="31">
        <v>397.55</v>
      </c>
      <c r="L109" s="31">
        <v>388.25</v>
      </c>
      <c r="M109" s="31">
        <v>0.64564999999999995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747.1</v>
      </c>
      <c r="D110" s="40">
        <v>752.38333333333333</v>
      </c>
      <c r="E110" s="40">
        <v>736.91666666666663</v>
      </c>
      <c r="F110" s="40">
        <v>726.73333333333335</v>
      </c>
      <c r="G110" s="40">
        <v>711.26666666666665</v>
      </c>
      <c r="H110" s="40">
        <v>762.56666666666661</v>
      </c>
      <c r="I110" s="40">
        <v>778.0333333333333</v>
      </c>
      <c r="J110" s="40">
        <v>788.21666666666658</v>
      </c>
      <c r="K110" s="31">
        <v>767.85</v>
      </c>
      <c r="L110" s="31">
        <v>742.2</v>
      </c>
      <c r="M110" s="31">
        <v>4.2085600000000003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4621.8999999999996</v>
      </c>
      <c r="D111" s="40">
        <v>4625.4000000000005</v>
      </c>
      <c r="E111" s="40">
        <v>4579.8000000000011</v>
      </c>
      <c r="F111" s="40">
        <v>4537.7000000000007</v>
      </c>
      <c r="G111" s="40">
        <v>4492.1000000000013</v>
      </c>
      <c r="H111" s="40">
        <v>4667.5000000000009</v>
      </c>
      <c r="I111" s="40">
        <v>4713.1000000000013</v>
      </c>
      <c r="J111" s="40">
        <v>4755.2000000000007</v>
      </c>
      <c r="K111" s="31">
        <v>4671</v>
      </c>
      <c r="L111" s="31">
        <v>4583.3</v>
      </c>
      <c r="M111" s="31">
        <v>5.1310000000000001E-2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163.75</v>
      </c>
      <c r="D112" s="40">
        <v>164.48333333333332</v>
      </c>
      <c r="E112" s="40">
        <v>162.46666666666664</v>
      </c>
      <c r="F112" s="40">
        <v>161.18333333333331</v>
      </c>
      <c r="G112" s="40">
        <v>159.16666666666663</v>
      </c>
      <c r="H112" s="40">
        <v>165.76666666666665</v>
      </c>
      <c r="I112" s="40">
        <v>167.78333333333336</v>
      </c>
      <c r="J112" s="40">
        <v>169.06666666666666</v>
      </c>
      <c r="K112" s="31">
        <v>166.5</v>
      </c>
      <c r="L112" s="31">
        <v>163.19999999999999</v>
      </c>
      <c r="M112" s="31">
        <v>0.45118999999999998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322.55</v>
      </c>
      <c r="D113" s="40">
        <v>323.7</v>
      </c>
      <c r="E113" s="40">
        <v>319.2</v>
      </c>
      <c r="F113" s="40">
        <v>315.85000000000002</v>
      </c>
      <c r="G113" s="40">
        <v>311.35000000000002</v>
      </c>
      <c r="H113" s="40">
        <v>327.04999999999995</v>
      </c>
      <c r="I113" s="40">
        <v>331.54999999999995</v>
      </c>
      <c r="J113" s="40">
        <v>334.89999999999992</v>
      </c>
      <c r="K113" s="31">
        <v>328.2</v>
      </c>
      <c r="L113" s="31">
        <v>320.35000000000002</v>
      </c>
      <c r="M113" s="31">
        <v>4.96915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652.4</v>
      </c>
      <c r="D114" s="40">
        <v>652.44999999999993</v>
      </c>
      <c r="E114" s="40">
        <v>645.99999999999989</v>
      </c>
      <c r="F114" s="40">
        <v>639.59999999999991</v>
      </c>
      <c r="G114" s="40">
        <v>633.14999999999986</v>
      </c>
      <c r="H114" s="40">
        <v>658.84999999999991</v>
      </c>
      <c r="I114" s="40">
        <v>665.3</v>
      </c>
      <c r="J114" s="40">
        <v>671.69999999999993</v>
      </c>
      <c r="K114" s="31">
        <v>658.9</v>
      </c>
      <c r="L114" s="31">
        <v>646.04999999999995</v>
      </c>
      <c r="M114" s="31">
        <v>0.19591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524.79999999999995</v>
      </c>
      <c r="D115" s="40">
        <v>526.6</v>
      </c>
      <c r="E115" s="40">
        <v>518.45000000000005</v>
      </c>
      <c r="F115" s="40">
        <v>512.1</v>
      </c>
      <c r="G115" s="40">
        <v>503.95000000000005</v>
      </c>
      <c r="H115" s="40">
        <v>532.95000000000005</v>
      </c>
      <c r="I115" s="40">
        <v>541.09999999999991</v>
      </c>
      <c r="J115" s="40">
        <v>547.45000000000005</v>
      </c>
      <c r="K115" s="31">
        <v>534.75</v>
      </c>
      <c r="L115" s="31">
        <v>520.25</v>
      </c>
      <c r="M115" s="31">
        <v>23.732279999999999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923.9</v>
      </c>
      <c r="D116" s="40">
        <v>918.94999999999993</v>
      </c>
      <c r="E116" s="40">
        <v>912.44999999999982</v>
      </c>
      <c r="F116" s="40">
        <v>900.99999999999989</v>
      </c>
      <c r="G116" s="40">
        <v>894.49999999999977</v>
      </c>
      <c r="H116" s="40">
        <v>930.39999999999986</v>
      </c>
      <c r="I116" s="40">
        <v>936.90000000000009</v>
      </c>
      <c r="J116" s="40">
        <v>948.34999999999991</v>
      </c>
      <c r="K116" s="31">
        <v>925.45</v>
      </c>
      <c r="L116" s="31">
        <v>907.5</v>
      </c>
      <c r="M116" s="31">
        <v>18.78603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148.30000000000001</v>
      </c>
      <c r="D117" s="40">
        <v>147.21666666666667</v>
      </c>
      <c r="E117" s="40">
        <v>145.08333333333334</v>
      </c>
      <c r="F117" s="40">
        <v>141.86666666666667</v>
      </c>
      <c r="G117" s="40">
        <v>139.73333333333335</v>
      </c>
      <c r="H117" s="40">
        <v>150.43333333333334</v>
      </c>
      <c r="I117" s="40">
        <v>152.56666666666666</v>
      </c>
      <c r="J117" s="40">
        <v>155.78333333333333</v>
      </c>
      <c r="K117" s="31">
        <v>149.35</v>
      </c>
      <c r="L117" s="31">
        <v>144</v>
      </c>
      <c r="M117" s="31">
        <v>33.874220000000001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138.55000000000001</v>
      </c>
      <c r="D118" s="40">
        <v>138.30000000000001</v>
      </c>
      <c r="E118" s="40">
        <v>137.30000000000001</v>
      </c>
      <c r="F118" s="40">
        <v>136.05000000000001</v>
      </c>
      <c r="G118" s="40">
        <v>135.05000000000001</v>
      </c>
      <c r="H118" s="40">
        <v>139.55000000000001</v>
      </c>
      <c r="I118" s="40">
        <v>140.55000000000001</v>
      </c>
      <c r="J118" s="40">
        <v>141.80000000000001</v>
      </c>
      <c r="K118" s="31">
        <v>139.30000000000001</v>
      </c>
      <c r="L118" s="31">
        <v>137.05000000000001</v>
      </c>
      <c r="M118" s="31">
        <v>44.185400000000001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352.7</v>
      </c>
      <c r="D119" s="40">
        <v>353</v>
      </c>
      <c r="E119" s="40">
        <v>349</v>
      </c>
      <c r="F119" s="40">
        <v>345.3</v>
      </c>
      <c r="G119" s="40">
        <v>341.3</v>
      </c>
      <c r="H119" s="40">
        <v>356.7</v>
      </c>
      <c r="I119" s="40">
        <v>360.7</v>
      </c>
      <c r="J119" s="40">
        <v>364.4</v>
      </c>
      <c r="K119" s="31">
        <v>357</v>
      </c>
      <c r="L119" s="31">
        <v>349.3</v>
      </c>
      <c r="M119" s="31">
        <v>1.73942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5077</v>
      </c>
      <c r="D120" s="40">
        <v>5050.9333333333334</v>
      </c>
      <c r="E120" s="40">
        <v>4973.3166666666666</v>
      </c>
      <c r="F120" s="40">
        <v>4869.6333333333332</v>
      </c>
      <c r="G120" s="40">
        <v>4792.0166666666664</v>
      </c>
      <c r="H120" s="40">
        <v>5154.6166666666668</v>
      </c>
      <c r="I120" s="40">
        <v>5232.2333333333336</v>
      </c>
      <c r="J120" s="40">
        <v>5335.916666666667</v>
      </c>
      <c r="K120" s="31">
        <v>5128.55</v>
      </c>
      <c r="L120" s="31">
        <v>4947.25</v>
      </c>
      <c r="M120" s="31">
        <v>4.8132000000000001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1655.6</v>
      </c>
      <c r="D121" s="40">
        <v>1657.6833333333332</v>
      </c>
      <c r="E121" s="40">
        <v>1648.0166666666664</v>
      </c>
      <c r="F121" s="40">
        <v>1640.4333333333332</v>
      </c>
      <c r="G121" s="40">
        <v>1630.7666666666664</v>
      </c>
      <c r="H121" s="40">
        <v>1665.2666666666664</v>
      </c>
      <c r="I121" s="40">
        <v>1674.9333333333329</v>
      </c>
      <c r="J121" s="40">
        <v>1682.5166666666664</v>
      </c>
      <c r="K121" s="31">
        <v>1667.35</v>
      </c>
      <c r="L121" s="31">
        <v>1650.1</v>
      </c>
      <c r="M121" s="31">
        <v>5.2981499999999997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3435.05</v>
      </c>
      <c r="D122" s="40">
        <v>3421.3166666666671</v>
      </c>
      <c r="E122" s="40">
        <v>3302.733333333334</v>
      </c>
      <c r="F122" s="40">
        <v>3170.416666666667</v>
      </c>
      <c r="G122" s="40">
        <v>3051.8333333333339</v>
      </c>
      <c r="H122" s="40">
        <v>3553.6333333333341</v>
      </c>
      <c r="I122" s="40">
        <v>3672.2166666666672</v>
      </c>
      <c r="J122" s="40">
        <v>3804.5333333333342</v>
      </c>
      <c r="K122" s="31">
        <v>3539.9</v>
      </c>
      <c r="L122" s="31">
        <v>3289</v>
      </c>
      <c r="M122" s="31">
        <v>13.77299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653.35</v>
      </c>
      <c r="D123" s="40">
        <v>654.23333333333346</v>
      </c>
      <c r="E123" s="40">
        <v>648.51666666666688</v>
      </c>
      <c r="F123" s="40">
        <v>643.68333333333339</v>
      </c>
      <c r="G123" s="40">
        <v>637.96666666666681</v>
      </c>
      <c r="H123" s="40">
        <v>659.06666666666695</v>
      </c>
      <c r="I123" s="40">
        <v>664.78333333333342</v>
      </c>
      <c r="J123" s="40">
        <v>669.61666666666702</v>
      </c>
      <c r="K123" s="31">
        <v>659.95</v>
      </c>
      <c r="L123" s="31">
        <v>649.4</v>
      </c>
      <c r="M123" s="31">
        <v>9.9600399999999993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766.8</v>
      </c>
      <c r="D124" s="40">
        <v>771.63333333333333</v>
      </c>
      <c r="E124" s="40">
        <v>760.31666666666661</v>
      </c>
      <c r="F124" s="40">
        <v>753.83333333333326</v>
      </c>
      <c r="G124" s="40">
        <v>742.51666666666654</v>
      </c>
      <c r="H124" s="40">
        <v>778.11666666666667</v>
      </c>
      <c r="I124" s="40">
        <v>789.43333333333351</v>
      </c>
      <c r="J124" s="40">
        <v>795.91666666666674</v>
      </c>
      <c r="K124" s="31">
        <v>782.95</v>
      </c>
      <c r="L124" s="31">
        <v>765.15</v>
      </c>
      <c r="M124" s="31">
        <v>4.3754099999999996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663.15</v>
      </c>
      <c r="D125" s="40">
        <v>658.61666666666667</v>
      </c>
      <c r="E125" s="40">
        <v>645.73333333333335</v>
      </c>
      <c r="F125" s="40">
        <v>628.31666666666672</v>
      </c>
      <c r="G125" s="40">
        <v>615.43333333333339</v>
      </c>
      <c r="H125" s="40">
        <v>676.0333333333333</v>
      </c>
      <c r="I125" s="40">
        <v>688.91666666666674</v>
      </c>
      <c r="J125" s="40">
        <v>706.33333333333326</v>
      </c>
      <c r="K125" s="31">
        <v>671.5</v>
      </c>
      <c r="L125" s="31">
        <v>641.20000000000005</v>
      </c>
      <c r="M125" s="31">
        <v>3.81595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459.9</v>
      </c>
      <c r="D126" s="40">
        <v>457.86666666666662</v>
      </c>
      <c r="E126" s="40">
        <v>454.53333333333325</v>
      </c>
      <c r="F126" s="40">
        <v>449.16666666666663</v>
      </c>
      <c r="G126" s="40">
        <v>445.83333333333326</v>
      </c>
      <c r="H126" s="40">
        <v>463.23333333333323</v>
      </c>
      <c r="I126" s="40">
        <v>466.56666666666661</v>
      </c>
      <c r="J126" s="40">
        <v>471.93333333333322</v>
      </c>
      <c r="K126" s="31">
        <v>461.2</v>
      </c>
      <c r="L126" s="31">
        <v>452.5</v>
      </c>
      <c r="M126" s="31">
        <v>5.1158700000000001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980</v>
      </c>
      <c r="D127" s="40">
        <v>979.25</v>
      </c>
      <c r="E127" s="40">
        <v>972.5</v>
      </c>
      <c r="F127" s="40">
        <v>965</v>
      </c>
      <c r="G127" s="40">
        <v>958.25</v>
      </c>
      <c r="H127" s="40">
        <v>986.75</v>
      </c>
      <c r="I127" s="40">
        <v>993.5</v>
      </c>
      <c r="J127" s="40">
        <v>1001</v>
      </c>
      <c r="K127" s="31">
        <v>986</v>
      </c>
      <c r="L127" s="31">
        <v>971.75</v>
      </c>
      <c r="M127" s="31">
        <v>6.5645899999999999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945.25</v>
      </c>
      <c r="D128" s="40">
        <v>946.0333333333333</v>
      </c>
      <c r="E128" s="40">
        <v>936.06666666666661</v>
      </c>
      <c r="F128" s="40">
        <v>926.88333333333333</v>
      </c>
      <c r="G128" s="40">
        <v>916.91666666666663</v>
      </c>
      <c r="H128" s="40">
        <v>955.21666666666658</v>
      </c>
      <c r="I128" s="40">
        <v>965.18333333333328</v>
      </c>
      <c r="J128" s="40">
        <v>974.36666666666656</v>
      </c>
      <c r="K128" s="31">
        <v>956</v>
      </c>
      <c r="L128" s="31">
        <v>936.85</v>
      </c>
      <c r="M128" s="31">
        <v>1.22418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88.15</v>
      </c>
      <c r="D129" s="40">
        <v>87</v>
      </c>
      <c r="E129" s="40">
        <v>84.7</v>
      </c>
      <c r="F129" s="40">
        <v>81.25</v>
      </c>
      <c r="G129" s="40">
        <v>78.95</v>
      </c>
      <c r="H129" s="40">
        <v>90.45</v>
      </c>
      <c r="I129" s="40">
        <v>92.750000000000014</v>
      </c>
      <c r="J129" s="40">
        <v>96.2</v>
      </c>
      <c r="K129" s="31">
        <v>89.3</v>
      </c>
      <c r="L129" s="31">
        <v>83.55</v>
      </c>
      <c r="M129" s="31">
        <v>13.629350000000001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891.8</v>
      </c>
      <c r="D130" s="40">
        <v>894.13333333333333</v>
      </c>
      <c r="E130" s="40">
        <v>882.66666666666663</v>
      </c>
      <c r="F130" s="40">
        <v>873.5333333333333</v>
      </c>
      <c r="G130" s="40">
        <v>862.06666666666661</v>
      </c>
      <c r="H130" s="40">
        <v>903.26666666666665</v>
      </c>
      <c r="I130" s="40">
        <v>914.73333333333335</v>
      </c>
      <c r="J130" s="40">
        <v>923.86666666666667</v>
      </c>
      <c r="K130" s="31">
        <v>905.6</v>
      </c>
      <c r="L130" s="31">
        <v>885</v>
      </c>
      <c r="M130" s="31">
        <v>0.92537000000000003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311.8</v>
      </c>
      <c r="D131" s="40">
        <v>311.45</v>
      </c>
      <c r="E131" s="40">
        <v>308.59999999999997</v>
      </c>
      <c r="F131" s="40">
        <v>305.39999999999998</v>
      </c>
      <c r="G131" s="40">
        <v>302.54999999999995</v>
      </c>
      <c r="H131" s="40">
        <v>314.64999999999998</v>
      </c>
      <c r="I131" s="40">
        <v>317.5</v>
      </c>
      <c r="J131" s="40">
        <v>320.7</v>
      </c>
      <c r="K131" s="31">
        <v>314.3</v>
      </c>
      <c r="L131" s="31">
        <v>308.25</v>
      </c>
      <c r="M131" s="31">
        <v>74.565209999999993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608.75</v>
      </c>
      <c r="D132" s="40">
        <v>608.79999999999995</v>
      </c>
      <c r="E132" s="40">
        <v>604.99999999999989</v>
      </c>
      <c r="F132" s="40">
        <v>601.24999999999989</v>
      </c>
      <c r="G132" s="40">
        <v>597.44999999999982</v>
      </c>
      <c r="H132" s="40">
        <v>612.54999999999995</v>
      </c>
      <c r="I132" s="40">
        <v>616.35000000000014</v>
      </c>
      <c r="J132" s="40">
        <v>620.1</v>
      </c>
      <c r="K132" s="31">
        <v>612.6</v>
      </c>
      <c r="L132" s="31">
        <v>605.04999999999995</v>
      </c>
      <c r="M132" s="31">
        <v>14.776109999999999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2032.05</v>
      </c>
      <c r="D133" s="40">
        <v>2035.6833333333334</v>
      </c>
      <c r="E133" s="40">
        <v>2009.3666666666668</v>
      </c>
      <c r="F133" s="40">
        <v>1986.6833333333334</v>
      </c>
      <c r="G133" s="40">
        <v>1960.3666666666668</v>
      </c>
      <c r="H133" s="40">
        <v>2058.3666666666668</v>
      </c>
      <c r="I133" s="40">
        <v>2084.6833333333334</v>
      </c>
      <c r="J133" s="40">
        <v>2107.3666666666668</v>
      </c>
      <c r="K133" s="31">
        <v>2062</v>
      </c>
      <c r="L133" s="31">
        <v>2013</v>
      </c>
      <c r="M133" s="31">
        <v>0.88080999999999998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2130.9499999999998</v>
      </c>
      <c r="D134" s="40">
        <v>2114.75</v>
      </c>
      <c r="E134" s="40">
        <v>2092.6999999999998</v>
      </c>
      <c r="F134" s="40">
        <v>2054.4499999999998</v>
      </c>
      <c r="G134" s="40">
        <v>2032.3999999999996</v>
      </c>
      <c r="H134" s="40">
        <v>2153</v>
      </c>
      <c r="I134" s="40">
        <v>2175.0500000000002</v>
      </c>
      <c r="J134" s="40">
        <v>2213.3000000000002</v>
      </c>
      <c r="K134" s="31">
        <v>2136.8000000000002</v>
      </c>
      <c r="L134" s="31">
        <v>2076.5</v>
      </c>
      <c r="M134" s="31">
        <v>8.7077799999999996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175.1</v>
      </c>
      <c r="D135" s="40">
        <v>174.11666666666667</v>
      </c>
      <c r="E135" s="40">
        <v>171.23333333333335</v>
      </c>
      <c r="F135" s="40">
        <v>167.36666666666667</v>
      </c>
      <c r="G135" s="40">
        <v>164.48333333333335</v>
      </c>
      <c r="H135" s="40">
        <v>177.98333333333335</v>
      </c>
      <c r="I135" s="40">
        <v>180.86666666666667</v>
      </c>
      <c r="J135" s="40">
        <v>184.73333333333335</v>
      </c>
      <c r="K135" s="31">
        <v>177</v>
      </c>
      <c r="L135" s="31">
        <v>170.25</v>
      </c>
      <c r="M135" s="31">
        <v>12.53293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186.15</v>
      </c>
      <c r="D136" s="40">
        <v>186.88333333333333</v>
      </c>
      <c r="E136" s="40">
        <v>184.26666666666665</v>
      </c>
      <c r="F136" s="40">
        <v>182.38333333333333</v>
      </c>
      <c r="G136" s="40">
        <v>179.76666666666665</v>
      </c>
      <c r="H136" s="40">
        <v>188.76666666666665</v>
      </c>
      <c r="I136" s="40">
        <v>191.38333333333333</v>
      </c>
      <c r="J136" s="40">
        <v>193.26666666666665</v>
      </c>
      <c r="K136" s="31">
        <v>189.5</v>
      </c>
      <c r="L136" s="31">
        <v>185</v>
      </c>
      <c r="M136" s="31">
        <v>4.3095800000000004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865.4</v>
      </c>
      <c r="D137" s="40">
        <v>860.5333333333333</v>
      </c>
      <c r="E137" s="40">
        <v>852.41666666666663</v>
      </c>
      <c r="F137" s="40">
        <v>839.43333333333328</v>
      </c>
      <c r="G137" s="40">
        <v>831.31666666666661</v>
      </c>
      <c r="H137" s="40">
        <v>873.51666666666665</v>
      </c>
      <c r="I137" s="40">
        <v>881.63333333333344</v>
      </c>
      <c r="J137" s="40">
        <v>894.61666666666667</v>
      </c>
      <c r="K137" s="31">
        <v>868.65</v>
      </c>
      <c r="L137" s="31">
        <v>847.55</v>
      </c>
      <c r="M137" s="31">
        <v>0.33861999999999998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516.79999999999995</v>
      </c>
      <c r="D138" s="40">
        <v>515.6</v>
      </c>
      <c r="E138" s="40">
        <v>510.20000000000005</v>
      </c>
      <c r="F138" s="40">
        <v>503.6</v>
      </c>
      <c r="G138" s="40">
        <v>498.20000000000005</v>
      </c>
      <c r="H138" s="40">
        <v>522.20000000000005</v>
      </c>
      <c r="I138" s="40">
        <v>527.59999999999991</v>
      </c>
      <c r="J138" s="40">
        <v>534.20000000000005</v>
      </c>
      <c r="K138" s="31">
        <v>521</v>
      </c>
      <c r="L138" s="31">
        <v>509</v>
      </c>
      <c r="M138" s="31">
        <v>1.1263700000000001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12.75</v>
      </c>
      <c r="D139" s="40">
        <v>12.816666666666668</v>
      </c>
      <c r="E139" s="40">
        <v>12.583333333333336</v>
      </c>
      <c r="F139" s="40">
        <v>12.416666666666668</v>
      </c>
      <c r="G139" s="40">
        <v>12.183333333333335</v>
      </c>
      <c r="H139" s="40">
        <v>12.983333333333336</v>
      </c>
      <c r="I139" s="40">
        <v>13.216666666666667</v>
      </c>
      <c r="J139" s="40">
        <v>13.383333333333336</v>
      </c>
      <c r="K139" s="31">
        <v>13.05</v>
      </c>
      <c r="L139" s="31">
        <v>12.65</v>
      </c>
      <c r="M139" s="31">
        <v>28.532019999999999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182.95</v>
      </c>
      <c r="D140" s="40">
        <v>183.16666666666666</v>
      </c>
      <c r="E140" s="40">
        <v>179.88333333333333</v>
      </c>
      <c r="F140" s="40">
        <v>176.81666666666666</v>
      </c>
      <c r="G140" s="40">
        <v>173.53333333333333</v>
      </c>
      <c r="H140" s="40">
        <v>186.23333333333332</v>
      </c>
      <c r="I140" s="40">
        <v>189.51666666666668</v>
      </c>
      <c r="J140" s="40">
        <v>192.58333333333331</v>
      </c>
      <c r="K140" s="31">
        <v>186.45</v>
      </c>
      <c r="L140" s="31">
        <v>180.1</v>
      </c>
      <c r="M140" s="31">
        <v>1.7534700000000001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4910.7</v>
      </c>
      <c r="D141" s="40">
        <v>4889.7</v>
      </c>
      <c r="E141" s="40">
        <v>4845.3499999999995</v>
      </c>
      <c r="F141" s="40">
        <v>4780</v>
      </c>
      <c r="G141" s="40">
        <v>4735.6499999999996</v>
      </c>
      <c r="H141" s="40">
        <v>4955.0499999999993</v>
      </c>
      <c r="I141" s="40">
        <v>4999.3999999999996</v>
      </c>
      <c r="J141" s="40">
        <v>5064.7499999999991</v>
      </c>
      <c r="K141" s="31">
        <v>4934.05</v>
      </c>
      <c r="L141" s="31">
        <v>4824.3500000000004</v>
      </c>
      <c r="M141" s="31">
        <v>3.4943499999999998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4046.25</v>
      </c>
      <c r="D142" s="40">
        <v>4067.3166666666671</v>
      </c>
      <c r="E142" s="40">
        <v>3987.6833333333343</v>
      </c>
      <c r="F142" s="40">
        <v>3929.1166666666672</v>
      </c>
      <c r="G142" s="40">
        <v>3849.4833333333345</v>
      </c>
      <c r="H142" s="40">
        <v>4125.8833333333341</v>
      </c>
      <c r="I142" s="40">
        <v>4205.5166666666664</v>
      </c>
      <c r="J142" s="40">
        <v>4264.0833333333339</v>
      </c>
      <c r="K142" s="31">
        <v>4146.95</v>
      </c>
      <c r="L142" s="31">
        <v>4008.75</v>
      </c>
      <c r="M142" s="31">
        <v>4.0102700000000002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3825.2</v>
      </c>
      <c r="D143" s="40">
        <v>3827.1</v>
      </c>
      <c r="E143" s="40">
        <v>3799.2999999999997</v>
      </c>
      <c r="F143" s="40">
        <v>3773.3999999999996</v>
      </c>
      <c r="G143" s="40">
        <v>3745.5999999999995</v>
      </c>
      <c r="H143" s="40">
        <v>3853</v>
      </c>
      <c r="I143" s="40">
        <v>3880.8</v>
      </c>
      <c r="J143" s="40">
        <v>3906.7000000000003</v>
      </c>
      <c r="K143" s="31">
        <v>3854.9</v>
      </c>
      <c r="L143" s="31">
        <v>3801.2</v>
      </c>
      <c r="M143" s="31">
        <v>1.9267799999999999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4600.55</v>
      </c>
      <c r="D144" s="40">
        <v>4572.45</v>
      </c>
      <c r="E144" s="40">
        <v>4534.0999999999995</v>
      </c>
      <c r="F144" s="40">
        <v>4467.6499999999996</v>
      </c>
      <c r="G144" s="40">
        <v>4429.2999999999993</v>
      </c>
      <c r="H144" s="40">
        <v>4638.8999999999996</v>
      </c>
      <c r="I144" s="40">
        <v>4677.25</v>
      </c>
      <c r="J144" s="40">
        <v>4743.7</v>
      </c>
      <c r="K144" s="31">
        <v>4610.8</v>
      </c>
      <c r="L144" s="31">
        <v>4506</v>
      </c>
      <c r="M144" s="31">
        <v>5.6339499999999996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408.15</v>
      </c>
      <c r="D145" s="40">
        <v>408.61666666666662</v>
      </c>
      <c r="E145" s="40">
        <v>404.63333333333321</v>
      </c>
      <c r="F145" s="40">
        <v>401.11666666666662</v>
      </c>
      <c r="G145" s="40">
        <v>397.13333333333321</v>
      </c>
      <c r="H145" s="40">
        <v>412.13333333333321</v>
      </c>
      <c r="I145" s="40">
        <v>416.11666666666667</v>
      </c>
      <c r="J145" s="40">
        <v>419.63333333333321</v>
      </c>
      <c r="K145" s="31">
        <v>412.6</v>
      </c>
      <c r="L145" s="31">
        <v>405.1</v>
      </c>
      <c r="M145" s="31">
        <v>1.49403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104.6</v>
      </c>
      <c r="D146" s="40">
        <v>104.86666666666667</v>
      </c>
      <c r="E146" s="40">
        <v>103.73333333333335</v>
      </c>
      <c r="F146" s="40">
        <v>102.86666666666667</v>
      </c>
      <c r="G146" s="40">
        <v>101.73333333333335</v>
      </c>
      <c r="H146" s="40">
        <v>105.73333333333335</v>
      </c>
      <c r="I146" s="40">
        <v>106.86666666666667</v>
      </c>
      <c r="J146" s="40">
        <v>107.73333333333335</v>
      </c>
      <c r="K146" s="31">
        <v>106</v>
      </c>
      <c r="L146" s="31">
        <v>104</v>
      </c>
      <c r="M146" s="31">
        <v>1.1469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230.15</v>
      </c>
      <c r="D147" s="40">
        <v>231.08333333333334</v>
      </c>
      <c r="E147" s="40">
        <v>226.2166666666667</v>
      </c>
      <c r="F147" s="40">
        <v>222.28333333333336</v>
      </c>
      <c r="G147" s="40">
        <v>217.41666666666671</v>
      </c>
      <c r="H147" s="40">
        <v>235.01666666666668</v>
      </c>
      <c r="I147" s="40">
        <v>239.8833333333333</v>
      </c>
      <c r="J147" s="40">
        <v>243.81666666666666</v>
      </c>
      <c r="K147" s="31">
        <v>235.95</v>
      </c>
      <c r="L147" s="31">
        <v>227.15</v>
      </c>
      <c r="M147" s="31">
        <v>0.99887000000000004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79.849999999999994</v>
      </c>
      <c r="D148" s="40">
        <v>80.199999999999989</v>
      </c>
      <c r="E148" s="40">
        <v>79.09999999999998</v>
      </c>
      <c r="F148" s="40">
        <v>78.349999999999994</v>
      </c>
      <c r="G148" s="40">
        <v>77.249999999999986</v>
      </c>
      <c r="H148" s="40">
        <v>80.949999999999974</v>
      </c>
      <c r="I148" s="40">
        <v>82.05</v>
      </c>
      <c r="J148" s="40">
        <v>82.799999999999969</v>
      </c>
      <c r="K148" s="31">
        <v>81.3</v>
      </c>
      <c r="L148" s="31">
        <v>79.45</v>
      </c>
      <c r="M148" s="31">
        <v>10.842969999999999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2576.1</v>
      </c>
      <c r="D149" s="40">
        <v>2570.1</v>
      </c>
      <c r="E149" s="40">
        <v>2553.6</v>
      </c>
      <c r="F149" s="40">
        <v>2531.1</v>
      </c>
      <c r="G149" s="40">
        <v>2514.6</v>
      </c>
      <c r="H149" s="40">
        <v>2592.6</v>
      </c>
      <c r="I149" s="40">
        <v>2609.1</v>
      </c>
      <c r="J149" s="40">
        <v>2631.6</v>
      </c>
      <c r="K149" s="31">
        <v>2586.6</v>
      </c>
      <c r="L149" s="31">
        <v>2547.6</v>
      </c>
      <c r="M149" s="31">
        <v>5.4187500000000002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193.4</v>
      </c>
      <c r="D150" s="40">
        <v>193.48333333333335</v>
      </c>
      <c r="E150" s="40">
        <v>191.2166666666667</v>
      </c>
      <c r="F150" s="40">
        <v>189.03333333333336</v>
      </c>
      <c r="G150" s="40">
        <v>186.76666666666671</v>
      </c>
      <c r="H150" s="40">
        <v>195.66666666666669</v>
      </c>
      <c r="I150" s="40">
        <v>197.93333333333334</v>
      </c>
      <c r="J150" s="40">
        <v>200.11666666666667</v>
      </c>
      <c r="K150" s="31">
        <v>195.75</v>
      </c>
      <c r="L150" s="31">
        <v>191.3</v>
      </c>
      <c r="M150" s="31">
        <v>0.76405000000000001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596.54999999999995</v>
      </c>
      <c r="D151" s="40">
        <v>594.11666666666667</v>
      </c>
      <c r="E151" s="40">
        <v>588.33333333333337</v>
      </c>
      <c r="F151" s="40">
        <v>580.11666666666667</v>
      </c>
      <c r="G151" s="40">
        <v>574.33333333333337</v>
      </c>
      <c r="H151" s="40">
        <v>602.33333333333337</v>
      </c>
      <c r="I151" s="40">
        <v>608.11666666666667</v>
      </c>
      <c r="J151" s="40">
        <v>616.33333333333337</v>
      </c>
      <c r="K151" s="31">
        <v>599.9</v>
      </c>
      <c r="L151" s="31">
        <v>585.9</v>
      </c>
      <c r="M151" s="31">
        <v>2.6782900000000001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1698.7</v>
      </c>
      <c r="D152" s="40">
        <v>1710.9333333333332</v>
      </c>
      <c r="E152" s="40">
        <v>1671.8666666666663</v>
      </c>
      <c r="F152" s="40">
        <v>1645.0333333333331</v>
      </c>
      <c r="G152" s="40">
        <v>1605.9666666666662</v>
      </c>
      <c r="H152" s="40">
        <v>1737.7666666666664</v>
      </c>
      <c r="I152" s="40">
        <v>1776.8333333333335</v>
      </c>
      <c r="J152" s="40">
        <v>1803.6666666666665</v>
      </c>
      <c r="K152" s="31">
        <v>1750</v>
      </c>
      <c r="L152" s="31">
        <v>1684.1</v>
      </c>
      <c r="M152" s="31">
        <v>0.99629999999999996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70.599999999999994</v>
      </c>
      <c r="D153" s="40">
        <v>70.3</v>
      </c>
      <c r="E153" s="40">
        <v>69.449999999999989</v>
      </c>
      <c r="F153" s="40">
        <v>68.3</v>
      </c>
      <c r="G153" s="40">
        <v>67.449999999999989</v>
      </c>
      <c r="H153" s="40">
        <v>71.449999999999989</v>
      </c>
      <c r="I153" s="40">
        <v>72.299999999999983</v>
      </c>
      <c r="J153" s="40">
        <v>73.449999999999989</v>
      </c>
      <c r="K153" s="31">
        <v>71.150000000000006</v>
      </c>
      <c r="L153" s="31">
        <v>69.150000000000006</v>
      </c>
      <c r="M153" s="31">
        <v>12.824870000000001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115.5</v>
      </c>
      <c r="D154" s="40">
        <v>115.61666666666667</v>
      </c>
      <c r="E154" s="40">
        <v>114.13333333333335</v>
      </c>
      <c r="F154" s="40">
        <v>112.76666666666668</v>
      </c>
      <c r="G154" s="40">
        <v>111.28333333333336</v>
      </c>
      <c r="H154" s="40">
        <v>116.98333333333335</v>
      </c>
      <c r="I154" s="40">
        <v>118.46666666666667</v>
      </c>
      <c r="J154" s="40">
        <v>119.83333333333334</v>
      </c>
      <c r="K154" s="31">
        <v>117.1</v>
      </c>
      <c r="L154" s="31">
        <v>114.25</v>
      </c>
      <c r="M154" s="31">
        <v>3.16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727.1</v>
      </c>
      <c r="D155" s="40">
        <v>727.66666666666663</v>
      </c>
      <c r="E155" s="40">
        <v>720.43333333333328</v>
      </c>
      <c r="F155" s="40">
        <v>713.76666666666665</v>
      </c>
      <c r="G155" s="40">
        <v>706.5333333333333</v>
      </c>
      <c r="H155" s="40">
        <v>734.33333333333326</v>
      </c>
      <c r="I155" s="40">
        <v>741.56666666666661</v>
      </c>
      <c r="J155" s="40">
        <v>748.23333333333323</v>
      </c>
      <c r="K155" s="31">
        <v>734.9</v>
      </c>
      <c r="L155" s="31">
        <v>721</v>
      </c>
      <c r="M155" s="31">
        <v>0.2064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1347.5</v>
      </c>
      <c r="D156" s="40">
        <v>1354.2666666666667</v>
      </c>
      <c r="E156" s="40">
        <v>1329.3333333333333</v>
      </c>
      <c r="F156" s="40">
        <v>1311.1666666666665</v>
      </c>
      <c r="G156" s="40">
        <v>1286.2333333333331</v>
      </c>
      <c r="H156" s="40">
        <v>1372.4333333333334</v>
      </c>
      <c r="I156" s="40">
        <v>1397.3666666666668</v>
      </c>
      <c r="J156" s="40">
        <v>1415.5333333333335</v>
      </c>
      <c r="K156" s="31">
        <v>1379.2</v>
      </c>
      <c r="L156" s="31">
        <v>1336.1</v>
      </c>
      <c r="M156" s="31">
        <v>24.371770000000001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157.6</v>
      </c>
      <c r="D157" s="40">
        <v>157.53333333333333</v>
      </c>
      <c r="E157" s="40">
        <v>156.81666666666666</v>
      </c>
      <c r="F157" s="40">
        <v>156.03333333333333</v>
      </c>
      <c r="G157" s="40">
        <v>155.31666666666666</v>
      </c>
      <c r="H157" s="40">
        <v>158.31666666666666</v>
      </c>
      <c r="I157" s="40">
        <v>159.0333333333333</v>
      </c>
      <c r="J157" s="40">
        <v>159.81666666666666</v>
      </c>
      <c r="K157" s="31">
        <v>158.25</v>
      </c>
      <c r="L157" s="31">
        <v>156.75</v>
      </c>
      <c r="M157" s="31">
        <v>37.117460000000001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338.65</v>
      </c>
      <c r="D158" s="40">
        <v>340.84999999999997</v>
      </c>
      <c r="E158" s="40">
        <v>333.69999999999993</v>
      </c>
      <c r="F158" s="40">
        <v>328.74999999999994</v>
      </c>
      <c r="G158" s="40">
        <v>321.59999999999991</v>
      </c>
      <c r="H158" s="40">
        <v>345.79999999999995</v>
      </c>
      <c r="I158" s="40">
        <v>352.94999999999993</v>
      </c>
      <c r="J158" s="40">
        <v>357.9</v>
      </c>
      <c r="K158" s="31">
        <v>348</v>
      </c>
      <c r="L158" s="31">
        <v>335.9</v>
      </c>
      <c r="M158" s="31">
        <v>4.3005100000000001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77.95</v>
      </c>
      <c r="D159" s="40">
        <v>78.033333333333346</v>
      </c>
      <c r="E159" s="40">
        <v>77.416666666666686</v>
      </c>
      <c r="F159" s="40">
        <v>76.88333333333334</v>
      </c>
      <c r="G159" s="40">
        <v>76.26666666666668</v>
      </c>
      <c r="H159" s="40">
        <v>78.566666666666691</v>
      </c>
      <c r="I159" s="40">
        <v>79.183333333333337</v>
      </c>
      <c r="J159" s="40">
        <v>79.716666666666697</v>
      </c>
      <c r="K159" s="31">
        <v>78.650000000000006</v>
      </c>
      <c r="L159" s="31">
        <v>77.5</v>
      </c>
      <c r="M159" s="31">
        <v>90.037869999999998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2845.65</v>
      </c>
      <c r="D160" s="40">
        <v>2835.5499999999997</v>
      </c>
      <c r="E160" s="40">
        <v>2816.8499999999995</v>
      </c>
      <c r="F160" s="40">
        <v>2788.0499999999997</v>
      </c>
      <c r="G160" s="40">
        <v>2769.3499999999995</v>
      </c>
      <c r="H160" s="40">
        <v>2864.3499999999995</v>
      </c>
      <c r="I160" s="40">
        <v>2883.0499999999993</v>
      </c>
      <c r="J160" s="40">
        <v>2911.8499999999995</v>
      </c>
      <c r="K160" s="31">
        <v>2854.25</v>
      </c>
      <c r="L160" s="31">
        <v>2806.75</v>
      </c>
      <c r="M160" s="31">
        <v>0.14218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451.25</v>
      </c>
      <c r="D161" s="40">
        <v>452.38333333333338</v>
      </c>
      <c r="E161" s="40">
        <v>445.86666666666679</v>
      </c>
      <c r="F161" s="40">
        <v>440.48333333333341</v>
      </c>
      <c r="G161" s="40">
        <v>433.96666666666681</v>
      </c>
      <c r="H161" s="40">
        <v>457.76666666666677</v>
      </c>
      <c r="I161" s="40">
        <v>464.2833333333333</v>
      </c>
      <c r="J161" s="40">
        <v>469.66666666666674</v>
      </c>
      <c r="K161" s="31">
        <v>458.9</v>
      </c>
      <c r="L161" s="31">
        <v>447</v>
      </c>
      <c r="M161" s="31">
        <v>1.6087499999999999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168.75</v>
      </c>
      <c r="D162" s="40">
        <v>169.01666666666668</v>
      </c>
      <c r="E162" s="40">
        <v>167.28333333333336</v>
      </c>
      <c r="F162" s="40">
        <v>165.81666666666669</v>
      </c>
      <c r="G162" s="40">
        <v>164.08333333333337</v>
      </c>
      <c r="H162" s="40">
        <v>170.48333333333335</v>
      </c>
      <c r="I162" s="40">
        <v>172.21666666666664</v>
      </c>
      <c r="J162" s="40">
        <v>173.68333333333334</v>
      </c>
      <c r="K162" s="31">
        <v>170.75</v>
      </c>
      <c r="L162" s="31">
        <v>167.55</v>
      </c>
      <c r="M162" s="31">
        <v>5.9154999999999998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181.85</v>
      </c>
      <c r="D163" s="40">
        <v>181.21666666666667</v>
      </c>
      <c r="E163" s="40">
        <v>178.98333333333335</v>
      </c>
      <c r="F163" s="40">
        <v>176.11666666666667</v>
      </c>
      <c r="G163" s="40">
        <v>173.88333333333335</v>
      </c>
      <c r="H163" s="40">
        <v>184.08333333333334</v>
      </c>
      <c r="I163" s="40">
        <v>186.31666666666663</v>
      </c>
      <c r="J163" s="40">
        <v>189.18333333333334</v>
      </c>
      <c r="K163" s="31">
        <v>183.45</v>
      </c>
      <c r="L163" s="31">
        <v>178.35</v>
      </c>
      <c r="M163" s="31">
        <v>35.448459999999997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294.5</v>
      </c>
      <c r="D164" s="40">
        <v>286.93333333333334</v>
      </c>
      <c r="E164" s="40">
        <v>276.9666666666667</v>
      </c>
      <c r="F164" s="40">
        <v>259.43333333333334</v>
      </c>
      <c r="G164" s="40">
        <v>249.4666666666667</v>
      </c>
      <c r="H164" s="40">
        <v>304.4666666666667</v>
      </c>
      <c r="I164" s="40">
        <v>314.43333333333328</v>
      </c>
      <c r="J164" s="40">
        <v>331.9666666666667</v>
      </c>
      <c r="K164" s="31">
        <v>296.89999999999998</v>
      </c>
      <c r="L164" s="31">
        <v>269.39999999999998</v>
      </c>
      <c r="M164" s="31">
        <v>136.13525999999999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6.7</v>
      </c>
      <c r="D165" s="40">
        <v>6.7333333333333343</v>
      </c>
      <c r="E165" s="40">
        <v>6.6166666666666689</v>
      </c>
      <c r="F165" s="40">
        <v>6.533333333333335</v>
      </c>
      <c r="G165" s="40">
        <v>6.4166666666666696</v>
      </c>
      <c r="H165" s="40">
        <v>6.8166666666666682</v>
      </c>
      <c r="I165" s="40">
        <v>6.9333333333333336</v>
      </c>
      <c r="J165" s="40">
        <v>7.0166666666666675</v>
      </c>
      <c r="K165" s="31">
        <v>6.85</v>
      </c>
      <c r="L165" s="31">
        <v>6.65</v>
      </c>
      <c r="M165" s="31">
        <v>26.52872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45.15</v>
      </c>
      <c r="D166" s="40">
        <v>45.35</v>
      </c>
      <c r="E166" s="40">
        <v>44.7</v>
      </c>
      <c r="F166" s="40">
        <v>44.25</v>
      </c>
      <c r="G166" s="40">
        <v>43.6</v>
      </c>
      <c r="H166" s="40">
        <v>45.800000000000004</v>
      </c>
      <c r="I166" s="40">
        <v>46.449999999999996</v>
      </c>
      <c r="J166" s="40">
        <v>46.900000000000006</v>
      </c>
      <c r="K166" s="31">
        <v>46</v>
      </c>
      <c r="L166" s="31">
        <v>44.9</v>
      </c>
      <c r="M166" s="31">
        <v>5.7572900000000002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143.5</v>
      </c>
      <c r="D167" s="40">
        <v>143.56666666666666</v>
      </c>
      <c r="E167" s="40">
        <v>141.93333333333334</v>
      </c>
      <c r="F167" s="40">
        <v>140.36666666666667</v>
      </c>
      <c r="G167" s="40">
        <v>138.73333333333335</v>
      </c>
      <c r="H167" s="40">
        <v>145.13333333333333</v>
      </c>
      <c r="I167" s="40">
        <v>146.76666666666665</v>
      </c>
      <c r="J167" s="40">
        <v>148.33333333333331</v>
      </c>
      <c r="K167" s="31">
        <v>145.19999999999999</v>
      </c>
      <c r="L167" s="31">
        <v>142</v>
      </c>
      <c r="M167" s="31">
        <v>125.40924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321.60000000000002</v>
      </c>
      <c r="D168" s="40">
        <v>320.05</v>
      </c>
      <c r="E168" s="40">
        <v>315.65000000000003</v>
      </c>
      <c r="F168" s="40">
        <v>309.70000000000005</v>
      </c>
      <c r="G168" s="40">
        <v>305.30000000000007</v>
      </c>
      <c r="H168" s="40">
        <v>326</v>
      </c>
      <c r="I168" s="40">
        <v>330.4</v>
      </c>
      <c r="J168" s="40">
        <v>336.34999999999997</v>
      </c>
      <c r="K168" s="31">
        <v>324.45</v>
      </c>
      <c r="L168" s="31">
        <v>314.10000000000002</v>
      </c>
      <c r="M168" s="31">
        <v>1.28146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4323.8500000000004</v>
      </c>
      <c r="D169" s="40">
        <v>4342.9833333333336</v>
      </c>
      <c r="E169" s="40">
        <v>4292.1166666666668</v>
      </c>
      <c r="F169" s="40">
        <v>4260.3833333333332</v>
      </c>
      <c r="G169" s="40">
        <v>4209.5166666666664</v>
      </c>
      <c r="H169" s="40">
        <v>4374.7166666666672</v>
      </c>
      <c r="I169" s="40">
        <v>4425.5833333333339</v>
      </c>
      <c r="J169" s="40">
        <v>4457.3166666666675</v>
      </c>
      <c r="K169" s="31">
        <v>4393.8500000000004</v>
      </c>
      <c r="L169" s="31">
        <v>4311.25</v>
      </c>
      <c r="M169" s="31">
        <v>0.12512999999999999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29.15</v>
      </c>
      <c r="D170" s="40">
        <v>29.05</v>
      </c>
      <c r="E170" s="40">
        <v>28.700000000000003</v>
      </c>
      <c r="F170" s="40">
        <v>28.250000000000004</v>
      </c>
      <c r="G170" s="40">
        <v>27.900000000000006</v>
      </c>
      <c r="H170" s="40">
        <v>29.5</v>
      </c>
      <c r="I170" s="40">
        <v>29.85</v>
      </c>
      <c r="J170" s="40">
        <v>30.299999999999997</v>
      </c>
      <c r="K170" s="31">
        <v>29.4</v>
      </c>
      <c r="L170" s="31">
        <v>28.6</v>
      </c>
      <c r="M170" s="31">
        <v>76.154830000000004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3095</v>
      </c>
      <c r="D171" s="40">
        <v>3092.7666666666664</v>
      </c>
      <c r="E171" s="40">
        <v>3067.2333333333327</v>
      </c>
      <c r="F171" s="40">
        <v>3039.4666666666662</v>
      </c>
      <c r="G171" s="40">
        <v>3013.9333333333325</v>
      </c>
      <c r="H171" s="40">
        <v>3120.5333333333328</v>
      </c>
      <c r="I171" s="40">
        <v>3146.0666666666666</v>
      </c>
      <c r="J171" s="40">
        <v>3173.833333333333</v>
      </c>
      <c r="K171" s="31">
        <v>3118.3</v>
      </c>
      <c r="L171" s="31">
        <v>3065</v>
      </c>
      <c r="M171" s="31">
        <v>0.14452000000000001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183.65</v>
      </c>
      <c r="D172" s="40">
        <v>184.11666666666667</v>
      </c>
      <c r="E172" s="40">
        <v>182.08333333333334</v>
      </c>
      <c r="F172" s="40">
        <v>180.51666666666668</v>
      </c>
      <c r="G172" s="40">
        <v>178.48333333333335</v>
      </c>
      <c r="H172" s="40">
        <v>185.68333333333334</v>
      </c>
      <c r="I172" s="40">
        <v>187.71666666666664</v>
      </c>
      <c r="J172" s="40">
        <v>189.28333333333333</v>
      </c>
      <c r="K172" s="31">
        <v>186.15</v>
      </c>
      <c r="L172" s="31">
        <v>182.55</v>
      </c>
      <c r="M172" s="31">
        <v>1.3324800000000001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3132.35</v>
      </c>
      <c r="D173" s="40">
        <v>3126.5166666666664</v>
      </c>
      <c r="E173" s="40">
        <v>3109.583333333333</v>
      </c>
      <c r="F173" s="40">
        <v>3086.8166666666666</v>
      </c>
      <c r="G173" s="40">
        <v>3069.8833333333332</v>
      </c>
      <c r="H173" s="40">
        <v>3149.2833333333328</v>
      </c>
      <c r="I173" s="40">
        <v>3166.2166666666662</v>
      </c>
      <c r="J173" s="40">
        <v>3188.9833333333327</v>
      </c>
      <c r="K173" s="31">
        <v>3143.45</v>
      </c>
      <c r="L173" s="31">
        <v>3103.75</v>
      </c>
      <c r="M173" s="31">
        <v>8.6760000000000004E-2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154.85</v>
      </c>
      <c r="D174" s="40">
        <v>155.46666666666667</v>
      </c>
      <c r="E174" s="40">
        <v>151.63333333333333</v>
      </c>
      <c r="F174" s="40">
        <v>148.41666666666666</v>
      </c>
      <c r="G174" s="40">
        <v>144.58333333333331</v>
      </c>
      <c r="H174" s="40">
        <v>158.68333333333334</v>
      </c>
      <c r="I174" s="40">
        <v>162.51666666666665</v>
      </c>
      <c r="J174" s="40">
        <v>165.73333333333335</v>
      </c>
      <c r="K174" s="31">
        <v>159.30000000000001</v>
      </c>
      <c r="L174" s="31">
        <v>152.25</v>
      </c>
      <c r="M174" s="31">
        <v>30.550840000000001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5825.25</v>
      </c>
      <c r="D175" s="40">
        <v>5820.083333333333</v>
      </c>
      <c r="E175" s="40">
        <v>5792.1666666666661</v>
      </c>
      <c r="F175" s="40">
        <v>5759.083333333333</v>
      </c>
      <c r="G175" s="40">
        <v>5731.1666666666661</v>
      </c>
      <c r="H175" s="40">
        <v>5853.1666666666661</v>
      </c>
      <c r="I175" s="40">
        <v>5881.0833333333321</v>
      </c>
      <c r="J175" s="40">
        <v>5914.1666666666661</v>
      </c>
      <c r="K175" s="31">
        <v>5848</v>
      </c>
      <c r="L175" s="31">
        <v>5787</v>
      </c>
      <c r="M175" s="31">
        <v>4.7530000000000003E-2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3930.25</v>
      </c>
      <c r="D176" s="40">
        <v>3915.1166666666668</v>
      </c>
      <c r="E176" s="40">
        <v>3885.2333333333336</v>
      </c>
      <c r="F176" s="40">
        <v>3840.2166666666667</v>
      </c>
      <c r="G176" s="40">
        <v>3810.3333333333335</v>
      </c>
      <c r="H176" s="40">
        <v>3960.1333333333337</v>
      </c>
      <c r="I176" s="40">
        <v>3990.0166666666669</v>
      </c>
      <c r="J176" s="40">
        <v>4035.0333333333338</v>
      </c>
      <c r="K176" s="31">
        <v>3945</v>
      </c>
      <c r="L176" s="31">
        <v>3870.1</v>
      </c>
      <c r="M176" s="31">
        <v>1.16858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1515.65</v>
      </c>
      <c r="D177" s="40">
        <v>1514.8500000000001</v>
      </c>
      <c r="E177" s="40">
        <v>1509.7000000000003</v>
      </c>
      <c r="F177" s="40">
        <v>1503.7500000000002</v>
      </c>
      <c r="G177" s="40">
        <v>1498.6000000000004</v>
      </c>
      <c r="H177" s="40">
        <v>1520.8000000000002</v>
      </c>
      <c r="I177" s="40">
        <v>1525.9500000000003</v>
      </c>
      <c r="J177" s="40">
        <v>1531.9</v>
      </c>
      <c r="K177" s="31">
        <v>1520</v>
      </c>
      <c r="L177" s="31">
        <v>1508.9</v>
      </c>
      <c r="M177" s="31">
        <v>0.23147999999999999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516.6</v>
      </c>
      <c r="D178" s="40">
        <v>517.08333333333337</v>
      </c>
      <c r="E178" s="40">
        <v>511.86666666666679</v>
      </c>
      <c r="F178" s="40">
        <v>507.13333333333344</v>
      </c>
      <c r="G178" s="40">
        <v>501.91666666666686</v>
      </c>
      <c r="H178" s="40">
        <v>521.81666666666672</v>
      </c>
      <c r="I178" s="40">
        <v>527.03333333333319</v>
      </c>
      <c r="J178" s="40">
        <v>531.76666666666665</v>
      </c>
      <c r="K178" s="31">
        <v>522.29999999999995</v>
      </c>
      <c r="L178" s="31">
        <v>512.35</v>
      </c>
      <c r="M178" s="31">
        <v>13.055210000000001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986.75</v>
      </c>
      <c r="D179" s="40">
        <v>985.69999999999993</v>
      </c>
      <c r="E179" s="40">
        <v>978.39999999999986</v>
      </c>
      <c r="F179" s="40">
        <v>970.05</v>
      </c>
      <c r="G179" s="40">
        <v>962.74999999999989</v>
      </c>
      <c r="H179" s="40">
        <v>994.04999999999984</v>
      </c>
      <c r="I179" s="40">
        <v>1001.3499999999998</v>
      </c>
      <c r="J179" s="40">
        <v>1009.6999999999998</v>
      </c>
      <c r="K179" s="31">
        <v>993</v>
      </c>
      <c r="L179" s="31">
        <v>977.35</v>
      </c>
      <c r="M179" s="31">
        <v>0.13858999999999999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621.70000000000005</v>
      </c>
      <c r="D180" s="40">
        <v>624.45000000000005</v>
      </c>
      <c r="E180" s="40">
        <v>617.05000000000007</v>
      </c>
      <c r="F180" s="40">
        <v>612.4</v>
      </c>
      <c r="G180" s="40">
        <v>605</v>
      </c>
      <c r="H180" s="40">
        <v>629.10000000000014</v>
      </c>
      <c r="I180" s="40">
        <v>636.50000000000023</v>
      </c>
      <c r="J180" s="40">
        <v>641.1500000000002</v>
      </c>
      <c r="K180" s="31">
        <v>631.85</v>
      </c>
      <c r="L180" s="31">
        <v>619.79999999999995</v>
      </c>
      <c r="M180" s="31">
        <v>0.86597999999999997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1054.05</v>
      </c>
      <c r="D181" s="40">
        <v>1051.4333333333332</v>
      </c>
      <c r="E181" s="40">
        <v>1045.4666666666662</v>
      </c>
      <c r="F181" s="40">
        <v>1036.883333333333</v>
      </c>
      <c r="G181" s="40">
        <v>1030.9166666666661</v>
      </c>
      <c r="H181" s="40">
        <v>1060.0166666666664</v>
      </c>
      <c r="I181" s="40">
        <v>1065.9833333333331</v>
      </c>
      <c r="J181" s="40">
        <v>1074.5666666666666</v>
      </c>
      <c r="K181" s="31">
        <v>1057.4000000000001</v>
      </c>
      <c r="L181" s="31">
        <v>1042.8499999999999</v>
      </c>
      <c r="M181" s="31">
        <v>14.073090000000001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551.15</v>
      </c>
      <c r="D182" s="40">
        <v>552.33333333333326</v>
      </c>
      <c r="E182" s="40">
        <v>545.86666666666656</v>
      </c>
      <c r="F182" s="40">
        <v>540.58333333333326</v>
      </c>
      <c r="G182" s="40">
        <v>534.11666666666656</v>
      </c>
      <c r="H182" s="40">
        <v>557.61666666666656</v>
      </c>
      <c r="I182" s="40">
        <v>564.08333333333326</v>
      </c>
      <c r="J182" s="40">
        <v>569.36666666666656</v>
      </c>
      <c r="K182" s="31">
        <v>558.79999999999995</v>
      </c>
      <c r="L182" s="31">
        <v>547.04999999999995</v>
      </c>
      <c r="M182" s="31">
        <v>2.0099200000000002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1473.7</v>
      </c>
      <c r="D183" s="40">
        <v>1472.6833333333332</v>
      </c>
      <c r="E183" s="40">
        <v>1460.3666666666663</v>
      </c>
      <c r="F183" s="40">
        <v>1447.0333333333331</v>
      </c>
      <c r="G183" s="40">
        <v>1434.7166666666662</v>
      </c>
      <c r="H183" s="40">
        <v>1486.0166666666664</v>
      </c>
      <c r="I183" s="40">
        <v>1498.3333333333335</v>
      </c>
      <c r="J183" s="40">
        <v>1511.6666666666665</v>
      </c>
      <c r="K183" s="31">
        <v>1485</v>
      </c>
      <c r="L183" s="31">
        <v>1459.35</v>
      </c>
      <c r="M183" s="31">
        <v>5.8644800000000004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331.05</v>
      </c>
      <c r="D184" s="40">
        <v>329.36666666666673</v>
      </c>
      <c r="E184" s="40">
        <v>325.13333333333344</v>
      </c>
      <c r="F184" s="40">
        <v>319.2166666666667</v>
      </c>
      <c r="G184" s="40">
        <v>314.98333333333341</v>
      </c>
      <c r="H184" s="40">
        <v>335.28333333333347</v>
      </c>
      <c r="I184" s="40">
        <v>339.51666666666671</v>
      </c>
      <c r="J184" s="40">
        <v>345.43333333333351</v>
      </c>
      <c r="K184" s="31">
        <v>333.6</v>
      </c>
      <c r="L184" s="31">
        <v>323.45</v>
      </c>
      <c r="M184" s="31">
        <v>13.81672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644.95000000000005</v>
      </c>
      <c r="D185" s="40">
        <v>633.98333333333335</v>
      </c>
      <c r="E185" s="40">
        <v>619.9666666666667</v>
      </c>
      <c r="F185" s="40">
        <v>594.98333333333335</v>
      </c>
      <c r="G185" s="40">
        <v>580.9666666666667</v>
      </c>
      <c r="H185" s="40">
        <v>658.9666666666667</v>
      </c>
      <c r="I185" s="40">
        <v>672.98333333333335</v>
      </c>
      <c r="J185" s="40">
        <v>697.9666666666667</v>
      </c>
      <c r="K185" s="31">
        <v>648</v>
      </c>
      <c r="L185" s="31">
        <v>609</v>
      </c>
      <c r="M185" s="31">
        <v>5.53613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1458.3</v>
      </c>
      <c r="D186" s="40">
        <v>1456.4166666666667</v>
      </c>
      <c r="E186" s="40">
        <v>1444.8333333333335</v>
      </c>
      <c r="F186" s="40">
        <v>1431.3666666666668</v>
      </c>
      <c r="G186" s="40">
        <v>1419.7833333333335</v>
      </c>
      <c r="H186" s="40">
        <v>1469.8833333333334</v>
      </c>
      <c r="I186" s="40">
        <v>1481.4666666666669</v>
      </c>
      <c r="J186" s="40">
        <v>1494.9333333333334</v>
      </c>
      <c r="K186" s="31">
        <v>1468</v>
      </c>
      <c r="L186" s="31">
        <v>1442.95</v>
      </c>
      <c r="M186" s="31">
        <v>8.9624400000000009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334.6</v>
      </c>
      <c r="D187" s="40">
        <v>337.48333333333335</v>
      </c>
      <c r="E187" s="40">
        <v>328.9666666666667</v>
      </c>
      <c r="F187" s="40">
        <v>323.33333333333337</v>
      </c>
      <c r="G187" s="40">
        <v>314.81666666666672</v>
      </c>
      <c r="H187" s="40">
        <v>343.11666666666667</v>
      </c>
      <c r="I187" s="40">
        <v>351.63333333333333</v>
      </c>
      <c r="J187" s="40">
        <v>357.26666666666665</v>
      </c>
      <c r="K187" s="31">
        <v>346</v>
      </c>
      <c r="L187" s="31">
        <v>331.85</v>
      </c>
      <c r="M187" s="31">
        <v>4.2844499999999996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129.75</v>
      </c>
      <c r="D188" s="40">
        <v>130.98333333333335</v>
      </c>
      <c r="E188" s="40">
        <v>127.91666666666669</v>
      </c>
      <c r="F188" s="40">
        <v>126.08333333333334</v>
      </c>
      <c r="G188" s="40">
        <v>123.01666666666668</v>
      </c>
      <c r="H188" s="40">
        <v>132.81666666666669</v>
      </c>
      <c r="I188" s="40">
        <v>135.88333333333335</v>
      </c>
      <c r="J188" s="40">
        <v>137.7166666666667</v>
      </c>
      <c r="K188" s="31">
        <v>134.05000000000001</v>
      </c>
      <c r="L188" s="31">
        <v>129.15</v>
      </c>
      <c r="M188" s="31">
        <v>14.494579999999999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1260.55</v>
      </c>
      <c r="D189" s="40">
        <v>1259.1166666666666</v>
      </c>
      <c r="E189" s="40">
        <v>1240.6833333333332</v>
      </c>
      <c r="F189" s="40">
        <v>1220.8166666666666</v>
      </c>
      <c r="G189" s="40">
        <v>1202.3833333333332</v>
      </c>
      <c r="H189" s="40">
        <v>1278.9833333333331</v>
      </c>
      <c r="I189" s="40">
        <v>1297.4166666666665</v>
      </c>
      <c r="J189" s="40">
        <v>1317.2833333333331</v>
      </c>
      <c r="K189" s="31">
        <v>1277.55</v>
      </c>
      <c r="L189" s="31">
        <v>1239.25</v>
      </c>
      <c r="M189" s="31">
        <v>0.34294999999999998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448.9</v>
      </c>
      <c r="D190" s="40">
        <v>447.43333333333334</v>
      </c>
      <c r="E190" s="40">
        <v>439.86666666666667</v>
      </c>
      <c r="F190" s="40">
        <v>430.83333333333331</v>
      </c>
      <c r="G190" s="40">
        <v>423.26666666666665</v>
      </c>
      <c r="H190" s="40">
        <v>456.4666666666667</v>
      </c>
      <c r="I190" s="40">
        <v>464.03333333333342</v>
      </c>
      <c r="J190" s="40">
        <v>473.06666666666672</v>
      </c>
      <c r="K190" s="31">
        <v>455</v>
      </c>
      <c r="L190" s="31">
        <v>438.4</v>
      </c>
      <c r="M190" s="31">
        <v>2.2688799999999998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164.75</v>
      </c>
      <c r="D191" s="40">
        <v>164.91666666666666</v>
      </c>
      <c r="E191" s="40">
        <v>162.83333333333331</v>
      </c>
      <c r="F191" s="40">
        <v>160.91666666666666</v>
      </c>
      <c r="G191" s="40">
        <v>158.83333333333331</v>
      </c>
      <c r="H191" s="40">
        <v>166.83333333333331</v>
      </c>
      <c r="I191" s="40">
        <v>168.91666666666663</v>
      </c>
      <c r="J191" s="40">
        <v>170.83333333333331</v>
      </c>
      <c r="K191" s="31">
        <v>167</v>
      </c>
      <c r="L191" s="31">
        <v>163</v>
      </c>
      <c r="M191" s="31">
        <v>1.49238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1699</v>
      </c>
      <c r="D192" s="40">
        <v>1703.3333333333333</v>
      </c>
      <c r="E192" s="40">
        <v>1675.6666666666665</v>
      </c>
      <c r="F192" s="40">
        <v>1652.3333333333333</v>
      </c>
      <c r="G192" s="40">
        <v>1624.6666666666665</v>
      </c>
      <c r="H192" s="40">
        <v>1726.6666666666665</v>
      </c>
      <c r="I192" s="40">
        <v>1754.333333333333</v>
      </c>
      <c r="J192" s="40">
        <v>1777.6666666666665</v>
      </c>
      <c r="K192" s="31">
        <v>1731</v>
      </c>
      <c r="L192" s="31">
        <v>1680</v>
      </c>
      <c r="M192" s="31">
        <v>1.1335599999999999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710.8</v>
      </c>
      <c r="D193" s="40">
        <v>707.19999999999993</v>
      </c>
      <c r="E193" s="40">
        <v>701.59999999999991</v>
      </c>
      <c r="F193" s="40">
        <v>692.4</v>
      </c>
      <c r="G193" s="40">
        <v>686.8</v>
      </c>
      <c r="H193" s="40">
        <v>716.39999999999986</v>
      </c>
      <c r="I193" s="40">
        <v>722</v>
      </c>
      <c r="J193" s="40">
        <v>731.19999999999982</v>
      </c>
      <c r="K193" s="31">
        <v>712.8</v>
      </c>
      <c r="L193" s="31">
        <v>698</v>
      </c>
      <c r="M193" s="31">
        <v>11.119669999999999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317.7</v>
      </c>
      <c r="D194" s="40">
        <v>319.95</v>
      </c>
      <c r="E194" s="40">
        <v>313.75</v>
      </c>
      <c r="F194" s="40">
        <v>309.8</v>
      </c>
      <c r="G194" s="40">
        <v>303.60000000000002</v>
      </c>
      <c r="H194" s="40">
        <v>323.89999999999998</v>
      </c>
      <c r="I194" s="40">
        <v>330.09999999999991</v>
      </c>
      <c r="J194" s="40">
        <v>334.04999999999995</v>
      </c>
      <c r="K194" s="31">
        <v>326.14999999999998</v>
      </c>
      <c r="L194" s="31">
        <v>316</v>
      </c>
      <c r="M194" s="31">
        <v>3.7489599999999998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100.9</v>
      </c>
      <c r="D195" s="40">
        <v>100.95</v>
      </c>
      <c r="E195" s="40">
        <v>100.10000000000001</v>
      </c>
      <c r="F195" s="40">
        <v>99.300000000000011</v>
      </c>
      <c r="G195" s="40">
        <v>98.450000000000017</v>
      </c>
      <c r="H195" s="40">
        <v>101.75</v>
      </c>
      <c r="I195" s="40">
        <v>102.6</v>
      </c>
      <c r="J195" s="40">
        <v>103.39999999999999</v>
      </c>
      <c r="K195" s="31">
        <v>101.8</v>
      </c>
      <c r="L195" s="31">
        <v>100.15</v>
      </c>
      <c r="M195" s="31">
        <v>2.0067900000000001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98.6</v>
      </c>
      <c r="D196" s="40">
        <v>99.283333333333346</v>
      </c>
      <c r="E196" s="40">
        <v>97.566666666666691</v>
      </c>
      <c r="F196" s="40">
        <v>96.533333333333346</v>
      </c>
      <c r="G196" s="40">
        <v>94.816666666666691</v>
      </c>
      <c r="H196" s="40">
        <v>100.31666666666669</v>
      </c>
      <c r="I196" s="40">
        <v>102.03333333333336</v>
      </c>
      <c r="J196" s="40">
        <v>103.06666666666669</v>
      </c>
      <c r="K196" s="31">
        <v>101</v>
      </c>
      <c r="L196" s="31">
        <v>98.25</v>
      </c>
      <c r="M196" s="31">
        <v>13.986879999999999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347.05</v>
      </c>
      <c r="D197" s="40">
        <v>347.36666666666662</v>
      </c>
      <c r="E197" s="40">
        <v>343.78333333333325</v>
      </c>
      <c r="F197" s="40">
        <v>340.51666666666665</v>
      </c>
      <c r="G197" s="40">
        <v>336.93333333333328</v>
      </c>
      <c r="H197" s="40">
        <v>350.63333333333321</v>
      </c>
      <c r="I197" s="40">
        <v>354.21666666666658</v>
      </c>
      <c r="J197" s="40">
        <v>357.48333333333318</v>
      </c>
      <c r="K197" s="31">
        <v>350.95</v>
      </c>
      <c r="L197" s="31">
        <v>344.1</v>
      </c>
      <c r="M197" s="31">
        <v>5.3999100000000002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615.45000000000005</v>
      </c>
      <c r="D198" s="40">
        <v>610.08333333333337</v>
      </c>
      <c r="E198" s="40">
        <v>594.31666666666672</v>
      </c>
      <c r="F198" s="40">
        <v>573.18333333333339</v>
      </c>
      <c r="G198" s="40">
        <v>557.41666666666674</v>
      </c>
      <c r="H198" s="40">
        <v>631.2166666666667</v>
      </c>
      <c r="I198" s="40">
        <v>646.98333333333335</v>
      </c>
      <c r="J198" s="40">
        <v>668.11666666666667</v>
      </c>
      <c r="K198" s="31">
        <v>625.85</v>
      </c>
      <c r="L198" s="31">
        <v>588.95000000000005</v>
      </c>
      <c r="M198" s="31">
        <v>0.68193999999999999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2241.85</v>
      </c>
      <c r="D199" s="40">
        <v>2232.1166666666668</v>
      </c>
      <c r="E199" s="40">
        <v>2214.2333333333336</v>
      </c>
      <c r="F199" s="40">
        <v>2186.6166666666668</v>
      </c>
      <c r="G199" s="40">
        <v>2168.7333333333336</v>
      </c>
      <c r="H199" s="40">
        <v>2259.7333333333336</v>
      </c>
      <c r="I199" s="40">
        <v>2277.6166666666668</v>
      </c>
      <c r="J199" s="40">
        <v>2305.2333333333336</v>
      </c>
      <c r="K199" s="31">
        <v>2250</v>
      </c>
      <c r="L199" s="31">
        <v>2204.5</v>
      </c>
      <c r="M199" s="31">
        <v>0.82165999999999995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1162.95</v>
      </c>
      <c r="D200" s="40">
        <v>1164.0666666666666</v>
      </c>
      <c r="E200" s="40">
        <v>1158.3833333333332</v>
      </c>
      <c r="F200" s="40">
        <v>1153.8166666666666</v>
      </c>
      <c r="G200" s="40">
        <v>1148.1333333333332</v>
      </c>
      <c r="H200" s="40">
        <v>1168.6333333333332</v>
      </c>
      <c r="I200" s="40">
        <v>1174.3166666666666</v>
      </c>
      <c r="J200" s="40">
        <v>1178.8833333333332</v>
      </c>
      <c r="K200" s="31">
        <v>1169.75</v>
      </c>
      <c r="L200" s="31">
        <v>1159.5</v>
      </c>
      <c r="M200" s="31">
        <v>30.504660000000001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3030.3</v>
      </c>
      <c r="D201" s="40">
        <v>3016.8333333333335</v>
      </c>
      <c r="E201" s="40">
        <v>2980.666666666667</v>
      </c>
      <c r="F201" s="40">
        <v>2931.0333333333333</v>
      </c>
      <c r="G201" s="40">
        <v>2894.8666666666668</v>
      </c>
      <c r="H201" s="40">
        <v>3066.4666666666672</v>
      </c>
      <c r="I201" s="40">
        <v>3102.6333333333341</v>
      </c>
      <c r="J201" s="40">
        <v>3152.2666666666673</v>
      </c>
      <c r="K201" s="31">
        <v>3053</v>
      </c>
      <c r="L201" s="31">
        <v>2967.2</v>
      </c>
      <c r="M201" s="31">
        <v>4.7478300000000004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1548.45</v>
      </c>
      <c r="D202" s="40">
        <v>1550.7833333333335</v>
      </c>
      <c r="E202" s="40">
        <v>1542.916666666667</v>
      </c>
      <c r="F202" s="40">
        <v>1537.3833333333334</v>
      </c>
      <c r="G202" s="40">
        <v>1529.5166666666669</v>
      </c>
      <c r="H202" s="40">
        <v>1556.3166666666671</v>
      </c>
      <c r="I202" s="40">
        <v>1564.1833333333334</v>
      </c>
      <c r="J202" s="40">
        <v>1569.7166666666672</v>
      </c>
      <c r="K202" s="31">
        <v>1558.65</v>
      </c>
      <c r="L202" s="31">
        <v>1545.25</v>
      </c>
      <c r="M202" s="31">
        <v>31.910689999999999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704.1</v>
      </c>
      <c r="D203" s="40">
        <v>703.31666666666661</v>
      </c>
      <c r="E203" s="40">
        <v>699.63333333333321</v>
      </c>
      <c r="F203" s="40">
        <v>695.16666666666663</v>
      </c>
      <c r="G203" s="40">
        <v>691.48333333333323</v>
      </c>
      <c r="H203" s="40">
        <v>707.78333333333319</v>
      </c>
      <c r="I203" s="40">
        <v>711.46666666666658</v>
      </c>
      <c r="J203" s="40">
        <v>715.93333333333317</v>
      </c>
      <c r="K203" s="31">
        <v>707</v>
      </c>
      <c r="L203" s="31">
        <v>698.85</v>
      </c>
      <c r="M203" s="31">
        <v>33.967689999999997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68.400000000000006</v>
      </c>
      <c r="D204" s="40">
        <v>68.366666666666674</v>
      </c>
      <c r="E204" s="40">
        <v>66.533333333333346</v>
      </c>
      <c r="F204" s="40">
        <v>64.666666666666671</v>
      </c>
      <c r="G204" s="40">
        <v>62.833333333333343</v>
      </c>
      <c r="H204" s="40">
        <v>70.233333333333348</v>
      </c>
      <c r="I204" s="40">
        <v>72.066666666666663</v>
      </c>
      <c r="J204" s="40">
        <v>73.933333333333351</v>
      </c>
      <c r="K204" s="31">
        <v>70.2</v>
      </c>
      <c r="L204" s="31">
        <v>66.5</v>
      </c>
      <c r="M204" s="31">
        <v>36.612749999999998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1413.9</v>
      </c>
      <c r="D205" s="40">
        <v>1421.8833333333332</v>
      </c>
      <c r="E205" s="40">
        <v>1399.4666666666665</v>
      </c>
      <c r="F205" s="40">
        <v>1385.0333333333333</v>
      </c>
      <c r="G205" s="40">
        <v>1362.6166666666666</v>
      </c>
      <c r="H205" s="40">
        <v>1436.3166666666664</v>
      </c>
      <c r="I205" s="40">
        <v>1458.7333333333333</v>
      </c>
      <c r="J205" s="40">
        <v>1473.1666666666663</v>
      </c>
      <c r="K205" s="31">
        <v>1444.3</v>
      </c>
      <c r="L205" s="31">
        <v>1407.45</v>
      </c>
      <c r="M205" s="31">
        <v>6.7668400000000002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1045.4000000000001</v>
      </c>
      <c r="D206" s="40">
        <v>1039.7500000000002</v>
      </c>
      <c r="E206" s="40">
        <v>1029.0500000000004</v>
      </c>
      <c r="F206" s="40">
        <v>1012.7000000000002</v>
      </c>
      <c r="G206" s="40">
        <v>1002.0000000000003</v>
      </c>
      <c r="H206" s="40">
        <v>1056.1000000000004</v>
      </c>
      <c r="I206" s="40">
        <v>1066.8000000000002</v>
      </c>
      <c r="J206" s="40">
        <v>1083.1500000000005</v>
      </c>
      <c r="K206" s="31">
        <v>1050.45</v>
      </c>
      <c r="L206" s="31">
        <v>1023.4</v>
      </c>
      <c r="M206" s="31">
        <v>1.7181599999999999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1235</v>
      </c>
      <c r="D207" s="40">
        <v>1229.6499999999999</v>
      </c>
      <c r="E207" s="40">
        <v>1220.3499999999997</v>
      </c>
      <c r="F207" s="40">
        <v>1205.6999999999998</v>
      </c>
      <c r="G207" s="40">
        <v>1196.3999999999996</v>
      </c>
      <c r="H207" s="40">
        <v>1244.2999999999997</v>
      </c>
      <c r="I207" s="40">
        <v>1253.5999999999999</v>
      </c>
      <c r="J207" s="40">
        <v>1268.2499999999998</v>
      </c>
      <c r="K207" s="31">
        <v>1238.95</v>
      </c>
      <c r="L207" s="31">
        <v>1215</v>
      </c>
      <c r="M207" s="31">
        <v>11.699630000000001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255.7</v>
      </c>
      <c r="D208" s="40">
        <v>256.3</v>
      </c>
      <c r="E208" s="40">
        <v>252.8</v>
      </c>
      <c r="F208" s="40">
        <v>249.9</v>
      </c>
      <c r="G208" s="40">
        <v>246.4</v>
      </c>
      <c r="H208" s="40">
        <v>259.20000000000005</v>
      </c>
      <c r="I208" s="40">
        <v>262.70000000000005</v>
      </c>
      <c r="J208" s="40">
        <v>265.60000000000002</v>
      </c>
      <c r="K208" s="31">
        <v>259.8</v>
      </c>
      <c r="L208" s="31">
        <v>253.4</v>
      </c>
      <c r="M208" s="31">
        <v>1.76223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125.8</v>
      </c>
      <c r="D209" s="40">
        <v>126.33333333333333</v>
      </c>
      <c r="E209" s="40">
        <v>124.31666666666666</v>
      </c>
      <c r="F209" s="40">
        <v>122.83333333333333</v>
      </c>
      <c r="G209" s="40">
        <v>120.81666666666666</v>
      </c>
      <c r="H209" s="40">
        <v>127.81666666666666</v>
      </c>
      <c r="I209" s="40">
        <v>129.83333333333334</v>
      </c>
      <c r="J209" s="40">
        <v>131.31666666666666</v>
      </c>
      <c r="K209" s="31">
        <v>128.35</v>
      </c>
      <c r="L209" s="31">
        <v>124.85</v>
      </c>
      <c r="M209" s="31">
        <v>3.30742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2674.05</v>
      </c>
      <c r="D210" s="40">
        <v>2663.3166666666671</v>
      </c>
      <c r="E210" s="40">
        <v>2646.733333333334</v>
      </c>
      <c r="F210" s="40">
        <v>2619.416666666667</v>
      </c>
      <c r="G210" s="40">
        <v>2602.8333333333339</v>
      </c>
      <c r="H210" s="40">
        <v>2690.6333333333341</v>
      </c>
      <c r="I210" s="40">
        <v>2707.2166666666672</v>
      </c>
      <c r="J210" s="40">
        <v>2734.5333333333342</v>
      </c>
      <c r="K210" s="31">
        <v>2679.9</v>
      </c>
      <c r="L210" s="31">
        <v>2636</v>
      </c>
      <c r="M210" s="31">
        <v>5.1715499999999999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46.2</v>
      </c>
      <c r="D211" s="40">
        <v>45.716666666666669</v>
      </c>
      <c r="E211" s="40">
        <v>44.63333333333334</v>
      </c>
      <c r="F211" s="40">
        <v>43.06666666666667</v>
      </c>
      <c r="G211" s="40">
        <v>41.983333333333341</v>
      </c>
      <c r="H211" s="40">
        <v>47.283333333333339</v>
      </c>
      <c r="I211" s="40">
        <v>48.366666666666667</v>
      </c>
      <c r="J211" s="40">
        <v>49.933333333333337</v>
      </c>
      <c r="K211" s="31">
        <v>46.8</v>
      </c>
      <c r="L211" s="31">
        <v>44.15</v>
      </c>
      <c r="M211" s="31">
        <v>40.92754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437.9</v>
      </c>
      <c r="D212" s="40">
        <v>434.63333333333338</v>
      </c>
      <c r="E212" s="40">
        <v>430.26666666666677</v>
      </c>
      <c r="F212" s="40">
        <v>422.63333333333338</v>
      </c>
      <c r="G212" s="40">
        <v>418.26666666666677</v>
      </c>
      <c r="H212" s="40">
        <v>442.26666666666677</v>
      </c>
      <c r="I212" s="40">
        <v>446.63333333333344</v>
      </c>
      <c r="J212" s="40">
        <v>454.26666666666677</v>
      </c>
      <c r="K212" s="31">
        <v>439</v>
      </c>
      <c r="L212" s="31">
        <v>427</v>
      </c>
      <c r="M212" s="31">
        <v>155.58922999999999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1381.4</v>
      </c>
      <c r="D213" s="40">
        <v>1348.5333333333335</v>
      </c>
      <c r="E213" s="40">
        <v>1298.0666666666671</v>
      </c>
      <c r="F213" s="40">
        <v>1214.7333333333336</v>
      </c>
      <c r="G213" s="40">
        <v>1164.2666666666671</v>
      </c>
      <c r="H213" s="40">
        <v>1431.866666666667</v>
      </c>
      <c r="I213" s="40">
        <v>1482.3333333333337</v>
      </c>
      <c r="J213" s="40">
        <v>1565.666666666667</v>
      </c>
      <c r="K213" s="31">
        <v>1399</v>
      </c>
      <c r="L213" s="31">
        <v>1265.2</v>
      </c>
      <c r="M213" s="31">
        <v>42.152259999999998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115.7</v>
      </c>
      <c r="D214" s="40">
        <v>116.10000000000001</v>
      </c>
      <c r="E214" s="40">
        <v>114.60000000000002</v>
      </c>
      <c r="F214" s="40">
        <v>113.50000000000001</v>
      </c>
      <c r="G214" s="40">
        <v>112.00000000000003</v>
      </c>
      <c r="H214" s="40">
        <v>117.20000000000002</v>
      </c>
      <c r="I214" s="40">
        <v>118.69999999999999</v>
      </c>
      <c r="J214" s="40">
        <v>119.80000000000001</v>
      </c>
      <c r="K214" s="31">
        <v>117.6</v>
      </c>
      <c r="L214" s="31">
        <v>115</v>
      </c>
      <c r="M214" s="31">
        <v>20.160799999999998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256.60000000000002</v>
      </c>
      <c r="D215" s="40">
        <v>256.66666666666669</v>
      </c>
      <c r="E215" s="40">
        <v>254.93333333333339</v>
      </c>
      <c r="F215" s="40">
        <v>253.26666666666671</v>
      </c>
      <c r="G215" s="40">
        <v>251.53333333333342</v>
      </c>
      <c r="H215" s="40">
        <v>258.33333333333337</v>
      </c>
      <c r="I215" s="40">
        <v>260.06666666666661</v>
      </c>
      <c r="J215" s="40">
        <v>261.73333333333335</v>
      </c>
      <c r="K215" s="31">
        <v>258.39999999999998</v>
      </c>
      <c r="L215" s="31">
        <v>255</v>
      </c>
      <c r="M215" s="31">
        <v>10.63167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2677.95</v>
      </c>
      <c r="D216" s="40">
        <v>2673.0166666666664</v>
      </c>
      <c r="E216" s="40">
        <v>2656.0333333333328</v>
      </c>
      <c r="F216" s="40">
        <v>2634.1166666666663</v>
      </c>
      <c r="G216" s="40">
        <v>2617.1333333333328</v>
      </c>
      <c r="H216" s="40">
        <v>2694.9333333333329</v>
      </c>
      <c r="I216" s="40">
        <v>2711.9166666666665</v>
      </c>
      <c r="J216" s="40">
        <v>2733.833333333333</v>
      </c>
      <c r="K216" s="31">
        <v>2690</v>
      </c>
      <c r="L216" s="31">
        <v>2651.1</v>
      </c>
      <c r="M216" s="31">
        <v>11.76229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318.2</v>
      </c>
      <c r="D217" s="40">
        <v>317.36666666666667</v>
      </c>
      <c r="E217" s="40">
        <v>313.93333333333334</v>
      </c>
      <c r="F217" s="40">
        <v>309.66666666666669</v>
      </c>
      <c r="G217" s="40">
        <v>306.23333333333335</v>
      </c>
      <c r="H217" s="40">
        <v>321.63333333333333</v>
      </c>
      <c r="I217" s="40">
        <v>325.06666666666672</v>
      </c>
      <c r="J217" s="40">
        <v>329.33333333333331</v>
      </c>
      <c r="K217" s="31">
        <v>320.8</v>
      </c>
      <c r="L217" s="31">
        <v>313.10000000000002</v>
      </c>
      <c r="M217" s="31">
        <v>7.11069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39706.400000000001</v>
      </c>
      <c r="D218" s="40">
        <v>39776.083333333336</v>
      </c>
      <c r="E218" s="40">
        <v>39331.316666666673</v>
      </c>
      <c r="F218" s="40">
        <v>38956.233333333337</v>
      </c>
      <c r="G218" s="40">
        <v>38511.466666666674</v>
      </c>
      <c r="H218" s="40">
        <v>40151.166666666672</v>
      </c>
      <c r="I218" s="40">
        <v>40595.933333333334</v>
      </c>
      <c r="J218" s="40">
        <v>40971.01666666667</v>
      </c>
      <c r="K218" s="31">
        <v>40220.85</v>
      </c>
      <c r="L218" s="31">
        <v>39401</v>
      </c>
      <c r="M218" s="31">
        <v>1.5910000000000001E-2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42.15</v>
      </c>
      <c r="D219" s="40">
        <v>41.800000000000004</v>
      </c>
      <c r="E219" s="40">
        <v>40.850000000000009</v>
      </c>
      <c r="F219" s="40">
        <v>39.550000000000004</v>
      </c>
      <c r="G219" s="40">
        <v>38.600000000000009</v>
      </c>
      <c r="H219" s="40">
        <v>43.100000000000009</v>
      </c>
      <c r="I219" s="40">
        <v>44.050000000000011</v>
      </c>
      <c r="J219" s="40">
        <v>45.350000000000009</v>
      </c>
      <c r="K219" s="31">
        <v>42.75</v>
      </c>
      <c r="L219" s="31">
        <v>40.5</v>
      </c>
      <c r="M219" s="31">
        <v>25.928239999999999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2718.2</v>
      </c>
      <c r="D220" s="40">
        <v>2701.6333333333337</v>
      </c>
      <c r="E220" s="40">
        <v>2678.6166666666672</v>
      </c>
      <c r="F220" s="40">
        <v>2639.0333333333338</v>
      </c>
      <c r="G220" s="40">
        <v>2616.0166666666673</v>
      </c>
      <c r="H220" s="40">
        <v>2741.2166666666672</v>
      </c>
      <c r="I220" s="40">
        <v>2764.2333333333336</v>
      </c>
      <c r="J220" s="40">
        <v>2803.8166666666671</v>
      </c>
      <c r="K220" s="31">
        <v>2724.65</v>
      </c>
      <c r="L220" s="31">
        <v>2662.05</v>
      </c>
      <c r="M220" s="31">
        <v>27.610230000000001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262.7</v>
      </c>
      <c r="D221" s="40">
        <v>264</v>
      </c>
      <c r="E221" s="40">
        <v>260.8</v>
      </c>
      <c r="F221" s="40">
        <v>258.90000000000003</v>
      </c>
      <c r="G221" s="40">
        <v>255.70000000000005</v>
      </c>
      <c r="H221" s="40">
        <v>265.89999999999998</v>
      </c>
      <c r="I221" s="40">
        <v>269.10000000000002</v>
      </c>
      <c r="J221" s="40">
        <v>270.99999999999994</v>
      </c>
      <c r="K221" s="31">
        <v>267.2</v>
      </c>
      <c r="L221" s="31">
        <v>262.10000000000002</v>
      </c>
      <c r="M221" s="31">
        <v>0.33861000000000002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699.75</v>
      </c>
      <c r="D222" s="40">
        <v>696.41666666666663</v>
      </c>
      <c r="E222" s="40">
        <v>692.38333333333321</v>
      </c>
      <c r="F222" s="40">
        <v>685.01666666666654</v>
      </c>
      <c r="G222" s="40">
        <v>680.98333333333312</v>
      </c>
      <c r="H222" s="40">
        <v>703.7833333333333</v>
      </c>
      <c r="I222" s="40">
        <v>707.81666666666683</v>
      </c>
      <c r="J222" s="40">
        <v>715.18333333333339</v>
      </c>
      <c r="K222" s="31">
        <v>700.45</v>
      </c>
      <c r="L222" s="31">
        <v>689.05</v>
      </c>
      <c r="M222" s="31">
        <v>91.358270000000005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1557.7</v>
      </c>
      <c r="D223" s="40">
        <v>1534.4333333333334</v>
      </c>
      <c r="E223" s="40">
        <v>1501.0666666666668</v>
      </c>
      <c r="F223" s="40">
        <v>1444.4333333333334</v>
      </c>
      <c r="G223" s="40">
        <v>1411.0666666666668</v>
      </c>
      <c r="H223" s="40">
        <v>1591.0666666666668</v>
      </c>
      <c r="I223" s="40">
        <v>1624.4333333333336</v>
      </c>
      <c r="J223" s="40">
        <v>1681.0666666666668</v>
      </c>
      <c r="K223" s="31">
        <v>1567.8</v>
      </c>
      <c r="L223" s="31">
        <v>1477.8</v>
      </c>
      <c r="M223" s="31">
        <v>28.964179999999999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656.15</v>
      </c>
      <c r="D224" s="40">
        <v>655.69999999999993</v>
      </c>
      <c r="E224" s="40">
        <v>649.44999999999982</v>
      </c>
      <c r="F224" s="40">
        <v>642.74999999999989</v>
      </c>
      <c r="G224" s="40">
        <v>636.49999999999977</v>
      </c>
      <c r="H224" s="40">
        <v>662.39999999999986</v>
      </c>
      <c r="I224" s="40">
        <v>668.65000000000009</v>
      </c>
      <c r="J224" s="40">
        <v>675.34999999999991</v>
      </c>
      <c r="K224" s="31">
        <v>661.95</v>
      </c>
      <c r="L224" s="31">
        <v>649</v>
      </c>
      <c r="M224" s="31">
        <v>30.043659999999999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705.65</v>
      </c>
      <c r="D225" s="40">
        <v>700.46666666666658</v>
      </c>
      <c r="E225" s="40">
        <v>693.13333333333321</v>
      </c>
      <c r="F225" s="40">
        <v>680.61666666666667</v>
      </c>
      <c r="G225" s="40">
        <v>673.2833333333333</v>
      </c>
      <c r="H225" s="40">
        <v>712.98333333333312</v>
      </c>
      <c r="I225" s="40">
        <v>720.31666666666638</v>
      </c>
      <c r="J225" s="40">
        <v>732.83333333333303</v>
      </c>
      <c r="K225" s="31">
        <v>707.8</v>
      </c>
      <c r="L225" s="31">
        <v>687.95</v>
      </c>
      <c r="M225" s="31">
        <v>4.1334600000000004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</v>
      </c>
      <c r="D226" s="40">
        <v>38.25</v>
      </c>
      <c r="E226" s="40">
        <v>37.9</v>
      </c>
      <c r="F226" s="40">
        <v>37.299999999999997</v>
      </c>
      <c r="G226" s="40">
        <v>36.949999999999996</v>
      </c>
      <c r="H226" s="40">
        <v>38.85</v>
      </c>
      <c r="I226" s="40">
        <v>39.199999999999996</v>
      </c>
      <c r="J226" s="40">
        <v>39.800000000000004</v>
      </c>
      <c r="K226" s="31">
        <v>38.6</v>
      </c>
      <c r="L226" s="31">
        <v>37.65</v>
      </c>
      <c r="M226" s="31">
        <v>84.637180000000001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42.5</v>
      </c>
      <c r="D227" s="40">
        <v>42.433333333333337</v>
      </c>
      <c r="E227" s="40">
        <v>41.916666666666671</v>
      </c>
      <c r="F227" s="40">
        <v>41.333333333333336</v>
      </c>
      <c r="G227" s="40">
        <v>40.81666666666667</v>
      </c>
      <c r="H227" s="40">
        <v>43.016666666666673</v>
      </c>
      <c r="I227" s="40">
        <v>43.533333333333339</v>
      </c>
      <c r="J227" s="40">
        <v>44.116666666666674</v>
      </c>
      <c r="K227" s="31">
        <v>42.95</v>
      </c>
      <c r="L227" s="31">
        <v>41.85</v>
      </c>
      <c r="M227" s="31">
        <v>250.65857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48.45</v>
      </c>
      <c r="D228" s="40">
        <v>47.916666666666664</v>
      </c>
      <c r="E228" s="40">
        <v>46.983333333333327</v>
      </c>
      <c r="F228" s="40">
        <v>45.516666666666666</v>
      </c>
      <c r="G228" s="40">
        <v>44.583333333333329</v>
      </c>
      <c r="H228" s="40">
        <v>49.383333333333326</v>
      </c>
      <c r="I228" s="40">
        <v>50.316666666666663</v>
      </c>
      <c r="J228" s="40">
        <v>51.783333333333324</v>
      </c>
      <c r="K228" s="31">
        <v>48.85</v>
      </c>
      <c r="L228" s="31">
        <v>46.45</v>
      </c>
      <c r="M228" s="31">
        <v>50.515160000000002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915.75</v>
      </c>
      <c r="D229" s="40">
        <v>915.69999999999993</v>
      </c>
      <c r="E229" s="40">
        <v>906.19999999999982</v>
      </c>
      <c r="F229" s="40">
        <v>896.64999999999986</v>
      </c>
      <c r="G229" s="40">
        <v>887.14999999999975</v>
      </c>
      <c r="H229" s="40">
        <v>925.24999999999989</v>
      </c>
      <c r="I229" s="40">
        <v>934.75000000000011</v>
      </c>
      <c r="J229" s="40">
        <v>944.3</v>
      </c>
      <c r="K229" s="31">
        <v>925.2</v>
      </c>
      <c r="L229" s="31">
        <v>906.15</v>
      </c>
      <c r="M229" s="31">
        <v>0.18895000000000001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283.7</v>
      </c>
      <c r="D230" s="40">
        <v>281.83333333333331</v>
      </c>
      <c r="E230" s="40">
        <v>276.91666666666663</v>
      </c>
      <c r="F230" s="40">
        <v>270.13333333333333</v>
      </c>
      <c r="G230" s="40">
        <v>265.21666666666664</v>
      </c>
      <c r="H230" s="40">
        <v>288.61666666666662</v>
      </c>
      <c r="I230" s="40">
        <v>293.53333333333325</v>
      </c>
      <c r="J230" s="40">
        <v>300.31666666666661</v>
      </c>
      <c r="K230" s="31">
        <v>286.75</v>
      </c>
      <c r="L230" s="31">
        <v>275.05</v>
      </c>
      <c r="M230" s="31">
        <v>0.58752000000000004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1503.7</v>
      </c>
      <c r="D231" s="40">
        <v>1507.6166666666668</v>
      </c>
      <c r="E231" s="40">
        <v>1494.5333333333335</v>
      </c>
      <c r="F231" s="40">
        <v>1485.3666666666668</v>
      </c>
      <c r="G231" s="40">
        <v>1472.2833333333335</v>
      </c>
      <c r="H231" s="40">
        <v>1516.7833333333335</v>
      </c>
      <c r="I231" s="40">
        <v>1529.8666666666666</v>
      </c>
      <c r="J231" s="40">
        <v>1539.0333333333335</v>
      </c>
      <c r="K231" s="31">
        <v>1520.7</v>
      </c>
      <c r="L231" s="31">
        <v>1498.45</v>
      </c>
      <c r="M231" s="31">
        <v>0.19492000000000001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556.5</v>
      </c>
      <c r="D232" s="40">
        <v>557.19999999999993</v>
      </c>
      <c r="E232" s="40">
        <v>546.29999999999984</v>
      </c>
      <c r="F232" s="40">
        <v>536.09999999999991</v>
      </c>
      <c r="G232" s="40">
        <v>525.19999999999982</v>
      </c>
      <c r="H232" s="40">
        <v>567.39999999999986</v>
      </c>
      <c r="I232" s="40">
        <v>578.29999999999995</v>
      </c>
      <c r="J232" s="40">
        <v>588.49999999999989</v>
      </c>
      <c r="K232" s="31">
        <v>568.1</v>
      </c>
      <c r="L232" s="31">
        <v>547</v>
      </c>
      <c r="M232" s="31">
        <v>4.9700199999999999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166.1</v>
      </c>
      <c r="D233" s="40">
        <v>166.1</v>
      </c>
      <c r="E233" s="40">
        <v>161.39999999999998</v>
      </c>
      <c r="F233" s="40">
        <v>156.69999999999999</v>
      </c>
      <c r="G233" s="40">
        <v>151.99999999999997</v>
      </c>
      <c r="H233" s="40">
        <v>170.79999999999998</v>
      </c>
      <c r="I233" s="40">
        <v>175.49999999999997</v>
      </c>
      <c r="J233" s="40">
        <v>180.2</v>
      </c>
      <c r="K233" s="31">
        <v>170.8</v>
      </c>
      <c r="L233" s="31">
        <v>161.4</v>
      </c>
      <c r="M233" s="31">
        <v>27.58944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42.85</v>
      </c>
      <c r="D234" s="40">
        <v>42.75</v>
      </c>
      <c r="E234" s="40">
        <v>42.5</v>
      </c>
      <c r="F234" s="40">
        <v>42.15</v>
      </c>
      <c r="G234" s="40">
        <v>41.9</v>
      </c>
      <c r="H234" s="40">
        <v>43.1</v>
      </c>
      <c r="I234" s="40">
        <v>43.35</v>
      </c>
      <c r="J234" s="40">
        <v>43.7</v>
      </c>
      <c r="K234" s="31">
        <v>43</v>
      </c>
      <c r="L234" s="31">
        <v>42.4</v>
      </c>
      <c r="M234" s="31">
        <v>9.6823200000000007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205.9</v>
      </c>
      <c r="D235" s="40">
        <v>205.88333333333333</v>
      </c>
      <c r="E235" s="40">
        <v>204.91666666666666</v>
      </c>
      <c r="F235" s="40">
        <v>203.93333333333334</v>
      </c>
      <c r="G235" s="40">
        <v>202.96666666666667</v>
      </c>
      <c r="H235" s="40">
        <v>206.86666666666665</v>
      </c>
      <c r="I235" s="40">
        <v>207.83333333333334</v>
      </c>
      <c r="J235" s="40">
        <v>208.81666666666663</v>
      </c>
      <c r="K235" s="31">
        <v>206.85</v>
      </c>
      <c r="L235" s="31">
        <v>204.9</v>
      </c>
      <c r="M235" s="31">
        <v>104.76384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114.15</v>
      </c>
      <c r="D236" s="40">
        <v>114.31666666666666</v>
      </c>
      <c r="E236" s="40">
        <v>112.28333333333333</v>
      </c>
      <c r="F236" s="40">
        <v>110.41666666666667</v>
      </c>
      <c r="G236" s="40">
        <v>108.38333333333334</v>
      </c>
      <c r="H236" s="40">
        <v>116.18333333333332</v>
      </c>
      <c r="I236" s="40">
        <v>118.21666666666665</v>
      </c>
      <c r="J236" s="40">
        <v>120.08333333333331</v>
      </c>
      <c r="K236" s="31">
        <v>116.35</v>
      </c>
      <c r="L236" s="31">
        <v>112.45</v>
      </c>
      <c r="M236" s="31">
        <v>2.5482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163.05000000000001</v>
      </c>
      <c r="D237" s="40">
        <v>161.73333333333335</v>
      </c>
      <c r="E237" s="40">
        <v>159.7166666666667</v>
      </c>
      <c r="F237" s="40">
        <v>156.38333333333335</v>
      </c>
      <c r="G237" s="40">
        <v>154.3666666666667</v>
      </c>
      <c r="H237" s="40">
        <v>165.06666666666669</v>
      </c>
      <c r="I237" s="40">
        <v>167.08333333333334</v>
      </c>
      <c r="J237" s="40">
        <v>170.41666666666669</v>
      </c>
      <c r="K237" s="31">
        <v>163.75</v>
      </c>
      <c r="L237" s="31">
        <v>158.4</v>
      </c>
      <c r="M237" s="31">
        <v>15.48441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220</v>
      </c>
      <c r="D238" s="40">
        <v>220.16666666666666</v>
      </c>
      <c r="E238" s="40">
        <v>217.43333333333331</v>
      </c>
      <c r="F238" s="40">
        <v>214.86666666666665</v>
      </c>
      <c r="G238" s="40">
        <v>212.1333333333333</v>
      </c>
      <c r="H238" s="40">
        <v>222.73333333333332</v>
      </c>
      <c r="I238" s="40">
        <v>225.46666666666667</v>
      </c>
      <c r="J238" s="40">
        <v>228.03333333333333</v>
      </c>
      <c r="K238" s="31">
        <v>222.9</v>
      </c>
      <c r="L238" s="31">
        <v>217.6</v>
      </c>
      <c r="M238" s="31">
        <v>109.28336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135.44999999999999</v>
      </c>
      <c r="D239" s="40">
        <v>136.38333333333333</v>
      </c>
      <c r="E239" s="40">
        <v>133.06666666666666</v>
      </c>
      <c r="F239" s="40">
        <v>130.68333333333334</v>
      </c>
      <c r="G239" s="40">
        <v>127.36666666666667</v>
      </c>
      <c r="H239" s="40">
        <v>138.76666666666665</v>
      </c>
      <c r="I239" s="40">
        <v>142.08333333333331</v>
      </c>
      <c r="J239" s="40">
        <v>144.46666666666664</v>
      </c>
      <c r="K239" s="31">
        <v>139.69999999999999</v>
      </c>
      <c r="L239" s="31">
        <v>134</v>
      </c>
      <c r="M239" s="31">
        <v>65.105609999999999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7143.45</v>
      </c>
      <c r="D240" s="40">
        <v>7151.8</v>
      </c>
      <c r="E240" s="40">
        <v>7068.6500000000005</v>
      </c>
      <c r="F240" s="40">
        <v>6993.85</v>
      </c>
      <c r="G240" s="40">
        <v>6910.7000000000007</v>
      </c>
      <c r="H240" s="40">
        <v>7226.6</v>
      </c>
      <c r="I240" s="40">
        <v>7309.75</v>
      </c>
      <c r="J240" s="40">
        <v>7384.55</v>
      </c>
      <c r="K240" s="31">
        <v>7234.95</v>
      </c>
      <c r="L240" s="31">
        <v>7077</v>
      </c>
      <c r="M240" s="31">
        <v>0.61992000000000003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123.4</v>
      </c>
      <c r="D241" s="40">
        <v>123.36666666666667</v>
      </c>
      <c r="E241" s="40">
        <v>122.03333333333335</v>
      </c>
      <c r="F241" s="40">
        <v>120.66666666666667</v>
      </c>
      <c r="G241" s="40">
        <v>119.33333333333334</v>
      </c>
      <c r="H241" s="40">
        <v>124.73333333333335</v>
      </c>
      <c r="I241" s="40">
        <v>126.06666666666666</v>
      </c>
      <c r="J241" s="40">
        <v>127.43333333333335</v>
      </c>
      <c r="K241" s="31">
        <v>124.7</v>
      </c>
      <c r="L241" s="31">
        <v>122</v>
      </c>
      <c r="M241" s="31">
        <v>13.88974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433.85</v>
      </c>
      <c r="D242" s="40">
        <v>436.05</v>
      </c>
      <c r="E242" s="40">
        <v>429.1</v>
      </c>
      <c r="F242" s="40">
        <v>424.35</v>
      </c>
      <c r="G242" s="40">
        <v>417.40000000000003</v>
      </c>
      <c r="H242" s="40">
        <v>440.8</v>
      </c>
      <c r="I242" s="40">
        <v>447.74999999999994</v>
      </c>
      <c r="J242" s="40">
        <v>452.5</v>
      </c>
      <c r="K242" s="31">
        <v>443</v>
      </c>
      <c r="L242" s="31">
        <v>431.3</v>
      </c>
      <c r="M242" s="31">
        <v>31.467939999999999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140.15</v>
      </c>
      <c r="D243" s="40">
        <v>139.58333333333334</v>
      </c>
      <c r="E243" s="40">
        <v>137.26666666666668</v>
      </c>
      <c r="F243" s="40">
        <v>134.38333333333333</v>
      </c>
      <c r="G243" s="40">
        <v>132.06666666666666</v>
      </c>
      <c r="H243" s="40">
        <v>142.4666666666667</v>
      </c>
      <c r="I243" s="40">
        <v>144.78333333333336</v>
      </c>
      <c r="J243" s="40">
        <v>147.66666666666671</v>
      </c>
      <c r="K243" s="31">
        <v>141.9</v>
      </c>
      <c r="L243" s="31">
        <v>136.69999999999999</v>
      </c>
      <c r="M243" s="31">
        <v>27.322120000000002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105.95</v>
      </c>
      <c r="D244" s="40">
        <v>105.89999999999999</v>
      </c>
      <c r="E244" s="40">
        <v>105.34999999999998</v>
      </c>
      <c r="F244" s="40">
        <v>104.74999999999999</v>
      </c>
      <c r="G244" s="40">
        <v>104.19999999999997</v>
      </c>
      <c r="H244" s="40">
        <v>106.49999999999999</v>
      </c>
      <c r="I244" s="40">
        <v>107.05</v>
      </c>
      <c r="J244" s="40">
        <v>107.64999999999999</v>
      </c>
      <c r="K244" s="31">
        <v>106.45</v>
      </c>
      <c r="L244" s="31">
        <v>105.3</v>
      </c>
      <c r="M244" s="31">
        <v>55.70805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19.55</v>
      </c>
      <c r="D245" s="40">
        <v>19.516666666666669</v>
      </c>
      <c r="E245" s="40">
        <v>19.183333333333337</v>
      </c>
      <c r="F245" s="40">
        <v>18.816666666666666</v>
      </c>
      <c r="G245" s="40">
        <v>18.483333333333334</v>
      </c>
      <c r="H245" s="40">
        <v>19.88333333333334</v>
      </c>
      <c r="I245" s="40">
        <v>20.216666666666676</v>
      </c>
      <c r="J245" s="40">
        <v>20.583333333333343</v>
      </c>
      <c r="K245" s="31">
        <v>19.850000000000001</v>
      </c>
      <c r="L245" s="31">
        <v>19.149999999999999</v>
      </c>
      <c r="M245" s="31">
        <v>38.850409999999997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2648.7</v>
      </c>
      <c r="D246" s="40">
        <v>2636.8333333333335</v>
      </c>
      <c r="E246" s="40">
        <v>2616.8666666666668</v>
      </c>
      <c r="F246" s="40">
        <v>2585.0333333333333</v>
      </c>
      <c r="G246" s="40">
        <v>2565.0666666666666</v>
      </c>
      <c r="H246" s="40">
        <v>2668.666666666667</v>
      </c>
      <c r="I246" s="40">
        <v>2688.6333333333332</v>
      </c>
      <c r="J246" s="40">
        <v>2720.4666666666672</v>
      </c>
      <c r="K246" s="31">
        <v>2656.8</v>
      </c>
      <c r="L246" s="31">
        <v>2605</v>
      </c>
      <c r="M246" s="31">
        <v>8.9322099999999995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228</v>
      </c>
      <c r="D247" s="40">
        <v>231.66666666666666</v>
      </c>
      <c r="E247" s="40">
        <v>222.33333333333331</v>
      </c>
      <c r="F247" s="40">
        <v>216.66666666666666</v>
      </c>
      <c r="G247" s="40">
        <v>207.33333333333331</v>
      </c>
      <c r="H247" s="40">
        <v>237.33333333333331</v>
      </c>
      <c r="I247" s="40">
        <v>246.66666666666663</v>
      </c>
      <c r="J247" s="40">
        <v>252.33333333333331</v>
      </c>
      <c r="K247" s="31">
        <v>241</v>
      </c>
      <c r="L247" s="31">
        <v>226</v>
      </c>
      <c r="M247" s="31">
        <v>4.6678300000000004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450</v>
      </c>
      <c r="D248" s="40">
        <v>454.4666666666667</v>
      </c>
      <c r="E248" s="40">
        <v>442.53333333333342</v>
      </c>
      <c r="F248" s="40">
        <v>435.06666666666672</v>
      </c>
      <c r="G248" s="40">
        <v>423.13333333333344</v>
      </c>
      <c r="H248" s="40">
        <v>461.93333333333339</v>
      </c>
      <c r="I248" s="40">
        <v>473.86666666666667</v>
      </c>
      <c r="J248" s="40">
        <v>481.33333333333337</v>
      </c>
      <c r="K248" s="31">
        <v>466.4</v>
      </c>
      <c r="L248" s="31">
        <v>447</v>
      </c>
      <c r="M248" s="31">
        <v>3.7538100000000001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524.79999999999995</v>
      </c>
      <c r="D249" s="40">
        <v>526.26666666666665</v>
      </c>
      <c r="E249" s="40">
        <v>521.0333333333333</v>
      </c>
      <c r="F249" s="40">
        <v>517.26666666666665</v>
      </c>
      <c r="G249" s="40">
        <v>512.0333333333333</v>
      </c>
      <c r="H249" s="40">
        <v>530.0333333333333</v>
      </c>
      <c r="I249" s="40">
        <v>535.26666666666665</v>
      </c>
      <c r="J249" s="40">
        <v>539.0333333333333</v>
      </c>
      <c r="K249" s="31">
        <v>531.5</v>
      </c>
      <c r="L249" s="31">
        <v>522.5</v>
      </c>
      <c r="M249" s="31">
        <v>11.4872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216.3</v>
      </c>
      <c r="D250" s="40">
        <v>216.51666666666665</v>
      </c>
      <c r="E250" s="40">
        <v>214.0333333333333</v>
      </c>
      <c r="F250" s="40">
        <v>211.76666666666665</v>
      </c>
      <c r="G250" s="40">
        <v>209.2833333333333</v>
      </c>
      <c r="H250" s="40">
        <v>218.7833333333333</v>
      </c>
      <c r="I250" s="40">
        <v>221.26666666666665</v>
      </c>
      <c r="J250" s="40">
        <v>223.5333333333333</v>
      </c>
      <c r="K250" s="31">
        <v>219</v>
      </c>
      <c r="L250" s="31">
        <v>214.25</v>
      </c>
      <c r="M250" s="31">
        <v>12.16047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990.2</v>
      </c>
      <c r="D251" s="40">
        <v>992.68333333333339</v>
      </c>
      <c r="E251" s="40">
        <v>984.51666666666677</v>
      </c>
      <c r="F251" s="40">
        <v>978.83333333333337</v>
      </c>
      <c r="G251" s="40">
        <v>970.66666666666674</v>
      </c>
      <c r="H251" s="40">
        <v>998.36666666666679</v>
      </c>
      <c r="I251" s="40">
        <v>1006.5333333333333</v>
      </c>
      <c r="J251" s="40">
        <v>1012.2166666666668</v>
      </c>
      <c r="K251" s="31">
        <v>1000.85</v>
      </c>
      <c r="L251" s="31">
        <v>987</v>
      </c>
      <c r="M251" s="31">
        <v>23.689689999999999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40.15</v>
      </c>
      <c r="D252" s="40">
        <v>40.516666666666666</v>
      </c>
      <c r="E252" s="40">
        <v>39.133333333333333</v>
      </c>
      <c r="F252" s="40">
        <v>38.116666666666667</v>
      </c>
      <c r="G252" s="40">
        <v>36.733333333333334</v>
      </c>
      <c r="H252" s="40">
        <v>41.533333333333331</v>
      </c>
      <c r="I252" s="40">
        <v>42.916666666666657</v>
      </c>
      <c r="J252" s="40">
        <v>43.93333333333333</v>
      </c>
      <c r="K252" s="31">
        <v>41.9</v>
      </c>
      <c r="L252" s="31">
        <v>39.5</v>
      </c>
      <c r="M252" s="31">
        <v>38.247959999999999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5895.65</v>
      </c>
      <c r="D253" s="40">
        <v>5877.5333333333328</v>
      </c>
      <c r="E253" s="40">
        <v>5773.1166666666659</v>
      </c>
      <c r="F253" s="40">
        <v>5650.583333333333</v>
      </c>
      <c r="G253" s="40">
        <v>5546.1666666666661</v>
      </c>
      <c r="H253" s="40">
        <v>6000.0666666666657</v>
      </c>
      <c r="I253" s="40">
        <v>6104.4833333333336</v>
      </c>
      <c r="J253" s="40">
        <v>6227.0166666666655</v>
      </c>
      <c r="K253" s="31">
        <v>5981.95</v>
      </c>
      <c r="L253" s="31">
        <v>5755</v>
      </c>
      <c r="M253" s="31">
        <v>3.90889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1708.8</v>
      </c>
      <c r="D254" s="40">
        <v>1713.8999999999999</v>
      </c>
      <c r="E254" s="40">
        <v>1700.0999999999997</v>
      </c>
      <c r="F254" s="40">
        <v>1691.3999999999999</v>
      </c>
      <c r="G254" s="40">
        <v>1677.5999999999997</v>
      </c>
      <c r="H254" s="40">
        <v>1722.5999999999997</v>
      </c>
      <c r="I254" s="40">
        <v>1736.3999999999999</v>
      </c>
      <c r="J254" s="40">
        <v>1745.0999999999997</v>
      </c>
      <c r="K254" s="31">
        <v>1727.7</v>
      </c>
      <c r="L254" s="31">
        <v>1705.2</v>
      </c>
      <c r="M254" s="31">
        <v>66.985140000000001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920.05</v>
      </c>
      <c r="D255" s="40">
        <v>921.19999999999993</v>
      </c>
      <c r="E255" s="40">
        <v>913.84999999999991</v>
      </c>
      <c r="F255" s="40">
        <v>907.65</v>
      </c>
      <c r="G255" s="40">
        <v>900.3</v>
      </c>
      <c r="H255" s="40">
        <v>927.39999999999986</v>
      </c>
      <c r="I255" s="40">
        <v>934.75</v>
      </c>
      <c r="J255" s="40">
        <v>940.94999999999982</v>
      </c>
      <c r="K255" s="31">
        <v>928.55</v>
      </c>
      <c r="L255" s="31">
        <v>915</v>
      </c>
      <c r="M255" s="31">
        <v>5.8979999999999998E-2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</v>
      </c>
      <c r="D256" s="40">
        <v>307.45</v>
      </c>
      <c r="E256" s="40">
        <v>303.54999999999995</v>
      </c>
      <c r="F256" s="40">
        <v>301.09999999999997</v>
      </c>
      <c r="G256" s="40">
        <v>297.19999999999993</v>
      </c>
      <c r="H256" s="40">
        <v>309.89999999999998</v>
      </c>
      <c r="I256" s="40">
        <v>313.79999999999995</v>
      </c>
      <c r="J256" s="40">
        <v>316.25</v>
      </c>
      <c r="K256" s="31">
        <v>311.35000000000002</v>
      </c>
      <c r="L256" s="31">
        <v>305</v>
      </c>
      <c r="M256" s="31">
        <v>3.2311999999999999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652.15</v>
      </c>
      <c r="D257" s="40">
        <v>656.7166666666667</v>
      </c>
      <c r="E257" s="40">
        <v>643.43333333333339</v>
      </c>
      <c r="F257" s="40">
        <v>634.7166666666667</v>
      </c>
      <c r="G257" s="40">
        <v>621.43333333333339</v>
      </c>
      <c r="H257" s="40">
        <v>665.43333333333339</v>
      </c>
      <c r="I257" s="40">
        <v>678.7166666666667</v>
      </c>
      <c r="J257" s="40">
        <v>687.43333333333339</v>
      </c>
      <c r="K257" s="31">
        <v>670</v>
      </c>
      <c r="L257" s="31">
        <v>648</v>
      </c>
      <c r="M257" s="31">
        <v>1.38242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1776.85</v>
      </c>
      <c r="D258" s="40">
        <v>1764.8</v>
      </c>
      <c r="E258" s="40">
        <v>1746.6</v>
      </c>
      <c r="F258" s="40">
        <v>1716.35</v>
      </c>
      <c r="G258" s="40">
        <v>1698.1499999999999</v>
      </c>
      <c r="H258" s="40">
        <v>1795.05</v>
      </c>
      <c r="I258" s="40">
        <v>1813.2500000000002</v>
      </c>
      <c r="J258" s="40">
        <v>1843.5</v>
      </c>
      <c r="K258" s="31">
        <v>1783</v>
      </c>
      <c r="L258" s="31">
        <v>1734.55</v>
      </c>
      <c r="M258" s="31">
        <v>6.0205599999999997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2459.9</v>
      </c>
      <c r="D259" s="40">
        <v>2495.0499999999997</v>
      </c>
      <c r="E259" s="40">
        <v>2405.0999999999995</v>
      </c>
      <c r="F259" s="40">
        <v>2350.2999999999997</v>
      </c>
      <c r="G259" s="40">
        <v>2260.3499999999995</v>
      </c>
      <c r="H259" s="40">
        <v>2549.8499999999995</v>
      </c>
      <c r="I259" s="40">
        <v>2639.7999999999993</v>
      </c>
      <c r="J259" s="40">
        <v>2694.5999999999995</v>
      </c>
      <c r="K259" s="31">
        <v>2585</v>
      </c>
      <c r="L259" s="31">
        <v>2440.25</v>
      </c>
      <c r="M259" s="31">
        <v>2.5636399999999999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1678.15</v>
      </c>
      <c r="D260" s="40">
        <v>1681.95</v>
      </c>
      <c r="E260" s="40">
        <v>1661.3500000000001</v>
      </c>
      <c r="F260" s="40">
        <v>1644.5500000000002</v>
      </c>
      <c r="G260" s="40">
        <v>1623.9500000000003</v>
      </c>
      <c r="H260" s="40">
        <v>1698.75</v>
      </c>
      <c r="I260" s="40">
        <v>1719.35</v>
      </c>
      <c r="J260" s="40">
        <v>1736.1499999999999</v>
      </c>
      <c r="K260" s="31">
        <v>1702.55</v>
      </c>
      <c r="L260" s="31">
        <v>1665.15</v>
      </c>
      <c r="M260" s="31">
        <v>0.94513000000000003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3125.3</v>
      </c>
      <c r="D261" s="40">
        <v>3138.4333333333329</v>
      </c>
      <c r="E261" s="40">
        <v>3106.8666666666659</v>
      </c>
      <c r="F261" s="40">
        <v>3088.4333333333329</v>
      </c>
      <c r="G261" s="40">
        <v>3056.8666666666659</v>
      </c>
      <c r="H261" s="40">
        <v>3156.8666666666659</v>
      </c>
      <c r="I261" s="40">
        <v>3188.4333333333325</v>
      </c>
      <c r="J261" s="40">
        <v>3206.8666666666659</v>
      </c>
      <c r="K261" s="31">
        <v>3170</v>
      </c>
      <c r="L261" s="31">
        <v>3120</v>
      </c>
      <c r="M261" s="31">
        <v>0.16313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712.4</v>
      </c>
      <c r="D262" s="40">
        <v>708.68333333333339</v>
      </c>
      <c r="E262" s="40">
        <v>702.36666666666679</v>
      </c>
      <c r="F262" s="40">
        <v>692.33333333333337</v>
      </c>
      <c r="G262" s="40">
        <v>686.01666666666677</v>
      </c>
      <c r="H262" s="40">
        <v>718.71666666666681</v>
      </c>
      <c r="I262" s="40">
        <v>725.03333333333342</v>
      </c>
      <c r="J262" s="40">
        <v>735.06666666666683</v>
      </c>
      <c r="K262" s="31">
        <v>715</v>
      </c>
      <c r="L262" s="31">
        <v>698.65</v>
      </c>
      <c r="M262" s="31">
        <v>4.2778499999999999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239.55</v>
      </c>
      <c r="D263" s="40">
        <v>240.70000000000002</v>
      </c>
      <c r="E263" s="40">
        <v>236.85000000000002</v>
      </c>
      <c r="F263" s="40">
        <v>234.15</v>
      </c>
      <c r="G263" s="40">
        <v>230.3</v>
      </c>
      <c r="H263" s="40">
        <v>243.40000000000003</v>
      </c>
      <c r="I263" s="40">
        <v>247.25</v>
      </c>
      <c r="J263" s="40">
        <v>249.95000000000005</v>
      </c>
      <c r="K263" s="31">
        <v>244.55</v>
      </c>
      <c r="L263" s="31">
        <v>238</v>
      </c>
      <c r="M263" s="31">
        <v>10.918620000000001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144.94999999999999</v>
      </c>
      <c r="D264" s="40">
        <v>145.06666666666666</v>
      </c>
      <c r="E264" s="40">
        <v>143.93333333333334</v>
      </c>
      <c r="F264" s="40">
        <v>142.91666666666669</v>
      </c>
      <c r="G264" s="40">
        <v>141.78333333333336</v>
      </c>
      <c r="H264" s="40">
        <v>146.08333333333331</v>
      </c>
      <c r="I264" s="40">
        <v>147.21666666666664</v>
      </c>
      <c r="J264" s="40">
        <v>148.23333333333329</v>
      </c>
      <c r="K264" s="31">
        <v>146.19999999999999</v>
      </c>
      <c r="L264" s="31">
        <v>144.05000000000001</v>
      </c>
      <c r="M264" s="31">
        <v>6.5971900000000003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89.5</v>
      </c>
      <c r="D265" s="40">
        <v>89.15000000000002</v>
      </c>
      <c r="E265" s="40">
        <v>88.000000000000043</v>
      </c>
      <c r="F265" s="40">
        <v>86.500000000000028</v>
      </c>
      <c r="G265" s="40">
        <v>85.350000000000051</v>
      </c>
      <c r="H265" s="40">
        <v>90.650000000000034</v>
      </c>
      <c r="I265" s="40">
        <v>91.800000000000011</v>
      </c>
      <c r="J265" s="40">
        <v>93.300000000000026</v>
      </c>
      <c r="K265" s="31">
        <v>90.3</v>
      </c>
      <c r="L265" s="31">
        <v>87.65</v>
      </c>
      <c r="M265" s="31">
        <v>24.19951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249.2</v>
      </c>
      <c r="D266" s="40">
        <v>245</v>
      </c>
      <c r="E266" s="40">
        <v>240.2</v>
      </c>
      <c r="F266" s="40">
        <v>231.2</v>
      </c>
      <c r="G266" s="40">
        <v>226.39999999999998</v>
      </c>
      <c r="H266" s="40">
        <v>254</v>
      </c>
      <c r="I266" s="40">
        <v>258.8</v>
      </c>
      <c r="J266" s="40">
        <v>267.8</v>
      </c>
      <c r="K266" s="31">
        <v>249.8</v>
      </c>
      <c r="L266" s="31">
        <v>236</v>
      </c>
      <c r="M266" s="31">
        <v>21.155249999999999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677.5</v>
      </c>
      <c r="D267" s="40">
        <v>676.88333333333333</v>
      </c>
      <c r="E267" s="40">
        <v>672.36666666666667</v>
      </c>
      <c r="F267" s="40">
        <v>667.23333333333335</v>
      </c>
      <c r="G267" s="40">
        <v>662.7166666666667</v>
      </c>
      <c r="H267" s="40">
        <v>682.01666666666665</v>
      </c>
      <c r="I267" s="40">
        <v>686.5333333333333</v>
      </c>
      <c r="J267" s="40">
        <v>691.66666666666663</v>
      </c>
      <c r="K267" s="31">
        <v>681.4</v>
      </c>
      <c r="L267" s="31">
        <v>671.75</v>
      </c>
      <c r="M267" s="31">
        <v>49.782769999999999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102.6</v>
      </c>
      <c r="D268" s="40">
        <v>102.40000000000002</v>
      </c>
      <c r="E268" s="40">
        <v>101.10000000000004</v>
      </c>
      <c r="F268" s="40">
        <v>99.600000000000023</v>
      </c>
      <c r="G268" s="40">
        <v>98.30000000000004</v>
      </c>
      <c r="H268" s="40">
        <v>103.90000000000003</v>
      </c>
      <c r="I268" s="40">
        <v>105.20000000000002</v>
      </c>
      <c r="J268" s="40">
        <v>106.70000000000003</v>
      </c>
      <c r="K268" s="31">
        <v>103.7</v>
      </c>
      <c r="L268" s="31">
        <v>100.9</v>
      </c>
      <c r="M268" s="31">
        <v>2.64771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87.6</v>
      </c>
      <c r="D269" s="40">
        <v>88.100000000000009</v>
      </c>
      <c r="E269" s="40">
        <v>85.200000000000017</v>
      </c>
      <c r="F269" s="40">
        <v>82.800000000000011</v>
      </c>
      <c r="G269" s="40">
        <v>79.90000000000002</v>
      </c>
      <c r="H269" s="40">
        <v>90.500000000000014</v>
      </c>
      <c r="I269" s="40">
        <v>93.40000000000002</v>
      </c>
      <c r="J269" s="40">
        <v>95.800000000000011</v>
      </c>
      <c r="K269" s="31">
        <v>91</v>
      </c>
      <c r="L269" s="31">
        <v>85.7</v>
      </c>
      <c r="M269" s="31">
        <v>20.45533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119.95</v>
      </c>
      <c r="D270" s="40">
        <v>119.83333333333333</v>
      </c>
      <c r="E270" s="40">
        <v>118.46666666666665</v>
      </c>
      <c r="F270" s="40">
        <v>116.98333333333332</v>
      </c>
      <c r="G270" s="40">
        <v>115.61666666666665</v>
      </c>
      <c r="H270" s="40">
        <v>121.31666666666666</v>
      </c>
      <c r="I270" s="40">
        <v>122.68333333333334</v>
      </c>
      <c r="J270" s="40">
        <v>124.16666666666667</v>
      </c>
      <c r="K270" s="31">
        <v>121.2</v>
      </c>
      <c r="L270" s="31">
        <v>118.35</v>
      </c>
      <c r="M270" s="31">
        <v>11.61675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274.85000000000002</v>
      </c>
      <c r="D271" s="40">
        <v>276.33333333333331</v>
      </c>
      <c r="E271" s="40">
        <v>270.66666666666663</v>
      </c>
      <c r="F271" s="40">
        <v>266.48333333333329</v>
      </c>
      <c r="G271" s="40">
        <v>260.81666666666661</v>
      </c>
      <c r="H271" s="40">
        <v>280.51666666666665</v>
      </c>
      <c r="I271" s="40">
        <v>286.18333333333328</v>
      </c>
      <c r="J271" s="40">
        <v>290.36666666666667</v>
      </c>
      <c r="K271" s="31">
        <v>282</v>
      </c>
      <c r="L271" s="31">
        <v>272.14999999999998</v>
      </c>
      <c r="M271" s="31">
        <v>5.6502600000000003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146.6</v>
      </c>
      <c r="D272" s="40">
        <v>147.04999999999998</v>
      </c>
      <c r="E272" s="40">
        <v>144.19999999999996</v>
      </c>
      <c r="F272" s="40">
        <v>141.79999999999998</v>
      </c>
      <c r="G272" s="40">
        <v>138.94999999999996</v>
      </c>
      <c r="H272" s="40">
        <v>149.44999999999996</v>
      </c>
      <c r="I272" s="40">
        <v>152.29999999999998</v>
      </c>
      <c r="J272" s="40">
        <v>154.69999999999996</v>
      </c>
      <c r="K272" s="31">
        <v>149.9</v>
      </c>
      <c r="L272" s="31">
        <v>144.65</v>
      </c>
      <c r="M272" s="31">
        <v>20.37182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371.5</v>
      </c>
      <c r="D273" s="40">
        <v>372.63333333333338</v>
      </c>
      <c r="E273" s="40">
        <v>368.86666666666679</v>
      </c>
      <c r="F273" s="40">
        <v>366.23333333333341</v>
      </c>
      <c r="G273" s="40">
        <v>362.46666666666681</v>
      </c>
      <c r="H273" s="40">
        <v>375.26666666666677</v>
      </c>
      <c r="I273" s="40">
        <v>379.0333333333333</v>
      </c>
      <c r="J273" s="40">
        <v>381.66666666666674</v>
      </c>
      <c r="K273" s="31">
        <v>376.4</v>
      </c>
      <c r="L273" s="31">
        <v>370</v>
      </c>
      <c r="M273" s="31">
        <v>66.939970000000002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2162.25</v>
      </c>
      <c r="D274" s="40">
        <v>2181.4833333333331</v>
      </c>
      <c r="E274" s="40">
        <v>2123.0666666666662</v>
      </c>
      <c r="F274" s="40">
        <v>2083.8833333333332</v>
      </c>
      <c r="G274" s="40">
        <v>2025.4666666666662</v>
      </c>
      <c r="H274" s="40">
        <v>2220.6666666666661</v>
      </c>
      <c r="I274" s="40">
        <v>2279.083333333333</v>
      </c>
      <c r="J274" s="40">
        <v>2318.266666666666</v>
      </c>
      <c r="K274" s="31">
        <v>2239.9</v>
      </c>
      <c r="L274" s="31">
        <v>2142.3000000000002</v>
      </c>
      <c r="M274" s="31">
        <v>0.27983000000000002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3812.35</v>
      </c>
      <c r="D275" s="40">
        <v>3793.5</v>
      </c>
      <c r="E275" s="40">
        <v>3751.1</v>
      </c>
      <c r="F275" s="40">
        <v>3689.85</v>
      </c>
      <c r="G275" s="40">
        <v>3647.45</v>
      </c>
      <c r="H275" s="40">
        <v>3854.75</v>
      </c>
      <c r="I275" s="40">
        <v>3897.1499999999996</v>
      </c>
      <c r="J275" s="40">
        <v>3958.4</v>
      </c>
      <c r="K275" s="31">
        <v>3835.9</v>
      </c>
      <c r="L275" s="31">
        <v>3732.25</v>
      </c>
      <c r="M275" s="31">
        <v>4.31663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951.35</v>
      </c>
      <c r="D276" s="40">
        <v>957.5</v>
      </c>
      <c r="E276" s="40">
        <v>941</v>
      </c>
      <c r="F276" s="40">
        <v>930.65</v>
      </c>
      <c r="G276" s="40">
        <v>914.15</v>
      </c>
      <c r="H276" s="40">
        <v>967.85</v>
      </c>
      <c r="I276" s="40">
        <v>984.35</v>
      </c>
      <c r="J276" s="40">
        <v>994.7</v>
      </c>
      <c r="K276" s="31">
        <v>974</v>
      </c>
      <c r="L276" s="31">
        <v>947.15</v>
      </c>
      <c r="M276" s="31">
        <v>7.64954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158.9</v>
      </c>
      <c r="D277" s="40">
        <v>159.19999999999999</v>
      </c>
      <c r="E277" s="40">
        <v>157.39999999999998</v>
      </c>
      <c r="F277" s="40">
        <v>155.89999999999998</v>
      </c>
      <c r="G277" s="40">
        <v>154.09999999999997</v>
      </c>
      <c r="H277" s="40">
        <v>160.69999999999999</v>
      </c>
      <c r="I277" s="40">
        <v>162.5</v>
      </c>
      <c r="J277" s="40">
        <v>164</v>
      </c>
      <c r="K277" s="31">
        <v>161</v>
      </c>
      <c r="L277" s="31">
        <v>157.69999999999999</v>
      </c>
      <c r="M277" s="31">
        <v>1.9215599999999999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1717.25</v>
      </c>
      <c r="D278" s="40">
        <v>1727.8999999999999</v>
      </c>
      <c r="E278" s="40">
        <v>1701.7999999999997</v>
      </c>
      <c r="F278" s="40">
        <v>1686.35</v>
      </c>
      <c r="G278" s="40">
        <v>1660.2499999999998</v>
      </c>
      <c r="H278" s="40">
        <v>1743.3499999999997</v>
      </c>
      <c r="I278" s="40">
        <v>1769.4499999999996</v>
      </c>
      <c r="J278" s="40">
        <v>1784.8999999999996</v>
      </c>
      <c r="K278" s="31">
        <v>1754</v>
      </c>
      <c r="L278" s="31">
        <v>1712.45</v>
      </c>
      <c r="M278" s="31">
        <v>0.23177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739.5</v>
      </c>
      <c r="D279" s="40">
        <v>737.6</v>
      </c>
      <c r="E279" s="40">
        <v>731.2</v>
      </c>
      <c r="F279" s="40">
        <v>722.9</v>
      </c>
      <c r="G279" s="40">
        <v>716.5</v>
      </c>
      <c r="H279" s="40">
        <v>745.90000000000009</v>
      </c>
      <c r="I279" s="40">
        <v>752.3</v>
      </c>
      <c r="J279" s="40">
        <v>760.60000000000014</v>
      </c>
      <c r="K279" s="31">
        <v>744</v>
      </c>
      <c r="L279" s="31">
        <v>729.3</v>
      </c>
      <c r="M279" s="31">
        <v>2.3563700000000001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318.45</v>
      </c>
      <c r="D280" s="40">
        <v>314.68333333333334</v>
      </c>
      <c r="E280" s="40">
        <v>305.76666666666665</v>
      </c>
      <c r="F280" s="40">
        <v>293.08333333333331</v>
      </c>
      <c r="G280" s="40">
        <v>284.16666666666663</v>
      </c>
      <c r="H280" s="40">
        <v>327.36666666666667</v>
      </c>
      <c r="I280" s="40">
        <v>336.2833333333333</v>
      </c>
      <c r="J280" s="40">
        <v>348.9666666666667</v>
      </c>
      <c r="K280" s="31">
        <v>323.60000000000002</v>
      </c>
      <c r="L280" s="31">
        <v>302</v>
      </c>
      <c r="M280" s="31">
        <v>22.56983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335.15</v>
      </c>
      <c r="D281" s="40">
        <v>329.88333333333333</v>
      </c>
      <c r="E281" s="40">
        <v>321.36666666666667</v>
      </c>
      <c r="F281" s="40">
        <v>307.58333333333337</v>
      </c>
      <c r="G281" s="40">
        <v>299.06666666666672</v>
      </c>
      <c r="H281" s="40">
        <v>343.66666666666663</v>
      </c>
      <c r="I281" s="40">
        <v>352.18333333333328</v>
      </c>
      <c r="J281" s="40">
        <v>365.96666666666658</v>
      </c>
      <c r="K281" s="31">
        <v>338.4</v>
      </c>
      <c r="L281" s="31">
        <v>316.10000000000002</v>
      </c>
      <c r="M281" s="31">
        <v>19.25459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237.25</v>
      </c>
      <c r="D282" s="40">
        <v>238.08333333333334</v>
      </c>
      <c r="E282" s="40">
        <v>234.26666666666668</v>
      </c>
      <c r="F282" s="40">
        <v>231.28333333333333</v>
      </c>
      <c r="G282" s="40">
        <v>227.46666666666667</v>
      </c>
      <c r="H282" s="40">
        <v>241.06666666666669</v>
      </c>
      <c r="I282" s="40">
        <v>244.88333333333335</v>
      </c>
      <c r="J282" s="40">
        <v>247.8666666666667</v>
      </c>
      <c r="K282" s="31">
        <v>241.9</v>
      </c>
      <c r="L282" s="31">
        <v>235.1</v>
      </c>
      <c r="M282" s="31">
        <v>2.4011999999999998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1179.25</v>
      </c>
      <c r="D283" s="40">
        <v>1175.6000000000001</v>
      </c>
      <c r="E283" s="40">
        <v>1163.6500000000003</v>
      </c>
      <c r="F283" s="40">
        <v>1148.0500000000002</v>
      </c>
      <c r="G283" s="40">
        <v>1136.1000000000004</v>
      </c>
      <c r="H283" s="40">
        <v>1191.2000000000003</v>
      </c>
      <c r="I283" s="40">
        <v>1203.1500000000001</v>
      </c>
      <c r="J283" s="40">
        <v>1218.7500000000002</v>
      </c>
      <c r="K283" s="31">
        <v>1187.55</v>
      </c>
      <c r="L283" s="31">
        <v>1160</v>
      </c>
      <c r="M283" s="31">
        <v>0.35844999999999999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1185.05</v>
      </c>
      <c r="D284" s="40">
        <v>1188.6499999999999</v>
      </c>
      <c r="E284" s="40">
        <v>1157.3999999999996</v>
      </c>
      <c r="F284" s="40">
        <v>1129.7499999999998</v>
      </c>
      <c r="G284" s="40">
        <v>1098.4999999999995</v>
      </c>
      <c r="H284" s="40">
        <v>1216.2999999999997</v>
      </c>
      <c r="I284" s="40">
        <v>1247.5500000000002</v>
      </c>
      <c r="J284" s="40">
        <v>1275.1999999999998</v>
      </c>
      <c r="K284" s="31">
        <v>1219.9000000000001</v>
      </c>
      <c r="L284" s="31">
        <v>1161</v>
      </c>
      <c r="M284" s="31">
        <v>17.970970000000001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388.15</v>
      </c>
      <c r="D285" s="40">
        <v>390.7166666666667</v>
      </c>
      <c r="E285" s="40">
        <v>384.43333333333339</v>
      </c>
      <c r="F285" s="40">
        <v>380.7166666666667</v>
      </c>
      <c r="G285" s="40">
        <v>374.43333333333339</v>
      </c>
      <c r="H285" s="40">
        <v>394.43333333333339</v>
      </c>
      <c r="I285" s="40">
        <v>400.7166666666667</v>
      </c>
      <c r="J285" s="40">
        <v>404.43333333333339</v>
      </c>
      <c r="K285" s="31">
        <v>397</v>
      </c>
      <c r="L285" s="31">
        <v>387</v>
      </c>
      <c r="M285" s="31">
        <v>1.25048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622.15</v>
      </c>
      <c r="D286" s="40">
        <v>623.18333333333328</v>
      </c>
      <c r="E286" s="40">
        <v>614.06666666666661</v>
      </c>
      <c r="F286" s="40">
        <v>605.98333333333335</v>
      </c>
      <c r="G286" s="40">
        <v>596.86666666666667</v>
      </c>
      <c r="H286" s="40">
        <v>631.26666666666654</v>
      </c>
      <c r="I286" s="40">
        <v>640.3833333333331</v>
      </c>
      <c r="J286" s="40">
        <v>648.46666666666647</v>
      </c>
      <c r="K286" s="31">
        <v>632.29999999999995</v>
      </c>
      <c r="L286" s="31">
        <v>615.1</v>
      </c>
      <c r="M286" s="31">
        <v>1.3785099999999999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42.45</v>
      </c>
      <c r="D287" s="40">
        <v>41.933333333333337</v>
      </c>
      <c r="E287" s="40">
        <v>40.616666666666674</v>
      </c>
      <c r="F287" s="40">
        <v>38.783333333333339</v>
      </c>
      <c r="G287" s="40">
        <v>37.466666666666676</v>
      </c>
      <c r="H287" s="40">
        <v>43.766666666666673</v>
      </c>
      <c r="I287" s="40">
        <v>45.083333333333336</v>
      </c>
      <c r="J287" s="40">
        <v>46.916666666666671</v>
      </c>
      <c r="K287" s="31">
        <v>43.25</v>
      </c>
      <c r="L287" s="31">
        <v>40.1</v>
      </c>
      <c r="M287" s="31">
        <v>36.966839999999998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581.45000000000005</v>
      </c>
      <c r="D288" s="40">
        <v>585.75</v>
      </c>
      <c r="E288" s="40">
        <v>574.70000000000005</v>
      </c>
      <c r="F288" s="40">
        <v>567.95000000000005</v>
      </c>
      <c r="G288" s="40">
        <v>556.90000000000009</v>
      </c>
      <c r="H288" s="40">
        <v>592.5</v>
      </c>
      <c r="I288" s="40">
        <v>603.54999999999995</v>
      </c>
      <c r="J288" s="40">
        <v>610.29999999999995</v>
      </c>
      <c r="K288" s="31">
        <v>596.79999999999995</v>
      </c>
      <c r="L288" s="31">
        <v>579</v>
      </c>
      <c r="M288" s="31">
        <v>5.1455799999999998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402.75</v>
      </c>
      <c r="D289" s="40">
        <v>399.45</v>
      </c>
      <c r="E289" s="40">
        <v>393.9</v>
      </c>
      <c r="F289" s="40">
        <v>385.05</v>
      </c>
      <c r="G289" s="40">
        <v>379.5</v>
      </c>
      <c r="H289" s="40">
        <v>408.29999999999995</v>
      </c>
      <c r="I289" s="40">
        <v>413.85</v>
      </c>
      <c r="J289" s="40">
        <v>422.69999999999993</v>
      </c>
      <c r="K289" s="31">
        <v>405</v>
      </c>
      <c r="L289" s="31">
        <v>390.6</v>
      </c>
      <c r="M289" s="31">
        <v>2.4977900000000002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1713.55</v>
      </c>
      <c r="D290" s="40">
        <v>1710.7833333333335</v>
      </c>
      <c r="E290" s="40">
        <v>1697.7666666666671</v>
      </c>
      <c r="F290" s="40">
        <v>1681.9833333333336</v>
      </c>
      <c r="G290" s="40">
        <v>1668.9666666666672</v>
      </c>
      <c r="H290" s="40">
        <v>1726.5666666666671</v>
      </c>
      <c r="I290" s="40">
        <v>1739.5833333333335</v>
      </c>
      <c r="J290" s="40">
        <v>1755.366666666667</v>
      </c>
      <c r="K290" s="31">
        <v>1723.8</v>
      </c>
      <c r="L290" s="31">
        <v>1695</v>
      </c>
      <c r="M290" s="31">
        <v>36.613149999999997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81.45</v>
      </c>
      <c r="D291" s="40">
        <v>81.316666666666677</v>
      </c>
      <c r="E291" s="40">
        <v>80.733333333333348</v>
      </c>
      <c r="F291" s="40">
        <v>80.016666666666666</v>
      </c>
      <c r="G291" s="40">
        <v>79.433333333333337</v>
      </c>
      <c r="H291" s="40">
        <v>82.03333333333336</v>
      </c>
      <c r="I291" s="40">
        <v>82.616666666666703</v>
      </c>
      <c r="J291" s="40">
        <v>83.333333333333371</v>
      </c>
      <c r="K291" s="31">
        <v>81.900000000000006</v>
      </c>
      <c r="L291" s="31">
        <v>80.599999999999994</v>
      </c>
      <c r="M291" s="31">
        <v>43.521439999999998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3974.2</v>
      </c>
      <c r="D292" s="40">
        <v>3931.2833333333333</v>
      </c>
      <c r="E292" s="40">
        <v>3874.5666666666666</v>
      </c>
      <c r="F292" s="40">
        <v>3774.9333333333334</v>
      </c>
      <c r="G292" s="40">
        <v>3718.2166666666667</v>
      </c>
      <c r="H292" s="40">
        <v>4030.9166666666665</v>
      </c>
      <c r="I292" s="40">
        <v>4087.6333333333328</v>
      </c>
      <c r="J292" s="40">
        <v>4187.2666666666664</v>
      </c>
      <c r="K292" s="31">
        <v>3988</v>
      </c>
      <c r="L292" s="31">
        <v>3831.65</v>
      </c>
      <c r="M292" s="31">
        <v>4.6416700000000004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387.75</v>
      </c>
      <c r="D293" s="40">
        <v>388.2166666666667</v>
      </c>
      <c r="E293" s="40">
        <v>384.63333333333338</v>
      </c>
      <c r="F293" s="40">
        <v>381.51666666666671</v>
      </c>
      <c r="G293" s="40">
        <v>377.93333333333339</v>
      </c>
      <c r="H293" s="40">
        <v>391.33333333333337</v>
      </c>
      <c r="I293" s="40">
        <v>394.91666666666663</v>
      </c>
      <c r="J293" s="40">
        <v>398.03333333333336</v>
      </c>
      <c r="K293" s="31">
        <v>391.8</v>
      </c>
      <c r="L293" s="31">
        <v>385.1</v>
      </c>
      <c r="M293" s="31">
        <v>39.131120000000003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276.5</v>
      </c>
      <c r="D294" s="40">
        <v>277.5</v>
      </c>
      <c r="E294" s="40">
        <v>269</v>
      </c>
      <c r="F294" s="40">
        <v>261.5</v>
      </c>
      <c r="G294" s="40">
        <v>253</v>
      </c>
      <c r="H294" s="40">
        <v>285</v>
      </c>
      <c r="I294" s="40">
        <v>293.5</v>
      </c>
      <c r="J294" s="40">
        <v>301</v>
      </c>
      <c r="K294" s="31">
        <v>286</v>
      </c>
      <c r="L294" s="31">
        <v>270</v>
      </c>
      <c r="M294" s="31">
        <v>3.4464199999999998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7853.75</v>
      </c>
      <c r="D295" s="40">
        <v>7885.8833333333341</v>
      </c>
      <c r="E295" s="40">
        <v>7772.7666666666682</v>
      </c>
      <c r="F295" s="40">
        <v>7691.7833333333338</v>
      </c>
      <c r="G295" s="40">
        <v>7578.6666666666679</v>
      </c>
      <c r="H295" s="40">
        <v>7966.8666666666686</v>
      </c>
      <c r="I295" s="40">
        <v>8079.9833333333354</v>
      </c>
      <c r="J295" s="40">
        <v>8160.966666666669</v>
      </c>
      <c r="K295" s="31">
        <v>7999</v>
      </c>
      <c r="L295" s="31">
        <v>7804.9</v>
      </c>
      <c r="M295" s="31">
        <v>4.7629999999999999E-2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5233.6000000000004</v>
      </c>
      <c r="D296" s="40">
        <v>5194.5333333333338</v>
      </c>
      <c r="E296" s="40">
        <v>5139.0666666666675</v>
      </c>
      <c r="F296" s="40">
        <v>5044.5333333333338</v>
      </c>
      <c r="G296" s="40">
        <v>4989.0666666666675</v>
      </c>
      <c r="H296" s="40">
        <v>5289.0666666666675</v>
      </c>
      <c r="I296" s="40">
        <v>5344.5333333333328</v>
      </c>
      <c r="J296" s="40">
        <v>5439.0666666666675</v>
      </c>
      <c r="K296" s="31">
        <v>5250</v>
      </c>
      <c r="L296" s="31">
        <v>5100</v>
      </c>
      <c r="M296" s="31">
        <v>3.3131400000000002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1638.1</v>
      </c>
      <c r="D297" s="40">
        <v>1634.2833333333335</v>
      </c>
      <c r="E297" s="40">
        <v>1601.866666666667</v>
      </c>
      <c r="F297" s="40">
        <v>1565.6333333333334</v>
      </c>
      <c r="G297" s="40">
        <v>1533.2166666666669</v>
      </c>
      <c r="H297" s="40">
        <v>1670.5166666666671</v>
      </c>
      <c r="I297" s="40">
        <v>1702.9333333333336</v>
      </c>
      <c r="J297" s="40">
        <v>1739.1666666666672</v>
      </c>
      <c r="K297" s="31">
        <v>1666.7</v>
      </c>
      <c r="L297" s="31">
        <v>1598.05</v>
      </c>
      <c r="M297" s="31">
        <v>49.031869999999998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658.6</v>
      </c>
      <c r="D298" s="40">
        <v>661.43333333333328</v>
      </c>
      <c r="E298" s="40">
        <v>653.21666666666658</v>
      </c>
      <c r="F298" s="40">
        <v>647.83333333333326</v>
      </c>
      <c r="G298" s="40">
        <v>639.61666666666656</v>
      </c>
      <c r="H298" s="40">
        <v>666.81666666666661</v>
      </c>
      <c r="I298" s="40">
        <v>675.0333333333333</v>
      </c>
      <c r="J298" s="40">
        <v>680.41666666666663</v>
      </c>
      <c r="K298" s="31">
        <v>669.65</v>
      </c>
      <c r="L298" s="31">
        <v>656.05</v>
      </c>
      <c r="M298" s="31">
        <v>13.95513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38.35</v>
      </c>
      <c r="D299" s="40">
        <v>38.483333333333334</v>
      </c>
      <c r="E299" s="40">
        <v>38.06666666666667</v>
      </c>
      <c r="F299" s="40">
        <v>37.783333333333339</v>
      </c>
      <c r="G299" s="40">
        <v>37.366666666666674</v>
      </c>
      <c r="H299" s="40">
        <v>38.766666666666666</v>
      </c>
      <c r="I299" s="40">
        <v>39.183333333333323</v>
      </c>
      <c r="J299" s="40">
        <v>39.466666666666661</v>
      </c>
      <c r="K299" s="31">
        <v>38.9</v>
      </c>
      <c r="L299" s="31">
        <v>38.200000000000003</v>
      </c>
      <c r="M299" s="31">
        <v>7.6972800000000001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2385.9499999999998</v>
      </c>
      <c r="D300" s="40">
        <v>2381.3166666666666</v>
      </c>
      <c r="E300" s="40">
        <v>2314.6333333333332</v>
      </c>
      <c r="F300" s="40">
        <v>2243.3166666666666</v>
      </c>
      <c r="G300" s="40">
        <v>2176.6333333333332</v>
      </c>
      <c r="H300" s="40">
        <v>2452.6333333333332</v>
      </c>
      <c r="I300" s="40">
        <v>2519.3166666666666</v>
      </c>
      <c r="J300" s="40">
        <v>2590.6333333333332</v>
      </c>
      <c r="K300" s="31">
        <v>2448</v>
      </c>
      <c r="L300" s="31">
        <v>2310</v>
      </c>
      <c r="M300" s="31">
        <v>5.4704699999999997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940.1</v>
      </c>
      <c r="D301" s="40">
        <v>940.06666666666661</v>
      </c>
      <c r="E301" s="40">
        <v>932.63333333333321</v>
      </c>
      <c r="F301" s="40">
        <v>925.16666666666663</v>
      </c>
      <c r="G301" s="40">
        <v>917.73333333333323</v>
      </c>
      <c r="H301" s="40">
        <v>947.53333333333319</v>
      </c>
      <c r="I301" s="40">
        <v>954.96666666666658</v>
      </c>
      <c r="J301" s="40">
        <v>962.43333333333317</v>
      </c>
      <c r="K301" s="31">
        <v>947.5</v>
      </c>
      <c r="L301" s="31">
        <v>932.6</v>
      </c>
      <c r="M301" s="31">
        <v>20.00385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3892.75</v>
      </c>
      <c r="D302" s="40">
        <v>3920.7999999999997</v>
      </c>
      <c r="E302" s="40">
        <v>3841.9499999999994</v>
      </c>
      <c r="F302" s="40">
        <v>3791.1499999999996</v>
      </c>
      <c r="G302" s="40">
        <v>3712.2999999999993</v>
      </c>
      <c r="H302" s="40">
        <v>3971.5999999999995</v>
      </c>
      <c r="I302" s="40">
        <v>4050.45</v>
      </c>
      <c r="J302" s="40">
        <v>4101.25</v>
      </c>
      <c r="K302" s="31">
        <v>3999.65</v>
      </c>
      <c r="L302" s="31">
        <v>3870</v>
      </c>
      <c r="M302" s="31">
        <v>0.38100000000000001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762.3</v>
      </c>
      <c r="D303" s="40">
        <v>761.54999999999984</v>
      </c>
      <c r="E303" s="40">
        <v>743.79999999999973</v>
      </c>
      <c r="F303" s="40">
        <v>725.29999999999984</v>
      </c>
      <c r="G303" s="40">
        <v>707.54999999999973</v>
      </c>
      <c r="H303" s="40">
        <v>780.04999999999973</v>
      </c>
      <c r="I303" s="40">
        <v>797.8</v>
      </c>
      <c r="J303" s="40">
        <v>816.29999999999973</v>
      </c>
      <c r="K303" s="31">
        <v>779.3</v>
      </c>
      <c r="L303" s="31">
        <v>743.05</v>
      </c>
      <c r="M303" s="31">
        <v>1.32602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44.85</v>
      </c>
      <c r="D304" s="40">
        <v>44.75</v>
      </c>
      <c r="E304" s="40">
        <v>43.1</v>
      </c>
      <c r="F304" s="40">
        <v>41.35</v>
      </c>
      <c r="G304" s="40">
        <v>39.700000000000003</v>
      </c>
      <c r="H304" s="40">
        <v>46.5</v>
      </c>
      <c r="I304" s="40">
        <v>48.150000000000006</v>
      </c>
      <c r="J304" s="40">
        <v>49.9</v>
      </c>
      <c r="K304" s="31">
        <v>46.4</v>
      </c>
      <c r="L304" s="31">
        <v>43</v>
      </c>
      <c r="M304" s="31">
        <v>49.30883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162.25</v>
      </c>
      <c r="D305" s="40">
        <v>162.35</v>
      </c>
      <c r="E305" s="40">
        <v>160.89999999999998</v>
      </c>
      <c r="F305" s="40">
        <v>159.54999999999998</v>
      </c>
      <c r="G305" s="40">
        <v>158.09999999999997</v>
      </c>
      <c r="H305" s="40">
        <v>163.69999999999999</v>
      </c>
      <c r="I305" s="40">
        <v>165.14999999999998</v>
      </c>
      <c r="J305" s="40">
        <v>166.5</v>
      </c>
      <c r="K305" s="31">
        <v>163.80000000000001</v>
      </c>
      <c r="L305" s="31">
        <v>161</v>
      </c>
      <c r="M305" s="31">
        <v>2.4092199999999999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76953.45</v>
      </c>
      <c r="D306" s="40">
        <v>76950.21666666666</v>
      </c>
      <c r="E306" s="40">
        <v>76567.783333333326</v>
      </c>
      <c r="F306" s="40">
        <v>76182.116666666669</v>
      </c>
      <c r="G306" s="40">
        <v>75799.683333333334</v>
      </c>
      <c r="H306" s="40">
        <v>77335.883333333317</v>
      </c>
      <c r="I306" s="40">
        <v>77718.316666666637</v>
      </c>
      <c r="J306" s="40">
        <v>78103.983333333308</v>
      </c>
      <c r="K306" s="31">
        <v>77332.649999999994</v>
      </c>
      <c r="L306" s="31">
        <v>76564.55</v>
      </c>
      <c r="M306" s="31">
        <v>6.6170000000000007E-2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1131.9000000000001</v>
      </c>
      <c r="D307" s="40">
        <v>1125.6666666666667</v>
      </c>
      <c r="E307" s="40">
        <v>1116.3333333333335</v>
      </c>
      <c r="F307" s="40">
        <v>1100.7666666666667</v>
      </c>
      <c r="G307" s="40">
        <v>1091.4333333333334</v>
      </c>
      <c r="H307" s="40">
        <v>1141.2333333333336</v>
      </c>
      <c r="I307" s="40">
        <v>1150.5666666666671</v>
      </c>
      <c r="J307" s="40">
        <v>1166.1333333333337</v>
      </c>
      <c r="K307" s="31">
        <v>1135</v>
      </c>
      <c r="L307" s="31">
        <v>1110.0999999999999</v>
      </c>
      <c r="M307" s="31">
        <v>1.88741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4352.2</v>
      </c>
      <c r="D308" s="40">
        <v>4337.3</v>
      </c>
      <c r="E308" s="40">
        <v>4300.6500000000005</v>
      </c>
      <c r="F308" s="40">
        <v>4249.1000000000004</v>
      </c>
      <c r="G308" s="40">
        <v>4212.4500000000007</v>
      </c>
      <c r="H308" s="40">
        <v>4388.8500000000004</v>
      </c>
      <c r="I308" s="40">
        <v>4425.5</v>
      </c>
      <c r="J308" s="40">
        <v>4477.05</v>
      </c>
      <c r="K308" s="31">
        <v>4373.95</v>
      </c>
      <c r="L308" s="31">
        <v>4285.75</v>
      </c>
      <c r="M308" s="31">
        <v>5.638E-2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314.3</v>
      </c>
      <c r="D309" s="40">
        <v>314.81666666666666</v>
      </c>
      <c r="E309" s="40">
        <v>312.68333333333334</v>
      </c>
      <c r="F309" s="40">
        <v>311.06666666666666</v>
      </c>
      <c r="G309" s="40">
        <v>308.93333333333334</v>
      </c>
      <c r="H309" s="40">
        <v>316.43333333333334</v>
      </c>
      <c r="I309" s="40">
        <v>318.56666666666666</v>
      </c>
      <c r="J309" s="40">
        <v>320.18333333333334</v>
      </c>
      <c r="K309" s="31">
        <v>316.95</v>
      </c>
      <c r="L309" s="31">
        <v>313.2</v>
      </c>
      <c r="M309" s="31">
        <v>0.53225999999999996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155.55000000000001</v>
      </c>
      <c r="D310" s="40">
        <v>154.93333333333334</v>
      </c>
      <c r="E310" s="40">
        <v>153.61666666666667</v>
      </c>
      <c r="F310" s="40">
        <v>151.68333333333334</v>
      </c>
      <c r="G310" s="40">
        <v>150.36666666666667</v>
      </c>
      <c r="H310" s="40">
        <v>156.86666666666667</v>
      </c>
      <c r="I310" s="40">
        <v>158.18333333333334</v>
      </c>
      <c r="J310" s="40">
        <v>160.11666666666667</v>
      </c>
      <c r="K310" s="31">
        <v>156.25</v>
      </c>
      <c r="L310" s="31">
        <v>153</v>
      </c>
      <c r="M310" s="31">
        <v>70.158479999999997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775.15</v>
      </c>
      <c r="D311" s="40">
        <v>775.05000000000007</v>
      </c>
      <c r="E311" s="40">
        <v>765.10000000000014</v>
      </c>
      <c r="F311" s="40">
        <v>755.05000000000007</v>
      </c>
      <c r="G311" s="40">
        <v>745.10000000000014</v>
      </c>
      <c r="H311" s="40">
        <v>785.10000000000014</v>
      </c>
      <c r="I311" s="40">
        <v>795.05000000000018</v>
      </c>
      <c r="J311" s="40">
        <v>805.10000000000014</v>
      </c>
      <c r="K311" s="31">
        <v>785</v>
      </c>
      <c r="L311" s="31">
        <v>765</v>
      </c>
      <c r="M311" s="31">
        <v>29.071249999999999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226.1</v>
      </c>
      <c r="D312" s="40">
        <v>227.78333333333333</v>
      </c>
      <c r="E312" s="40">
        <v>220.56666666666666</v>
      </c>
      <c r="F312" s="40">
        <v>215.03333333333333</v>
      </c>
      <c r="G312" s="40">
        <v>207.81666666666666</v>
      </c>
      <c r="H312" s="40">
        <v>233.31666666666666</v>
      </c>
      <c r="I312" s="40">
        <v>240.5333333333333</v>
      </c>
      <c r="J312" s="40">
        <v>246.06666666666666</v>
      </c>
      <c r="K312" s="31">
        <v>235</v>
      </c>
      <c r="L312" s="31">
        <v>222.25</v>
      </c>
      <c r="M312" s="31">
        <v>2.8580899999999998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308.8</v>
      </c>
      <c r="D313" s="40">
        <v>308.36666666666662</v>
      </c>
      <c r="E313" s="40">
        <v>305.73333333333323</v>
      </c>
      <c r="F313" s="40">
        <v>302.66666666666663</v>
      </c>
      <c r="G313" s="40">
        <v>300.03333333333325</v>
      </c>
      <c r="H313" s="40">
        <v>311.43333333333322</v>
      </c>
      <c r="I313" s="40">
        <v>314.06666666666655</v>
      </c>
      <c r="J313" s="40">
        <v>317.13333333333321</v>
      </c>
      <c r="K313" s="31">
        <v>311</v>
      </c>
      <c r="L313" s="31">
        <v>305.3</v>
      </c>
      <c r="M313" s="31">
        <v>1.03653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766.1</v>
      </c>
      <c r="D314" s="40">
        <v>758.94999999999993</v>
      </c>
      <c r="E314" s="40">
        <v>743.89999999999986</v>
      </c>
      <c r="F314" s="40">
        <v>721.69999999999993</v>
      </c>
      <c r="G314" s="40">
        <v>706.64999999999986</v>
      </c>
      <c r="H314" s="40">
        <v>781.14999999999986</v>
      </c>
      <c r="I314" s="40">
        <v>796.19999999999982</v>
      </c>
      <c r="J314" s="40">
        <v>818.39999999999986</v>
      </c>
      <c r="K314" s="31">
        <v>774</v>
      </c>
      <c r="L314" s="31">
        <v>736.75</v>
      </c>
      <c r="M314" s="31">
        <v>5.5494000000000003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160.35</v>
      </c>
      <c r="D315" s="40">
        <v>161.11666666666665</v>
      </c>
      <c r="E315" s="40">
        <v>159.0333333333333</v>
      </c>
      <c r="F315" s="40">
        <v>157.71666666666667</v>
      </c>
      <c r="G315" s="40">
        <v>155.63333333333333</v>
      </c>
      <c r="H315" s="40">
        <v>162.43333333333328</v>
      </c>
      <c r="I315" s="40">
        <v>164.51666666666659</v>
      </c>
      <c r="J315" s="40">
        <v>165.83333333333326</v>
      </c>
      <c r="K315" s="31">
        <v>163.19999999999999</v>
      </c>
      <c r="L315" s="31">
        <v>159.80000000000001</v>
      </c>
      <c r="M315" s="31">
        <v>33.540520000000001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42.25</v>
      </c>
      <c r="D316" s="40">
        <v>42.366666666666667</v>
      </c>
      <c r="E316" s="40">
        <v>41.983333333333334</v>
      </c>
      <c r="F316" s="40">
        <v>41.716666666666669</v>
      </c>
      <c r="G316" s="40">
        <v>41.333333333333336</v>
      </c>
      <c r="H316" s="40">
        <v>42.633333333333333</v>
      </c>
      <c r="I316" s="40">
        <v>43.016666666666673</v>
      </c>
      <c r="J316" s="40">
        <v>43.283333333333331</v>
      </c>
      <c r="K316" s="31">
        <v>42.75</v>
      </c>
      <c r="L316" s="31">
        <v>42.1</v>
      </c>
      <c r="M316" s="31">
        <v>4.43485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524.95000000000005</v>
      </c>
      <c r="D317" s="40">
        <v>524.43333333333339</v>
      </c>
      <c r="E317" s="40">
        <v>521.01666666666677</v>
      </c>
      <c r="F317" s="40">
        <v>517.08333333333337</v>
      </c>
      <c r="G317" s="40">
        <v>513.66666666666674</v>
      </c>
      <c r="H317" s="40">
        <v>528.36666666666679</v>
      </c>
      <c r="I317" s="40">
        <v>531.7833333333333</v>
      </c>
      <c r="J317" s="40">
        <v>535.71666666666681</v>
      </c>
      <c r="K317" s="31">
        <v>527.85</v>
      </c>
      <c r="L317" s="31">
        <v>520.5</v>
      </c>
      <c r="M317" s="31">
        <v>25.527920000000002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6624.85</v>
      </c>
      <c r="D318" s="40">
        <v>6639.8166666666666</v>
      </c>
      <c r="E318" s="40">
        <v>6585.0333333333328</v>
      </c>
      <c r="F318" s="40">
        <v>6545.2166666666662</v>
      </c>
      <c r="G318" s="40">
        <v>6490.4333333333325</v>
      </c>
      <c r="H318" s="40">
        <v>6679.6333333333332</v>
      </c>
      <c r="I318" s="40">
        <v>6734.4166666666679</v>
      </c>
      <c r="J318" s="40">
        <v>6774.2333333333336</v>
      </c>
      <c r="K318" s="31">
        <v>6694.6</v>
      </c>
      <c r="L318" s="31">
        <v>6600</v>
      </c>
      <c r="M318" s="31">
        <v>14.28388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1019.8</v>
      </c>
      <c r="D319" s="40">
        <v>1021.6333333333332</v>
      </c>
      <c r="E319" s="40">
        <v>1007.1666666666665</v>
      </c>
      <c r="F319" s="40">
        <v>994.5333333333333</v>
      </c>
      <c r="G319" s="40">
        <v>980.06666666666661</v>
      </c>
      <c r="H319" s="40">
        <v>1034.2666666666664</v>
      </c>
      <c r="I319" s="40">
        <v>1048.7333333333331</v>
      </c>
      <c r="J319" s="40">
        <v>1061.3666666666663</v>
      </c>
      <c r="K319" s="31">
        <v>1036.0999999999999</v>
      </c>
      <c r="L319" s="31">
        <v>1009</v>
      </c>
      <c r="M319" s="31">
        <v>6.17699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335.1</v>
      </c>
      <c r="D320" s="40">
        <v>335.81666666666666</v>
      </c>
      <c r="E320" s="40">
        <v>332.23333333333335</v>
      </c>
      <c r="F320" s="40">
        <v>329.36666666666667</v>
      </c>
      <c r="G320" s="40">
        <v>325.78333333333336</v>
      </c>
      <c r="H320" s="40">
        <v>338.68333333333334</v>
      </c>
      <c r="I320" s="40">
        <v>342.26666666666671</v>
      </c>
      <c r="J320" s="40">
        <v>345.13333333333333</v>
      </c>
      <c r="K320" s="31">
        <v>339.4</v>
      </c>
      <c r="L320" s="31">
        <v>332.95</v>
      </c>
      <c r="M320" s="31">
        <v>11.0928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232.2</v>
      </c>
      <c r="D321" s="40">
        <v>232.1</v>
      </c>
      <c r="E321" s="40">
        <v>230.64999999999998</v>
      </c>
      <c r="F321" s="40">
        <v>229.1</v>
      </c>
      <c r="G321" s="40">
        <v>227.64999999999998</v>
      </c>
      <c r="H321" s="40">
        <v>233.64999999999998</v>
      </c>
      <c r="I321" s="40">
        <v>235.09999999999997</v>
      </c>
      <c r="J321" s="40">
        <v>236.64999999999998</v>
      </c>
      <c r="K321" s="31">
        <v>233.55</v>
      </c>
      <c r="L321" s="31">
        <v>230.55</v>
      </c>
      <c r="M321" s="31">
        <v>1.5071300000000001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2726</v>
      </c>
      <c r="D322" s="40">
        <v>2720.6666666666665</v>
      </c>
      <c r="E322" s="40">
        <v>2692.333333333333</v>
      </c>
      <c r="F322" s="40">
        <v>2658.6666666666665</v>
      </c>
      <c r="G322" s="40">
        <v>2630.333333333333</v>
      </c>
      <c r="H322" s="40">
        <v>2754.333333333333</v>
      </c>
      <c r="I322" s="40">
        <v>2782.6666666666661</v>
      </c>
      <c r="J322" s="40">
        <v>2816.333333333333</v>
      </c>
      <c r="K322" s="31">
        <v>2749</v>
      </c>
      <c r="L322" s="31">
        <v>2687</v>
      </c>
      <c r="M322" s="31">
        <v>1.7442899999999999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3643.05</v>
      </c>
      <c r="D323" s="40">
        <v>3601.1666666666665</v>
      </c>
      <c r="E323" s="40">
        <v>3523.3833333333332</v>
      </c>
      <c r="F323" s="40">
        <v>3403.7166666666667</v>
      </c>
      <c r="G323" s="40">
        <v>3325.9333333333334</v>
      </c>
      <c r="H323" s="40">
        <v>3720.833333333333</v>
      </c>
      <c r="I323" s="40">
        <v>3798.6166666666668</v>
      </c>
      <c r="J323" s="40">
        <v>3918.2833333333328</v>
      </c>
      <c r="K323" s="31">
        <v>3678.95</v>
      </c>
      <c r="L323" s="31">
        <v>3481.5</v>
      </c>
      <c r="M323" s="31">
        <v>27.600190000000001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119.05</v>
      </c>
      <c r="D324" s="40">
        <v>119.38333333333333</v>
      </c>
      <c r="E324" s="40">
        <v>117.36666666666665</v>
      </c>
      <c r="F324" s="40">
        <v>115.68333333333332</v>
      </c>
      <c r="G324" s="40">
        <v>113.66666666666664</v>
      </c>
      <c r="H324" s="40">
        <v>121.06666666666665</v>
      </c>
      <c r="I324" s="40">
        <v>123.08333333333333</v>
      </c>
      <c r="J324" s="40">
        <v>124.76666666666665</v>
      </c>
      <c r="K324" s="31">
        <v>121.4</v>
      </c>
      <c r="L324" s="31">
        <v>117.7</v>
      </c>
      <c r="M324" s="31">
        <v>2.1193499999999998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712.1</v>
      </c>
      <c r="D325" s="40">
        <v>715.28333333333342</v>
      </c>
      <c r="E325" s="40">
        <v>703.61666666666679</v>
      </c>
      <c r="F325" s="40">
        <v>695.13333333333333</v>
      </c>
      <c r="G325" s="40">
        <v>683.4666666666667</v>
      </c>
      <c r="H325" s="40">
        <v>723.76666666666688</v>
      </c>
      <c r="I325" s="40">
        <v>735.43333333333362</v>
      </c>
      <c r="J325" s="40">
        <v>743.91666666666697</v>
      </c>
      <c r="K325" s="31">
        <v>726.95</v>
      </c>
      <c r="L325" s="31">
        <v>706.8</v>
      </c>
      <c r="M325" s="31">
        <v>0.90208999999999995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181.45</v>
      </c>
      <c r="D326" s="40">
        <v>182.15</v>
      </c>
      <c r="E326" s="40">
        <v>180.3</v>
      </c>
      <c r="F326" s="40">
        <v>179.15</v>
      </c>
      <c r="G326" s="40">
        <v>177.3</v>
      </c>
      <c r="H326" s="40">
        <v>183.3</v>
      </c>
      <c r="I326" s="40">
        <v>185.14999999999998</v>
      </c>
      <c r="J326" s="40">
        <v>186.3</v>
      </c>
      <c r="K326" s="31">
        <v>184</v>
      </c>
      <c r="L326" s="31">
        <v>181</v>
      </c>
      <c r="M326" s="31">
        <v>1.06328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787.25</v>
      </c>
      <c r="D327" s="40">
        <v>791.93333333333339</v>
      </c>
      <c r="E327" s="40">
        <v>777.31666666666683</v>
      </c>
      <c r="F327" s="40">
        <v>767.38333333333344</v>
      </c>
      <c r="G327" s="40">
        <v>752.76666666666688</v>
      </c>
      <c r="H327" s="40">
        <v>801.86666666666679</v>
      </c>
      <c r="I327" s="40">
        <v>816.48333333333335</v>
      </c>
      <c r="J327" s="40">
        <v>826.41666666666674</v>
      </c>
      <c r="K327" s="31">
        <v>806.55</v>
      </c>
      <c r="L327" s="31">
        <v>782</v>
      </c>
      <c r="M327" s="31">
        <v>3.3431199999999999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2894.8</v>
      </c>
      <c r="D328" s="40">
        <v>2848.35</v>
      </c>
      <c r="E328" s="40">
        <v>2786.7</v>
      </c>
      <c r="F328" s="40">
        <v>2678.6</v>
      </c>
      <c r="G328" s="40">
        <v>2616.9499999999998</v>
      </c>
      <c r="H328" s="40">
        <v>2956.45</v>
      </c>
      <c r="I328" s="40">
        <v>3018.1000000000004</v>
      </c>
      <c r="J328" s="40">
        <v>3126.2</v>
      </c>
      <c r="K328" s="31">
        <v>2910</v>
      </c>
      <c r="L328" s="31">
        <v>2740.25</v>
      </c>
      <c r="M328" s="31">
        <v>11.883509999999999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1491.25</v>
      </c>
      <c r="D329" s="40">
        <v>1500.5833333333333</v>
      </c>
      <c r="E329" s="40">
        <v>1476.1666666666665</v>
      </c>
      <c r="F329" s="40">
        <v>1461.0833333333333</v>
      </c>
      <c r="G329" s="40">
        <v>1436.6666666666665</v>
      </c>
      <c r="H329" s="40">
        <v>1515.6666666666665</v>
      </c>
      <c r="I329" s="40">
        <v>1540.083333333333</v>
      </c>
      <c r="J329" s="40">
        <v>1555.1666666666665</v>
      </c>
      <c r="K329" s="31">
        <v>1525</v>
      </c>
      <c r="L329" s="31">
        <v>1485.5</v>
      </c>
      <c r="M329" s="31">
        <v>8.6261399999999995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1491.7</v>
      </c>
      <c r="D330" s="40">
        <v>1489.7666666666667</v>
      </c>
      <c r="E330" s="40">
        <v>1481.9333333333334</v>
      </c>
      <c r="F330" s="40">
        <v>1472.1666666666667</v>
      </c>
      <c r="G330" s="40">
        <v>1464.3333333333335</v>
      </c>
      <c r="H330" s="40">
        <v>1499.5333333333333</v>
      </c>
      <c r="I330" s="40">
        <v>1507.3666666666668</v>
      </c>
      <c r="J330" s="40">
        <v>1517.1333333333332</v>
      </c>
      <c r="K330" s="31">
        <v>1497.6</v>
      </c>
      <c r="L330" s="31">
        <v>1480</v>
      </c>
      <c r="M330" s="31">
        <v>2.6995800000000001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938.1</v>
      </c>
      <c r="D331" s="40">
        <v>937.56666666666661</v>
      </c>
      <c r="E331" s="40">
        <v>926.53333333333319</v>
      </c>
      <c r="F331" s="40">
        <v>914.96666666666658</v>
      </c>
      <c r="G331" s="40">
        <v>903.93333333333317</v>
      </c>
      <c r="H331" s="40">
        <v>949.13333333333321</v>
      </c>
      <c r="I331" s="40">
        <v>960.16666666666652</v>
      </c>
      <c r="J331" s="40">
        <v>971.73333333333323</v>
      </c>
      <c r="K331" s="31">
        <v>948.6</v>
      </c>
      <c r="L331" s="31">
        <v>926</v>
      </c>
      <c r="M331" s="31">
        <v>1.14852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44.15</v>
      </c>
      <c r="D332" s="40">
        <v>44.199999999999996</v>
      </c>
      <c r="E332" s="40">
        <v>43.499999999999993</v>
      </c>
      <c r="F332" s="40">
        <v>42.849999999999994</v>
      </c>
      <c r="G332" s="40">
        <v>42.149999999999991</v>
      </c>
      <c r="H332" s="40">
        <v>44.849999999999994</v>
      </c>
      <c r="I332" s="40">
        <v>45.55</v>
      </c>
      <c r="J332" s="40">
        <v>46.199999999999996</v>
      </c>
      <c r="K332" s="31">
        <v>44.9</v>
      </c>
      <c r="L332" s="31">
        <v>43.55</v>
      </c>
      <c r="M332" s="31">
        <v>50.011240000000001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76.45</v>
      </c>
      <c r="D333" s="40">
        <v>76.899999999999991</v>
      </c>
      <c r="E333" s="40">
        <v>75.09999999999998</v>
      </c>
      <c r="F333" s="40">
        <v>73.749999999999986</v>
      </c>
      <c r="G333" s="40">
        <v>71.949999999999974</v>
      </c>
      <c r="H333" s="40">
        <v>78.249999999999986</v>
      </c>
      <c r="I333" s="40">
        <v>80.05</v>
      </c>
      <c r="J333" s="40">
        <v>81.399999999999991</v>
      </c>
      <c r="K333" s="31">
        <v>78.7</v>
      </c>
      <c r="L333" s="31">
        <v>75.55</v>
      </c>
      <c r="M333" s="31">
        <v>30.385760000000001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569.75</v>
      </c>
      <c r="D334" s="40">
        <v>572.2166666666667</v>
      </c>
      <c r="E334" s="40">
        <v>564.78333333333342</v>
      </c>
      <c r="F334" s="40">
        <v>559.81666666666672</v>
      </c>
      <c r="G334" s="40">
        <v>552.38333333333344</v>
      </c>
      <c r="H334" s="40">
        <v>577.18333333333339</v>
      </c>
      <c r="I334" s="40">
        <v>584.61666666666679</v>
      </c>
      <c r="J334" s="40">
        <v>589.58333333333337</v>
      </c>
      <c r="K334" s="31">
        <v>579.65</v>
      </c>
      <c r="L334" s="31">
        <v>567.25</v>
      </c>
      <c r="M334" s="31">
        <v>0.31862000000000001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26.5</v>
      </c>
      <c r="D335" s="40">
        <v>26.466666666666669</v>
      </c>
      <c r="E335" s="40">
        <v>26.333333333333336</v>
      </c>
      <c r="F335" s="40">
        <v>26.166666666666668</v>
      </c>
      <c r="G335" s="40">
        <v>26.033333333333335</v>
      </c>
      <c r="H335" s="40">
        <v>26.633333333333336</v>
      </c>
      <c r="I335" s="40">
        <v>26.766666666666669</v>
      </c>
      <c r="J335" s="40">
        <v>26.933333333333337</v>
      </c>
      <c r="K335" s="31">
        <v>26.6</v>
      </c>
      <c r="L335" s="31">
        <v>26.3</v>
      </c>
      <c r="M335" s="31">
        <v>55.244790000000002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</v>
      </c>
      <c r="D336" s="40">
        <v>51.65</v>
      </c>
      <c r="E336" s="40">
        <v>50.599999999999994</v>
      </c>
      <c r="F336" s="40">
        <v>49.199999999999996</v>
      </c>
      <c r="G336" s="40">
        <v>48.149999999999991</v>
      </c>
      <c r="H336" s="40">
        <v>53.05</v>
      </c>
      <c r="I336" s="40">
        <v>54.099999999999994</v>
      </c>
      <c r="J336" s="40">
        <v>55.5</v>
      </c>
      <c r="K336" s="31">
        <v>52.7</v>
      </c>
      <c r="L336" s="31">
        <v>50.25</v>
      </c>
      <c r="M336" s="31">
        <v>40.203029999999998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152.19999999999999</v>
      </c>
      <c r="D337" s="40">
        <v>152.48333333333332</v>
      </c>
      <c r="E337" s="40">
        <v>149.96666666666664</v>
      </c>
      <c r="F337" s="40">
        <v>147.73333333333332</v>
      </c>
      <c r="G337" s="40">
        <v>145.21666666666664</v>
      </c>
      <c r="H337" s="40">
        <v>154.71666666666664</v>
      </c>
      <c r="I337" s="40">
        <v>157.23333333333335</v>
      </c>
      <c r="J337" s="40">
        <v>159.46666666666664</v>
      </c>
      <c r="K337" s="31">
        <v>155</v>
      </c>
      <c r="L337" s="31">
        <v>150.25</v>
      </c>
      <c r="M337" s="31">
        <v>304.27758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277.55</v>
      </c>
      <c r="D338" s="40">
        <v>271.7166666666667</v>
      </c>
      <c r="E338" s="40">
        <v>264.03333333333342</v>
      </c>
      <c r="F338" s="40">
        <v>250.51666666666671</v>
      </c>
      <c r="G338" s="40">
        <v>242.83333333333343</v>
      </c>
      <c r="H338" s="40">
        <v>285.23333333333341</v>
      </c>
      <c r="I338" s="40">
        <v>292.91666666666669</v>
      </c>
      <c r="J338" s="40">
        <v>306.43333333333339</v>
      </c>
      <c r="K338" s="31">
        <v>279.39999999999998</v>
      </c>
      <c r="L338" s="31">
        <v>258.2</v>
      </c>
      <c r="M338" s="31">
        <v>42.880159999999997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113.4</v>
      </c>
      <c r="D339" s="40">
        <v>113.2</v>
      </c>
      <c r="E339" s="40">
        <v>112.30000000000001</v>
      </c>
      <c r="F339" s="40">
        <v>111.2</v>
      </c>
      <c r="G339" s="40">
        <v>110.30000000000001</v>
      </c>
      <c r="H339" s="40">
        <v>114.30000000000001</v>
      </c>
      <c r="I339" s="40">
        <v>115.20000000000002</v>
      </c>
      <c r="J339" s="40">
        <v>116.30000000000001</v>
      </c>
      <c r="K339" s="31">
        <v>114.1</v>
      </c>
      <c r="L339" s="31">
        <v>112.1</v>
      </c>
      <c r="M339" s="31">
        <v>80.957170000000005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511.75</v>
      </c>
      <c r="D340" s="40">
        <v>507.46666666666664</v>
      </c>
      <c r="E340" s="40">
        <v>499.83333333333326</v>
      </c>
      <c r="F340" s="40">
        <v>487.91666666666663</v>
      </c>
      <c r="G340" s="40">
        <v>480.28333333333325</v>
      </c>
      <c r="H340" s="40">
        <v>519.38333333333321</v>
      </c>
      <c r="I340" s="40">
        <v>527.01666666666665</v>
      </c>
      <c r="J340" s="40">
        <v>538.93333333333328</v>
      </c>
      <c r="K340" s="31">
        <v>515.1</v>
      </c>
      <c r="L340" s="31">
        <v>495.55</v>
      </c>
      <c r="M340" s="31">
        <v>2.0229599999999999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</v>
      </c>
      <c r="D341" s="40">
        <v>83.483333333333334</v>
      </c>
      <c r="E341" s="40">
        <v>81.566666666666663</v>
      </c>
      <c r="F341" s="40">
        <v>78.133333333333326</v>
      </c>
      <c r="G341" s="40">
        <v>76.216666666666654</v>
      </c>
      <c r="H341" s="40">
        <v>86.916666666666671</v>
      </c>
      <c r="I341" s="40">
        <v>88.833333333333329</v>
      </c>
      <c r="J341" s="40">
        <v>92.26666666666668</v>
      </c>
      <c r="K341" s="31">
        <v>85.4</v>
      </c>
      <c r="L341" s="31">
        <v>80.05</v>
      </c>
      <c r="M341" s="31">
        <v>885.92398000000003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53.95</v>
      </c>
      <c r="D342" s="40">
        <v>53.45000000000001</v>
      </c>
      <c r="E342" s="40">
        <v>52.300000000000018</v>
      </c>
      <c r="F342" s="40">
        <v>50.650000000000006</v>
      </c>
      <c r="G342" s="40">
        <v>49.500000000000014</v>
      </c>
      <c r="H342" s="40">
        <v>55.100000000000023</v>
      </c>
      <c r="I342" s="40">
        <v>56.250000000000014</v>
      </c>
      <c r="J342" s="40">
        <v>57.900000000000027</v>
      </c>
      <c r="K342" s="31">
        <v>54.6</v>
      </c>
      <c r="L342" s="31">
        <v>51.8</v>
      </c>
      <c r="M342" s="31">
        <v>15.15462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3830.05</v>
      </c>
      <c r="D343" s="40">
        <v>3756.3166666666671</v>
      </c>
      <c r="E343" s="40">
        <v>3624.733333333334</v>
      </c>
      <c r="F343" s="40">
        <v>3419.416666666667</v>
      </c>
      <c r="G343" s="40">
        <v>3287.8333333333339</v>
      </c>
      <c r="H343" s="40">
        <v>3961.6333333333341</v>
      </c>
      <c r="I343" s="40">
        <v>4093.2166666666672</v>
      </c>
      <c r="J343" s="40">
        <v>4298.5333333333347</v>
      </c>
      <c r="K343" s="31">
        <v>3887.9</v>
      </c>
      <c r="L343" s="31">
        <v>3551</v>
      </c>
      <c r="M343" s="31">
        <v>5.8838900000000001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19957.349999999999</v>
      </c>
      <c r="D344" s="40">
        <v>19984.45</v>
      </c>
      <c r="E344" s="40">
        <v>19868.900000000001</v>
      </c>
      <c r="F344" s="40">
        <v>19780.45</v>
      </c>
      <c r="G344" s="40">
        <v>19664.900000000001</v>
      </c>
      <c r="H344" s="40">
        <v>20072.900000000001</v>
      </c>
      <c r="I344" s="40">
        <v>20188.449999999997</v>
      </c>
      <c r="J344" s="40">
        <v>20276.900000000001</v>
      </c>
      <c r="K344" s="31">
        <v>20100</v>
      </c>
      <c r="L344" s="31">
        <v>19896</v>
      </c>
      <c r="M344" s="31">
        <v>0.35104000000000002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49</v>
      </c>
      <c r="D345" s="40">
        <v>48.85</v>
      </c>
      <c r="E345" s="40">
        <v>48.300000000000004</v>
      </c>
      <c r="F345" s="40">
        <v>47.6</v>
      </c>
      <c r="G345" s="40">
        <v>47.050000000000004</v>
      </c>
      <c r="H345" s="40">
        <v>49.550000000000004</v>
      </c>
      <c r="I345" s="40">
        <v>50.1</v>
      </c>
      <c r="J345" s="40">
        <v>50.800000000000004</v>
      </c>
      <c r="K345" s="31">
        <v>49.4</v>
      </c>
      <c r="L345" s="31">
        <v>48.15</v>
      </c>
      <c r="M345" s="31">
        <v>6.4536300000000004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2757.55</v>
      </c>
      <c r="D346" s="40">
        <v>2746.6666666666665</v>
      </c>
      <c r="E346" s="40">
        <v>2713.1333333333332</v>
      </c>
      <c r="F346" s="40">
        <v>2668.7166666666667</v>
      </c>
      <c r="G346" s="40">
        <v>2635.1833333333334</v>
      </c>
      <c r="H346" s="40">
        <v>2791.083333333333</v>
      </c>
      <c r="I346" s="40">
        <v>2824.6166666666668</v>
      </c>
      <c r="J346" s="40">
        <v>2869.0333333333328</v>
      </c>
      <c r="K346" s="31">
        <v>2780.2</v>
      </c>
      <c r="L346" s="31">
        <v>2702.25</v>
      </c>
      <c r="M346" s="31">
        <v>9.0219999999999995E-2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410.1</v>
      </c>
      <c r="D347" s="40">
        <v>408.7166666666667</v>
      </c>
      <c r="E347" s="40">
        <v>404.48333333333341</v>
      </c>
      <c r="F347" s="40">
        <v>398.86666666666673</v>
      </c>
      <c r="G347" s="40">
        <v>394.63333333333344</v>
      </c>
      <c r="H347" s="40">
        <v>414.33333333333337</v>
      </c>
      <c r="I347" s="40">
        <v>418.56666666666672</v>
      </c>
      <c r="J347" s="40">
        <v>424.18333333333334</v>
      </c>
      <c r="K347" s="31">
        <v>412.95</v>
      </c>
      <c r="L347" s="31">
        <v>403.1</v>
      </c>
      <c r="M347" s="31">
        <v>10.407400000000001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678.3</v>
      </c>
      <c r="D348" s="40">
        <v>673.33333333333337</v>
      </c>
      <c r="E348" s="40">
        <v>662.4666666666667</v>
      </c>
      <c r="F348" s="40">
        <v>646.63333333333333</v>
      </c>
      <c r="G348" s="40">
        <v>635.76666666666665</v>
      </c>
      <c r="H348" s="40">
        <v>689.16666666666674</v>
      </c>
      <c r="I348" s="40">
        <v>700.0333333333333</v>
      </c>
      <c r="J348" s="40">
        <v>715.86666666666679</v>
      </c>
      <c r="K348" s="31">
        <v>684.2</v>
      </c>
      <c r="L348" s="31">
        <v>657.5</v>
      </c>
      <c r="M348" s="31">
        <v>1.7169399999999999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116.65</v>
      </c>
      <c r="D349" s="40">
        <v>116.2</v>
      </c>
      <c r="E349" s="40">
        <v>115.4</v>
      </c>
      <c r="F349" s="40">
        <v>114.15</v>
      </c>
      <c r="G349" s="40">
        <v>113.35000000000001</v>
      </c>
      <c r="H349" s="40">
        <v>117.45</v>
      </c>
      <c r="I349" s="40">
        <v>118.24999999999999</v>
      </c>
      <c r="J349" s="40">
        <v>119.5</v>
      </c>
      <c r="K349" s="31">
        <v>117</v>
      </c>
      <c r="L349" s="31">
        <v>114.95</v>
      </c>
      <c r="M349" s="31">
        <v>97.068250000000006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176.55</v>
      </c>
      <c r="D350" s="40">
        <v>178.03333333333333</v>
      </c>
      <c r="E350" s="40">
        <v>173.56666666666666</v>
      </c>
      <c r="F350" s="40">
        <v>170.58333333333334</v>
      </c>
      <c r="G350" s="40">
        <v>166.11666666666667</v>
      </c>
      <c r="H350" s="40">
        <v>181.01666666666665</v>
      </c>
      <c r="I350" s="40">
        <v>185.48333333333329</v>
      </c>
      <c r="J350" s="40">
        <v>188.46666666666664</v>
      </c>
      <c r="K350" s="31">
        <v>182.5</v>
      </c>
      <c r="L350" s="31">
        <v>175.05</v>
      </c>
      <c r="M350" s="31">
        <v>10.26028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4763.55</v>
      </c>
      <c r="D351" s="40">
        <v>4767.3</v>
      </c>
      <c r="E351" s="40">
        <v>4710.25</v>
      </c>
      <c r="F351" s="40">
        <v>4656.95</v>
      </c>
      <c r="G351" s="40">
        <v>4599.8999999999996</v>
      </c>
      <c r="H351" s="40">
        <v>4820.6000000000004</v>
      </c>
      <c r="I351" s="40">
        <v>4877.6500000000015</v>
      </c>
      <c r="J351" s="40">
        <v>4930.9500000000007</v>
      </c>
      <c r="K351" s="31">
        <v>4824.3500000000004</v>
      </c>
      <c r="L351" s="31">
        <v>4714</v>
      </c>
      <c r="M351" s="31">
        <v>2.4978400000000001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323.7</v>
      </c>
      <c r="D352" s="40">
        <v>322.75</v>
      </c>
      <c r="E352" s="40">
        <v>319.64999999999998</v>
      </c>
      <c r="F352" s="40">
        <v>315.59999999999997</v>
      </c>
      <c r="G352" s="40">
        <v>312.49999999999994</v>
      </c>
      <c r="H352" s="40">
        <v>326.8</v>
      </c>
      <c r="I352" s="40">
        <v>329.90000000000003</v>
      </c>
      <c r="J352" s="40">
        <v>333.95000000000005</v>
      </c>
      <c r="K352" s="31">
        <v>325.85000000000002</v>
      </c>
      <c r="L352" s="31">
        <v>318.7</v>
      </c>
      <c r="M352" s="31">
        <v>6.4042899999999996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3193.3</v>
      </c>
      <c r="D354" s="40">
        <v>3171.0166666666664</v>
      </c>
      <c r="E354" s="40">
        <v>3129.333333333333</v>
      </c>
      <c r="F354" s="40">
        <v>3065.3666666666668</v>
      </c>
      <c r="G354" s="40">
        <v>3023.6833333333334</v>
      </c>
      <c r="H354" s="40">
        <v>3234.9833333333327</v>
      </c>
      <c r="I354" s="40">
        <v>3276.6666666666661</v>
      </c>
      <c r="J354" s="40">
        <v>3340.6333333333323</v>
      </c>
      <c r="K354" s="31">
        <v>3212.7</v>
      </c>
      <c r="L354" s="31">
        <v>3107.05</v>
      </c>
      <c r="M354" s="31">
        <v>1.4303399999999999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650.79999999999995</v>
      </c>
      <c r="D355" s="40">
        <v>655.26666666666665</v>
      </c>
      <c r="E355" s="40">
        <v>635.5333333333333</v>
      </c>
      <c r="F355" s="40">
        <v>620.26666666666665</v>
      </c>
      <c r="G355" s="40">
        <v>600.5333333333333</v>
      </c>
      <c r="H355" s="40">
        <v>670.5333333333333</v>
      </c>
      <c r="I355" s="40">
        <v>690.26666666666665</v>
      </c>
      <c r="J355" s="40">
        <v>705.5333333333333</v>
      </c>
      <c r="K355" s="31">
        <v>675</v>
      </c>
      <c r="L355" s="31">
        <v>640</v>
      </c>
      <c r="M355" s="31">
        <v>0.29513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304.45</v>
      </c>
      <c r="D356" s="40">
        <v>304.91666666666669</v>
      </c>
      <c r="E356" s="40">
        <v>301.83333333333337</v>
      </c>
      <c r="F356" s="40">
        <v>299.2166666666667</v>
      </c>
      <c r="G356" s="40">
        <v>296.13333333333338</v>
      </c>
      <c r="H356" s="40">
        <v>307.53333333333336</v>
      </c>
      <c r="I356" s="40">
        <v>310.61666666666673</v>
      </c>
      <c r="J356" s="40">
        <v>313.23333333333335</v>
      </c>
      <c r="K356" s="31">
        <v>308</v>
      </c>
      <c r="L356" s="31">
        <v>302.3</v>
      </c>
      <c r="M356" s="31">
        <v>3.2151200000000002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1324.35</v>
      </c>
      <c r="D357" s="40">
        <v>1313.6833333333334</v>
      </c>
      <c r="E357" s="40">
        <v>1291.3666666666668</v>
      </c>
      <c r="F357" s="40">
        <v>1258.3833333333334</v>
      </c>
      <c r="G357" s="40">
        <v>1236.0666666666668</v>
      </c>
      <c r="H357" s="40">
        <v>1346.6666666666667</v>
      </c>
      <c r="I357" s="40">
        <v>1368.9833333333333</v>
      </c>
      <c r="J357" s="40">
        <v>1401.9666666666667</v>
      </c>
      <c r="K357" s="31">
        <v>1336</v>
      </c>
      <c r="L357" s="31">
        <v>1280.7</v>
      </c>
      <c r="M357" s="31">
        <v>11.28772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30859.05</v>
      </c>
      <c r="D358" s="40">
        <v>30701.516666666666</v>
      </c>
      <c r="E358" s="40">
        <v>30423.083333333332</v>
      </c>
      <c r="F358" s="40">
        <v>29987.116666666665</v>
      </c>
      <c r="G358" s="40">
        <v>29708.683333333331</v>
      </c>
      <c r="H358" s="40">
        <v>31137.483333333334</v>
      </c>
      <c r="I358" s="40">
        <v>31415.916666666668</v>
      </c>
      <c r="J358" s="40">
        <v>31851.883333333335</v>
      </c>
      <c r="K358" s="31">
        <v>30979.95</v>
      </c>
      <c r="L358" s="31">
        <v>30265.55</v>
      </c>
      <c r="M358" s="31">
        <v>0.17793999999999999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3253.5</v>
      </c>
      <c r="D359" s="40">
        <v>3236.9833333333336</v>
      </c>
      <c r="E359" s="40">
        <v>3208.9666666666672</v>
      </c>
      <c r="F359" s="40">
        <v>3164.4333333333334</v>
      </c>
      <c r="G359" s="40">
        <v>3136.416666666667</v>
      </c>
      <c r="H359" s="40">
        <v>3281.5166666666673</v>
      </c>
      <c r="I359" s="40">
        <v>3309.5333333333338</v>
      </c>
      <c r="J359" s="40">
        <v>3354.0666666666675</v>
      </c>
      <c r="K359" s="31">
        <v>3265</v>
      </c>
      <c r="L359" s="31">
        <v>3192.45</v>
      </c>
      <c r="M359" s="31">
        <v>2.02773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227.85</v>
      </c>
      <c r="D360" s="40">
        <v>227.51666666666665</v>
      </c>
      <c r="E360" s="40">
        <v>225.73333333333329</v>
      </c>
      <c r="F360" s="40">
        <v>223.61666666666665</v>
      </c>
      <c r="G360" s="40">
        <v>221.83333333333329</v>
      </c>
      <c r="H360" s="40">
        <v>229.6333333333333</v>
      </c>
      <c r="I360" s="40">
        <v>231.41666666666666</v>
      </c>
      <c r="J360" s="40">
        <v>233.5333333333333</v>
      </c>
      <c r="K360" s="31">
        <v>229.3</v>
      </c>
      <c r="L360" s="31">
        <v>225.4</v>
      </c>
      <c r="M360" s="31">
        <v>25.928519999999999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5692.65</v>
      </c>
      <c r="D361" s="40">
        <v>5681.3166666666666</v>
      </c>
      <c r="E361" s="40">
        <v>5629.333333333333</v>
      </c>
      <c r="F361" s="40">
        <v>5566.0166666666664</v>
      </c>
      <c r="G361" s="40">
        <v>5514.0333333333328</v>
      </c>
      <c r="H361" s="40">
        <v>5744.6333333333332</v>
      </c>
      <c r="I361" s="40">
        <v>5796.6166666666668</v>
      </c>
      <c r="J361" s="40">
        <v>5859.9333333333334</v>
      </c>
      <c r="K361" s="31">
        <v>5733.3</v>
      </c>
      <c r="L361" s="31">
        <v>5618</v>
      </c>
      <c r="M361" s="31">
        <v>0.35188999999999998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239.65</v>
      </c>
      <c r="D362" s="40">
        <v>240.23333333333335</v>
      </c>
      <c r="E362" s="40">
        <v>235.8666666666667</v>
      </c>
      <c r="F362" s="40">
        <v>232.08333333333334</v>
      </c>
      <c r="G362" s="40">
        <v>227.7166666666667</v>
      </c>
      <c r="H362" s="40">
        <v>244.01666666666671</v>
      </c>
      <c r="I362" s="40">
        <v>248.38333333333338</v>
      </c>
      <c r="J362" s="40">
        <v>252.16666666666671</v>
      </c>
      <c r="K362" s="31">
        <v>244.6</v>
      </c>
      <c r="L362" s="31">
        <v>236.45</v>
      </c>
      <c r="M362" s="31">
        <v>11.17482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855.05</v>
      </c>
      <c r="D363" s="40">
        <v>855.9666666666667</v>
      </c>
      <c r="E363" s="40">
        <v>844.08333333333337</v>
      </c>
      <c r="F363" s="40">
        <v>833.11666666666667</v>
      </c>
      <c r="G363" s="40">
        <v>821.23333333333335</v>
      </c>
      <c r="H363" s="40">
        <v>866.93333333333339</v>
      </c>
      <c r="I363" s="40">
        <v>878.81666666666661</v>
      </c>
      <c r="J363" s="40">
        <v>889.78333333333342</v>
      </c>
      <c r="K363" s="31">
        <v>867.85</v>
      </c>
      <c r="L363" s="31">
        <v>845</v>
      </c>
      <c r="M363" s="31">
        <v>1.12093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2225.1999999999998</v>
      </c>
      <c r="D364" s="40">
        <v>2226.9833333333331</v>
      </c>
      <c r="E364" s="40">
        <v>2211.2666666666664</v>
      </c>
      <c r="F364" s="40">
        <v>2197.3333333333335</v>
      </c>
      <c r="G364" s="40">
        <v>2181.6166666666668</v>
      </c>
      <c r="H364" s="40">
        <v>2240.9166666666661</v>
      </c>
      <c r="I364" s="40">
        <v>2256.6333333333323</v>
      </c>
      <c r="J364" s="40">
        <v>2270.5666666666657</v>
      </c>
      <c r="K364" s="31">
        <v>2242.6999999999998</v>
      </c>
      <c r="L364" s="31">
        <v>2213.0500000000002</v>
      </c>
      <c r="M364" s="31">
        <v>3.6197499999999998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2571.1</v>
      </c>
      <c r="D365" s="40">
        <v>2576.4500000000003</v>
      </c>
      <c r="E365" s="40">
        <v>2552.9000000000005</v>
      </c>
      <c r="F365" s="40">
        <v>2534.7000000000003</v>
      </c>
      <c r="G365" s="40">
        <v>2511.1500000000005</v>
      </c>
      <c r="H365" s="40">
        <v>2594.6500000000005</v>
      </c>
      <c r="I365" s="40">
        <v>2618.2000000000007</v>
      </c>
      <c r="J365" s="40">
        <v>2636.4000000000005</v>
      </c>
      <c r="K365" s="31">
        <v>2600</v>
      </c>
      <c r="L365" s="31">
        <v>2558.25</v>
      </c>
      <c r="M365" s="31">
        <v>3.5020199999999999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929.1</v>
      </c>
      <c r="D366" s="40">
        <v>930.46666666666658</v>
      </c>
      <c r="E366" s="40">
        <v>924.93333333333317</v>
      </c>
      <c r="F366" s="40">
        <v>920.76666666666654</v>
      </c>
      <c r="G366" s="40">
        <v>915.23333333333312</v>
      </c>
      <c r="H366" s="40">
        <v>934.63333333333321</v>
      </c>
      <c r="I366" s="40">
        <v>940.16666666666674</v>
      </c>
      <c r="J366" s="40">
        <v>944.33333333333326</v>
      </c>
      <c r="K366" s="31">
        <v>936</v>
      </c>
      <c r="L366" s="31">
        <v>926.3</v>
      </c>
      <c r="M366" s="31">
        <v>0.50461999999999996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1894.55</v>
      </c>
      <c r="D367" s="40">
        <v>1884.8999999999999</v>
      </c>
      <c r="E367" s="40">
        <v>1859.6999999999998</v>
      </c>
      <c r="F367" s="40">
        <v>1824.85</v>
      </c>
      <c r="G367" s="40">
        <v>1799.6499999999999</v>
      </c>
      <c r="H367" s="40">
        <v>1919.7499999999998</v>
      </c>
      <c r="I367" s="40">
        <v>1944.95</v>
      </c>
      <c r="J367" s="40">
        <v>1979.7999999999997</v>
      </c>
      <c r="K367" s="31">
        <v>1910.1</v>
      </c>
      <c r="L367" s="31">
        <v>1850.05</v>
      </c>
      <c r="M367" s="31">
        <v>3.3635299999999999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1479.8</v>
      </c>
      <c r="D368" s="40">
        <v>1486.5833333333333</v>
      </c>
      <c r="E368" s="40">
        <v>1469.2166666666665</v>
      </c>
      <c r="F368" s="40">
        <v>1458.6333333333332</v>
      </c>
      <c r="G368" s="40">
        <v>1441.2666666666664</v>
      </c>
      <c r="H368" s="40">
        <v>1497.1666666666665</v>
      </c>
      <c r="I368" s="40">
        <v>1514.5333333333333</v>
      </c>
      <c r="J368" s="40">
        <v>1525.1166666666666</v>
      </c>
      <c r="K368" s="31">
        <v>1503.95</v>
      </c>
      <c r="L368" s="31">
        <v>1476</v>
      </c>
      <c r="M368" s="31">
        <v>0.52373999999999998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126.3</v>
      </c>
      <c r="D369" s="40">
        <v>125.95</v>
      </c>
      <c r="E369" s="40">
        <v>125.10000000000001</v>
      </c>
      <c r="F369" s="40">
        <v>123.9</v>
      </c>
      <c r="G369" s="40">
        <v>123.05000000000001</v>
      </c>
      <c r="H369" s="40">
        <v>127.15</v>
      </c>
      <c r="I369" s="40">
        <v>128</v>
      </c>
      <c r="J369" s="40">
        <v>129.19999999999999</v>
      </c>
      <c r="K369" s="31">
        <v>126.8</v>
      </c>
      <c r="L369" s="31">
        <v>124.75</v>
      </c>
      <c r="M369" s="31">
        <v>22.816040000000001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174.35</v>
      </c>
      <c r="D370" s="40">
        <v>173.65</v>
      </c>
      <c r="E370" s="40">
        <v>172.45000000000002</v>
      </c>
      <c r="F370" s="40">
        <v>170.55</v>
      </c>
      <c r="G370" s="40">
        <v>169.35000000000002</v>
      </c>
      <c r="H370" s="40">
        <v>175.55</v>
      </c>
      <c r="I370" s="40">
        <v>176.75</v>
      </c>
      <c r="J370" s="40">
        <v>178.65</v>
      </c>
      <c r="K370" s="31">
        <v>174.85</v>
      </c>
      <c r="L370" s="31">
        <v>171.75</v>
      </c>
      <c r="M370" s="31">
        <v>60.387749999999997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351.7</v>
      </c>
      <c r="D371" s="40">
        <v>352.61666666666662</v>
      </c>
      <c r="E371" s="40">
        <v>347.28333333333325</v>
      </c>
      <c r="F371" s="40">
        <v>342.86666666666662</v>
      </c>
      <c r="G371" s="40">
        <v>337.53333333333325</v>
      </c>
      <c r="H371" s="40">
        <v>357.03333333333325</v>
      </c>
      <c r="I371" s="40">
        <v>362.36666666666662</v>
      </c>
      <c r="J371" s="40">
        <v>366.78333333333325</v>
      </c>
      <c r="K371" s="31">
        <v>357.95</v>
      </c>
      <c r="L371" s="31">
        <v>348.2</v>
      </c>
      <c r="M371" s="31">
        <v>10.66385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663.55</v>
      </c>
      <c r="D372" s="40">
        <v>648.26666666666665</v>
      </c>
      <c r="E372" s="40">
        <v>617.73333333333335</v>
      </c>
      <c r="F372" s="40">
        <v>571.91666666666674</v>
      </c>
      <c r="G372" s="40">
        <v>541.38333333333344</v>
      </c>
      <c r="H372" s="40">
        <v>694.08333333333326</v>
      </c>
      <c r="I372" s="40">
        <v>724.61666666666656</v>
      </c>
      <c r="J372" s="40">
        <v>770.43333333333317</v>
      </c>
      <c r="K372" s="31">
        <v>678.8</v>
      </c>
      <c r="L372" s="31">
        <v>602.45000000000005</v>
      </c>
      <c r="M372" s="31">
        <v>18.91273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125.4</v>
      </c>
      <c r="D373" s="40">
        <v>125.7</v>
      </c>
      <c r="E373" s="40">
        <v>124.7</v>
      </c>
      <c r="F373" s="40">
        <v>124</v>
      </c>
      <c r="G373" s="40">
        <v>123</v>
      </c>
      <c r="H373" s="40">
        <v>126.4</v>
      </c>
      <c r="I373" s="40">
        <v>127.4</v>
      </c>
      <c r="J373" s="40">
        <v>128.10000000000002</v>
      </c>
      <c r="K373" s="31">
        <v>126.7</v>
      </c>
      <c r="L373" s="31">
        <v>125</v>
      </c>
      <c r="M373" s="31">
        <v>1.1856599999999999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5542.45</v>
      </c>
      <c r="D374" s="40">
        <v>5547.4833333333336</v>
      </c>
      <c r="E374" s="40">
        <v>5494.9666666666672</v>
      </c>
      <c r="F374" s="40">
        <v>5447.4833333333336</v>
      </c>
      <c r="G374" s="40">
        <v>5394.9666666666672</v>
      </c>
      <c r="H374" s="40">
        <v>5594.9666666666672</v>
      </c>
      <c r="I374" s="40">
        <v>5647.4833333333336</v>
      </c>
      <c r="J374" s="40">
        <v>5694.9666666666672</v>
      </c>
      <c r="K374" s="31">
        <v>5600</v>
      </c>
      <c r="L374" s="31">
        <v>5500</v>
      </c>
      <c r="M374" s="31">
        <v>0.29193000000000002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13737.2</v>
      </c>
      <c r="D375" s="40">
        <v>13604.616666666669</v>
      </c>
      <c r="E375" s="40">
        <v>13333.633333333337</v>
      </c>
      <c r="F375" s="40">
        <v>12930.066666666668</v>
      </c>
      <c r="G375" s="40">
        <v>12659.083333333336</v>
      </c>
      <c r="H375" s="40">
        <v>14008.183333333338</v>
      </c>
      <c r="I375" s="40">
        <v>14279.166666666668</v>
      </c>
      <c r="J375" s="40">
        <v>14682.733333333339</v>
      </c>
      <c r="K375" s="31">
        <v>13875.6</v>
      </c>
      <c r="L375" s="31">
        <v>13201.05</v>
      </c>
      <c r="M375" s="31">
        <v>0.17372000000000001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36.15</v>
      </c>
      <c r="D376" s="40">
        <v>36.033333333333339</v>
      </c>
      <c r="E376" s="40">
        <v>35.816666666666677</v>
      </c>
      <c r="F376" s="40">
        <v>35.483333333333341</v>
      </c>
      <c r="G376" s="40">
        <v>35.26666666666668</v>
      </c>
      <c r="H376" s="40">
        <v>36.366666666666674</v>
      </c>
      <c r="I376" s="40">
        <v>36.583333333333329</v>
      </c>
      <c r="J376" s="40">
        <v>36.916666666666671</v>
      </c>
      <c r="K376" s="31">
        <v>36.25</v>
      </c>
      <c r="L376" s="31">
        <v>35.700000000000003</v>
      </c>
      <c r="M376" s="31">
        <v>313.96562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839.3</v>
      </c>
      <c r="D377" s="40">
        <v>836.80000000000007</v>
      </c>
      <c r="E377" s="40">
        <v>828.60000000000014</v>
      </c>
      <c r="F377" s="40">
        <v>817.90000000000009</v>
      </c>
      <c r="G377" s="40">
        <v>809.70000000000016</v>
      </c>
      <c r="H377" s="40">
        <v>847.50000000000011</v>
      </c>
      <c r="I377" s="40">
        <v>855.70000000000016</v>
      </c>
      <c r="J377" s="40">
        <v>866.40000000000009</v>
      </c>
      <c r="K377" s="31">
        <v>845</v>
      </c>
      <c r="L377" s="31">
        <v>826.1</v>
      </c>
      <c r="M377" s="31">
        <v>0.51424999999999998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162.75</v>
      </c>
      <c r="D378" s="40">
        <v>162.66666666666666</v>
      </c>
      <c r="E378" s="40">
        <v>161.48333333333332</v>
      </c>
      <c r="F378" s="40">
        <v>160.21666666666667</v>
      </c>
      <c r="G378" s="40">
        <v>159.03333333333333</v>
      </c>
      <c r="H378" s="40">
        <v>163.93333333333331</v>
      </c>
      <c r="I378" s="40">
        <v>165.11666666666665</v>
      </c>
      <c r="J378" s="40">
        <v>166.3833333333333</v>
      </c>
      <c r="K378" s="31">
        <v>163.85</v>
      </c>
      <c r="L378" s="31">
        <v>161.4</v>
      </c>
      <c r="M378" s="31">
        <v>38.343919999999997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146.30000000000001</v>
      </c>
      <c r="D379" s="40">
        <v>145.88333333333333</v>
      </c>
      <c r="E379" s="40">
        <v>144.66666666666666</v>
      </c>
      <c r="F379" s="40">
        <v>143.03333333333333</v>
      </c>
      <c r="G379" s="40">
        <v>141.81666666666666</v>
      </c>
      <c r="H379" s="40">
        <v>147.51666666666665</v>
      </c>
      <c r="I379" s="40">
        <v>148.73333333333335</v>
      </c>
      <c r="J379" s="40">
        <v>150.36666666666665</v>
      </c>
      <c r="K379" s="31">
        <v>147.1</v>
      </c>
      <c r="L379" s="31">
        <v>144.25</v>
      </c>
      <c r="M379" s="31">
        <v>27.99015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264.89999999999998</v>
      </c>
      <c r="D380" s="40">
        <v>263.7</v>
      </c>
      <c r="E380" s="40">
        <v>259.39999999999998</v>
      </c>
      <c r="F380" s="40">
        <v>253.89999999999998</v>
      </c>
      <c r="G380" s="40">
        <v>249.59999999999997</v>
      </c>
      <c r="H380" s="40">
        <v>269.2</v>
      </c>
      <c r="I380" s="40">
        <v>273.50000000000006</v>
      </c>
      <c r="J380" s="40">
        <v>279</v>
      </c>
      <c r="K380" s="31">
        <v>268</v>
      </c>
      <c r="L380" s="31">
        <v>258.2</v>
      </c>
      <c r="M380" s="31">
        <v>4.0214299999999996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865.4</v>
      </c>
      <c r="D381" s="40">
        <v>870.13333333333333</v>
      </c>
      <c r="E381" s="40">
        <v>855.26666666666665</v>
      </c>
      <c r="F381" s="40">
        <v>845.13333333333333</v>
      </c>
      <c r="G381" s="40">
        <v>830.26666666666665</v>
      </c>
      <c r="H381" s="40">
        <v>880.26666666666665</v>
      </c>
      <c r="I381" s="40">
        <v>895.13333333333321</v>
      </c>
      <c r="J381" s="40">
        <v>905.26666666666665</v>
      </c>
      <c r="K381" s="31">
        <v>885</v>
      </c>
      <c r="L381" s="31">
        <v>860</v>
      </c>
      <c r="M381" s="31">
        <v>2.8723399999999999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28.05</v>
      </c>
      <c r="D382" s="40">
        <v>28.033333333333331</v>
      </c>
      <c r="E382" s="40">
        <v>27.816666666666663</v>
      </c>
      <c r="F382" s="40">
        <v>27.583333333333332</v>
      </c>
      <c r="G382" s="40">
        <v>27.366666666666664</v>
      </c>
      <c r="H382" s="40">
        <v>28.266666666666662</v>
      </c>
      <c r="I382" s="40">
        <v>28.483333333333331</v>
      </c>
      <c r="J382" s="40">
        <v>28.716666666666661</v>
      </c>
      <c r="K382" s="31">
        <v>28.25</v>
      </c>
      <c r="L382" s="31">
        <v>27.8</v>
      </c>
      <c r="M382" s="31">
        <v>12.611840000000001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210.9</v>
      </c>
      <c r="D383" s="40">
        <v>211.75</v>
      </c>
      <c r="E383" s="40">
        <v>208.7</v>
      </c>
      <c r="F383" s="40">
        <v>206.5</v>
      </c>
      <c r="G383" s="40">
        <v>203.45</v>
      </c>
      <c r="H383" s="40">
        <v>213.95</v>
      </c>
      <c r="I383" s="40">
        <v>217</v>
      </c>
      <c r="J383" s="40">
        <v>219.2</v>
      </c>
      <c r="K383" s="31">
        <v>214.8</v>
      </c>
      <c r="L383" s="31">
        <v>209.55</v>
      </c>
      <c r="M383" s="31">
        <v>15.90005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589.45000000000005</v>
      </c>
      <c r="D384" s="40">
        <v>590.16666666666663</v>
      </c>
      <c r="E384" s="40">
        <v>587.7833333333333</v>
      </c>
      <c r="F384" s="40">
        <v>586.11666666666667</v>
      </c>
      <c r="G384" s="40">
        <v>583.73333333333335</v>
      </c>
      <c r="H384" s="40">
        <v>591.83333333333326</v>
      </c>
      <c r="I384" s="40">
        <v>594.2166666666667</v>
      </c>
      <c r="J384" s="40">
        <v>595.88333333333321</v>
      </c>
      <c r="K384" s="31">
        <v>592.54999999999995</v>
      </c>
      <c r="L384" s="31">
        <v>588.5</v>
      </c>
      <c r="M384" s="31">
        <v>1.08161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279.39999999999998</v>
      </c>
      <c r="D385" s="40">
        <v>282.15000000000003</v>
      </c>
      <c r="E385" s="40">
        <v>275.80000000000007</v>
      </c>
      <c r="F385" s="40">
        <v>272.20000000000005</v>
      </c>
      <c r="G385" s="40">
        <v>265.85000000000008</v>
      </c>
      <c r="H385" s="40">
        <v>285.75000000000006</v>
      </c>
      <c r="I385" s="40">
        <v>292.10000000000008</v>
      </c>
      <c r="J385" s="40">
        <v>295.70000000000005</v>
      </c>
      <c r="K385" s="31">
        <v>288.5</v>
      </c>
      <c r="L385" s="31">
        <v>278.55</v>
      </c>
      <c r="M385" s="31">
        <v>6.98421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72.349999999999994</v>
      </c>
      <c r="D386" s="40">
        <v>72.216666666666669</v>
      </c>
      <c r="E386" s="40">
        <v>71.233333333333334</v>
      </c>
      <c r="F386" s="40">
        <v>70.11666666666666</v>
      </c>
      <c r="G386" s="40">
        <v>69.133333333333326</v>
      </c>
      <c r="H386" s="40">
        <v>73.333333333333343</v>
      </c>
      <c r="I386" s="40">
        <v>74.316666666666691</v>
      </c>
      <c r="J386" s="40">
        <v>75.433333333333351</v>
      </c>
      <c r="K386" s="31">
        <v>73.2</v>
      </c>
      <c r="L386" s="31">
        <v>71.099999999999994</v>
      </c>
      <c r="M386" s="31">
        <v>21.048490000000001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2169.85</v>
      </c>
      <c r="D387" s="40">
        <v>2148.6833333333334</v>
      </c>
      <c r="E387" s="40">
        <v>2087.3666666666668</v>
      </c>
      <c r="F387" s="40">
        <v>2004.8833333333332</v>
      </c>
      <c r="G387" s="40">
        <v>1943.5666666666666</v>
      </c>
      <c r="H387" s="40">
        <v>2231.166666666667</v>
      </c>
      <c r="I387" s="40">
        <v>2292.4833333333336</v>
      </c>
      <c r="J387" s="40">
        <v>2374.9666666666672</v>
      </c>
      <c r="K387" s="31">
        <v>2210</v>
      </c>
      <c r="L387" s="31">
        <v>2066.1999999999998</v>
      </c>
      <c r="M387" s="31">
        <v>1.04932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393.95</v>
      </c>
      <c r="D388" s="40">
        <v>394.61666666666662</v>
      </c>
      <c r="E388" s="40">
        <v>390.58333333333326</v>
      </c>
      <c r="F388" s="40">
        <v>387.21666666666664</v>
      </c>
      <c r="G388" s="40">
        <v>383.18333333333328</v>
      </c>
      <c r="H388" s="40">
        <v>397.98333333333323</v>
      </c>
      <c r="I388" s="40">
        <v>402.01666666666665</v>
      </c>
      <c r="J388" s="40">
        <v>405.38333333333321</v>
      </c>
      <c r="K388" s="31">
        <v>398.65</v>
      </c>
      <c r="L388" s="31">
        <v>391.25</v>
      </c>
      <c r="M388" s="31">
        <v>2.4685600000000001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152.65</v>
      </c>
      <c r="D389" s="40">
        <v>153.06666666666669</v>
      </c>
      <c r="E389" s="40">
        <v>148.98333333333338</v>
      </c>
      <c r="F389" s="40">
        <v>145.31666666666669</v>
      </c>
      <c r="G389" s="40">
        <v>141.23333333333338</v>
      </c>
      <c r="H389" s="40">
        <v>156.73333333333338</v>
      </c>
      <c r="I389" s="40">
        <v>160.81666666666669</v>
      </c>
      <c r="J389" s="40">
        <v>164.48333333333338</v>
      </c>
      <c r="K389" s="31">
        <v>157.15</v>
      </c>
      <c r="L389" s="31">
        <v>149.4</v>
      </c>
      <c r="M389" s="31">
        <v>10.78538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1159.8499999999999</v>
      </c>
      <c r="D390" s="40">
        <v>1160.3166666666666</v>
      </c>
      <c r="E390" s="40">
        <v>1150.8333333333333</v>
      </c>
      <c r="F390" s="40">
        <v>1141.8166666666666</v>
      </c>
      <c r="G390" s="40">
        <v>1132.3333333333333</v>
      </c>
      <c r="H390" s="40">
        <v>1169.3333333333333</v>
      </c>
      <c r="I390" s="40">
        <v>1178.8166666666668</v>
      </c>
      <c r="J390" s="40">
        <v>1187.8333333333333</v>
      </c>
      <c r="K390" s="31">
        <v>1169.8</v>
      </c>
      <c r="L390" s="31">
        <v>1151.3</v>
      </c>
      <c r="M390" s="31">
        <v>1.5765199999999999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2227.4</v>
      </c>
      <c r="D391" s="40">
        <v>2228.7333333333331</v>
      </c>
      <c r="E391" s="40">
        <v>2214.7166666666662</v>
      </c>
      <c r="F391" s="40">
        <v>2202.0333333333333</v>
      </c>
      <c r="G391" s="40">
        <v>2188.0166666666664</v>
      </c>
      <c r="H391" s="40">
        <v>2241.4166666666661</v>
      </c>
      <c r="I391" s="40">
        <v>2255.4333333333334</v>
      </c>
      <c r="J391" s="40">
        <v>2268.1166666666659</v>
      </c>
      <c r="K391" s="31">
        <v>2242.75</v>
      </c>
      <c r="L391" s="31">
        <v>2216.0500000000002</v>
      </c>
      <c r="M391" s="31">
        <v>48.368119999999998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125.85</v>
      </c>
      <c r="D392" s="40">
        <v>125.21666666666665</v>
      </c>
      <c r="E392" s="40">
        <v>123.5333333333333</v>
      </c>
      <c r="F392" s="40">
        <v>121.21666666666665</v>
      </c>
      <c r="G392" s="40">
        <v>119.5333333333333</v>
      </c>
      <c r="H392" s="40">
        <v>127.5333333333333</v>
      </c>
      <c r="I392" s="40">
        <v>129.21666666666667</v>
      </c>
      <c r="J392" s="40">
        <v>131.5333333333333</v>
      </c>
      <c r="K392" s="31">
        <v>126.9</v>
      </c>
      <c r="L392" s="31">
        <v>122.9</v>
      </c>
      <c r="M392" s="31">
        <v>0.52564999999999995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1326.45</v>
      </c>
      <c r="D393" s="40">
        <v>1321.8</v>
      </c>
      <c r="E393" s="40">
        <v>1304.6499999999999</v>
      </c>
      <c r="F393" s="40">
        <v>1282.8499999999999</v>
      </c>
      <c r="G393" s="40">
        <v>1265.6999999999998</v>
      </c>
      <c r="H393" s="40">
        <v>1343.6</v>
      </c>
      <c r="I393" s="40">
        <v>1360.75</v>
      </c>
      <c r="J393" s="40">
        <v>1382.55</v>
      </c>
      <c r="K393" s="31">
        <v>1338.95</v>
      </c>
      <c r="L393" s="31">
        <v>1300</v>
      </c>
      <c r="M393" s="31">
        <v>0.91949999999999998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1888.55</v>
      </c>
      <c r="D394" s="40">
        <v>1895.5</v>
      </c>
      <c r="E394" s="40">
        <v>1873.05</v>
      </c>
      <c r="F394" s="40">
        <v>1857.55</v>
      </c>
      <c r="G394" s="40">
        <v>1835.1</v>
      </c>
      <c r="H394" s="40">
        <v>1911</v>
      </c>
      <c r="I394" s="40">
        <v>1933.4499999999998</v>
      </c>
      <c r="J394" s="40">
        <v>1948.95</v>
      </c>
      <c r="K394" s="31">
        <v>1917.95</v>
      </c>
      <c r="L394" s="31">
        <v>1880</v>
      </c>
      <c r="M394" s="31">
        <v>1.7559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1091</v>
      </c>
      <c r="D395" s="40">
        <v>1094.6666666666667</v>
      </c>
      <c r="E395" s="40">
        <v>1079.3333333333335</v>
      </c>
      <c r="F395" s="40">
        <v>1067.6666666666667</v>
      </c>
      <c r="G395" s="40">
        <v>1052.3333333333335</v>
      </c>
      <c r="H395" s="40">
        <v>1106.3333333333335</v>
      </c>
      <c r="I395" s="40">
        <v>1121.666666666667</v>
      </c>
      <c r="J395" s="40">
        <v>1133.3333333333335</v>
      </c>
      <c r="K395" s="31">
        <v>1110</v>
      </c>
      <c r="L395" s="31">
        <v>1083</v>
      </c>
      <c r="M395" s="31">
        <v>15.528549999999999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1184.05</v>
      </c>
      <c r="D396" s="40">
        <v>1174</v>
      </c>
      <c r="E396" s="40">
        <v>1155.3499999999999</v>
      </c>
      <c r="F396" s="40">
        <v>1126.6499999999999</v>
      </c>
      <c r="G396" s="40">
        <v>1107.9999999999998</v>
      </c>
      <c r="H396" s="40">
        <v>1202.7</v>
      </c>
      <c r="I396" s="40">
        <v>1221.3500000000001</v>
      </c>
      <c r="J396" s="40">
        <v>1250.0500000000002</v>
      </c>
      <c r="K396" s="31">
        <v>1192.6500000000001</v>
      </c>
      <c r="L396" s="31">
        <v>1145.3</v>
      </c>
      <c r="M396" s="31">
        <v>24.69538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469.85</v>
      </c>
      <c r="D397" s="40">
        <v>469.41666666666669</v>
      </c>
      <c r="E397" s="40">
        <v>462.18333333333339</v>
      </c>
      <c r="F397" s="40">
        <v>454.51666666666671</v>
      </c>
      <c r="G397" s="40">
        <v>447.28333333333342</v>
      </c>
      <c r="H397" s="40">
        <v>477.08333333333337</v>
      </c>
      <c r="I397" s="40">
        <v>484.31666666666661</v>
      </c>
      <c r="J397" s="40">
        <v>491.98333333333335</v>
      </c>
      <c r="K397" s="31">
        <v>476.65</v>
      </c>
      <c r="L397" s="31">
        <v>461.75</v>
      </c>
      <c r="M397" s="31">
        <v>2.1083400000000001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</v>
      </c>
      <c r="D398" s="40">
        <v>26.05</v>
      </c>
      <c r="E398" s="40">
        <v>25.950000000000003</v>
      </c>
      <c r="F398" s="40">
        <v>25.900000000000002</v>
      </c>
      <c r="G398" s="40">
        <v>25.800000000000004</v>
      </c>
      <c r="H398" s="40">
        <v>26.1</v>
      </c>
      <c r="I398" s="40">
        <v>26.200000000000003</v>
      </c>
      <c r="J398" s="40">
        <v>26.25</v>
      </c>
      <c r="K398" s="31">
        <v>26.15</v>
      </c>
      <c r="L398" s="31">
        <v>26</v>
      </c>
      <c r="M398" s="31">
        <v>6.2644799999999998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2977.05</v>
      </c>
      <c r="D399" s="40">
        <v>2953.6166666666668</v>
      </c>
      <c r="E399" s="40">
        <v>2857.2333333333336</v>
      </c>
      <c r="F399" s="40">
        <v>2737.416666666667</v>
      </c>
      <c r="G399" s="40">
        <v>2641.0333333333338</v>
      </c>
      <c r="H399" s="40">
        <v>3073.4333333333334</v>
      </c>
      <c r="I399" s="40">
        <v>3169.8166666666666</v>
      </c>
      <c r="J399" s="40">
        <v>3289.6333333333332</v>
      </c>
      <c r="K399" s="31">
        <v>3050</v>
      </c>
      <c r="L399" s="31">
        <v>2833.8</v>
      </c>
      <c r="M399" s="31">
        <v>5.52597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9423.5499999999993</v>
      </c>
      <c r="D400" s="40">
        <v>9294.85</v>
      </c>
      <c r="E400" s="40">
        <v>9139.7000000000007</v>
      </c>
      <c r="F400" s="40">
        <v>8855.85</v>
      </c>
      <c r="G400" s="40">
        <v>8700.7000000000007</v>
      </c>
      <c r="H400" s="40">
        <v>9578.7000000000007</v>
      </c>
      <c r="I400" s="40">
        <v>9733.8499999999985</v>
      </c>
      <c r="J400" s="40">
        <v>10017.700000000001</v>
      </c>
      <c r="K400" s="31">
        <v>9450</v>
      </c>
      <c r="L400" s="31">
        <v>9011</v>
      </c>
      <c r="M400" s="31">
        <v>5.2550499999999998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8794</v>
      </c>
      <c r="D401" s="40">
        <v>8745.4333333333325</v>
      </c>
      <c r="E401" s="40">
        <v>8640.866666666665</v>
      </c>
      <c r="F401" s="40">
        <v>8487.7333333333318</v>
      </c>
      <c r="G401" s="40">
        <v>8383.1666666666642</v>
      </c>
      <c r="H401" s="40">
        <v>8898.5666666666657</v>
      </c>
      <c r="I401" s="40">
        <v>9003.133333333335</v>
      </c>
      <c r="J401" s="40">
        <v>9156.2666666666664</v>
      </c>
      <c r="K401" s="31">
        <v>8850</v>
      </c>
      <c r="L401" s="31">
        <v>8592.2999999999993</v>
      </c>
      <c r="M401" s="31">
        <v>0.15421000000000001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7194.7</v>
      </c>
      <c r="D402" s="40">
        <v>7213.5999999999995</v>
      </c>
      <c r="E402" s="40">
        <v>7031.0499999999993</v>
      </c>
      <c r="F402" s="40">
        <v>6867.4</v>
      </c>
      <c r="G402" s="40">
        <v>6684.8499999999995</v>
      </c>
      <c r="H402" s="40">
        <v>7377.2499999999991</v>
      </c>
      <c r="I402" s="40">
        <v>7559.8</v>
      </c>
      <c r="J402" s="40">
        <v>7723.4499999999989</v>
      </c>
      <c r="K402" s="31">
        <v>7396.15</v>
      </c>
      <c r="L402" s="31">
        <v>7049.95</v>
      </c>
      <c r="M402" s="31">
        <v>0.25527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118.3</v>
      </c>
      <c r="D403" s="40">
        <v>117.7</v>
      </c>
      <c r="E403" s="40">
        <v>115.5</v>
      </c>
      <c r="F403" s="40">
        <v>112.7</v>
      </c>
      <c r="G403" s="40">
        <v>110.5</v>
      </c>
      <c r="H403" s="40">
        <v>120.5</v>
      </c>
      <c r="I403" s="40">
        <v>122.70000000000002</v>
      </c>
      <c r="J403" s="40">
        <v>125.5</v>
      </c>
      <c r="K403" s="31">
        <v>119.9</v>
      </c>
      <c r="L403" s="31">
        <v>114.9</v>
      </c>
      <c r="M403" s="31">
        <v>7.5402199999999997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233.45</v>
      </c>
      <c r="D404" s="40">
        <v>231.89999999999998</v>
      </c>
      <c r="E404" s="40">
        <v>227.69999999999996</v>
      </c>
      <c r="F404" s="40">
        <v>221.95</v>
      </c>
      <c r="G404" s="40">
        <v>217.74999999999997</v>
      </c>
      <c r="H404" s="40">
        <v>237.64999999999995</v>
      </c>
      <c r="I404" s="40">
        <v>241.85</v>
      </c>
      <c r="J404" s="40">
        <v>247.59999999999994</v>
      </c>
      <c r="K404" s="31">
        <v>236.1</v>
      </c>
      <c r="L404" s="31">
        <v>226.15</v>
      </c>
      <c r="M404" s="31">
        <v>5.5741399999999999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313.35000000000002</v>
      </c>
      <c r="D405" s="40">
        <v>314.23333333333335</v>
      </c>
      <c r="E405" s="40">
        <v>306.4666666666667</v>
      </c>
      <c r="F405" s="40">
        <v>299.58333333333337</v>
      </c>
      <c r="G405" s="40">
        <v>291.81666666666672</v>
      </c>
      <c r="H405" s="40">
        <v>321.11666666666667</v>
      </c>
      <c r="I405" s="40">
        <v>328.88333333333333</v>
      </c>
      <c r="J405" s="40">
        <v>335.76666666666665</v>
      </c>
      <c r="K405" s="31">
        <v>322</v>
      </c>
      <c r="L405" s="31">
        <v>307.35000000000002</v>
      </c>
      <c r="M405" s="31">
        <v>1.64672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2340.75</v>
      </c>
      <c r="D406" s="40">
        <v>2328.5333333333333</v>
      </c>
      <c r="E406" s="40">
        <v>2297.2166666666667</v>
      </c>
      <c r="F406" s="40">
        <v>2253.6833333333334</v>
      </c>
      <c r="G406" s="40">
        <v>2222.3666666666668</v>
      </c>
      <c r="H406" s="40">
        <v>2372.0666666666666</v>
      </c>
      <c r="I406" s="40">
        <v>2403.3833333333332</v>
      </c>
      <c r="J406" s="40">
        <v>2446.9166666666665</v>
      </c>
      <c r="K406" s="31">
        <v>2359.85</v>
      </c>
      <c r="L406" s="31">
        <v>2285</v>
      </c>
      <c r="M406" s="31">
        <v>0.15185000000000001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572.95000000000005</v>
      </c>
      <c r="D407" s="40">
        <v>573.69999999999993</v>
      </c>
      <c r="E407" s="40">
        <v>564.64999999999986</v>
      </c>
      <c r="F407" s="40">
        <v>556.34999999999991</v>
      </c>
      <c r="G407" s="40">
        <v>547.29999999999984</v>
      </c>
      <c r="H407" s="40">
        <v>581.99999999999989</v>
      </c>
      <c r="I407" s="40">
        <v>591.04999999999984</v>
      </c>
      <c r="J407" s="40">
        <v>599.34999999999991</v>
      </c>
      <c r="K407" s="31">
        <v>582.75</v>
      </c>
      <c r="L407" s="31">
        <v>565.4</v>
      </c>
      <c r="M407" s="31">
        <v>2.4189099999999999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106.7</v>
      </c>
      <c r="D408" s="40">
        <v>106.55000000000001</v>
      </c>
      <c r="E408" s="40">
        <v>105.45000000000002</v>
      </c>
      <c r="F408" s="40">
        <v>104.2</v>
      </c>
      <c r="G408" s="40">
        <v>103.10000000000001</v>
      </c>
      <c r="H408" s="40">
        <v>107.80000000000003</v>
      </c>
      <c r="I408" s="40">
        <v>108.90000000000002</v>
      </c>
      <c r="J408" s="40">
        <v>110.15000000000003</v>
      </c>
      <c r="K408" s="31">
        <v>107.65</v>
      </c>
      <c r="L408" s="31">
        <v>105.3</v>
      </c>
      <c r="M408" s="31">
        <v>17.46912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243.95</v>
      </c>
      <c r="D409" s="40">
        <v>243.26666666666665</v>
      </c>
      <c r="E409" s="40">
        <v>239.68333333333331</v>
      </c>
      <c r="F409" s="40">
        <v>235.41666666666666</v>
      </c>
      <c r="G409" s="40">
        <v>231.83333333333331</v>
      </c>
      <c r="H409" s="40">
        <v>247.5333333333333</v>
      </c>
      <c r="I409" s="40">
        <v>251.11666666666667</v>
      </c>
      <c r="J409" s="40">
        <v>255.3833333333333</v>
      </c>
      <c r="K409" s="31">
        <v>246.85</v>
      </c>
      <c r="L409" s="31">
        <v>239</v>
      </c>
      <c r="M409" s="31">
        <v>1.4912700000000001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26897.75</v>
      </c>
      <c r="D410" s="40">
        <v>26793.366666666669</v>
      </c>
      <c r="E410" s="40">
        <v>26555.133333333339</v>
      </c>
      <c r="F410" s="40">
        <v>26212.51666666667</v>
      </c>
      <c r="G410" s="40">
        <v>25974.28333333334</v>
      </c>
      <c r="H410" s="40">
        <v>27135.983333333337</v>
      </c>
      <c r="I410" s="40">
        <v>27374.216666666667</v>
      </c>
      <c r="J410" s="40">
        <v>27716.833333333336</v>
      </c>
      <c r="K410" s="31">
        <v>27031.599999999999</v>
      </c>
      <c r="L410" s="31">
        <v>26450.75</v>
      </c>
      <c r="M410" s="31">
        <v>0.43602000000000002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2057.9</v>
      </c>
      <c r="D411" s="40">
        <v>2061.2666666666669</v>
      </c>
      <c r="E411" s="40">
        <v>2030.6333333333337</v>
      </c>
      <c r="F411" s="40">
        <v>2003.3666666666668</v>
      </c>
      <c r="G411" s="40">
        <v>1972.7333333333336</v>
      </c>
      <c r="H411" s="40">
        <v>2088.5333333333338</v>
      </c>
      <c r="I411" s="40">
        <v>2119.166666666667</v>
      </c>
      <c r="J411" s="40">
        <v>2146.4333333333338</v>
      </c>
      <c r="K411" s="31">
        <v>2091.9</v>
      </c>
      <c r="L411" s="31">
        <v>2034</v>
      </c>
      <c r="M411" s="31">
        <v>0.61675999999999997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1281.4000000000001</v>
      </c>
      <c r="D412" s="40">
        <v>1276.6833333333334</v>
      </c>
      <c r="E412" s="40">
        <v>1262.3666666666668</v>
      </c>
      <c r="F412" s="40">
        <v>1243.3333333333335</v>
      </c>
      <c r="G412" s="40">
        <v>1229.0166666666669</v>
      </c>
      <c r="H412" s="40">
        <v>1295.7166666666667</v>
      </c>
      <c r="I412" s="40">
        <v>1310.0333333333333</v>
      </c>
      <c r="J412" s="40">
        <v>1329.0666666666666</v>
      </c>
      <c r="K412" s="31">
        <v>1291</v>
      </c>
      <c r="L412" s="31">
        <v>1257.6500000000001</v>
      </c>
      <c r="M412" s="31">
        <v>7.8600199999999996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2222.1999999999998</v>
      </c>
      <c r="D413" s="40">
        <v>2227.5333333333333</v>
      </c>
      <c r="E413" s="40">
        <v>2205.0666666666666</v>
      </c>
      <c r="F413" s="40">
        <v>2187.9333333333334</v>
      </c>
      <c r="G413" s="40">
        <v>2165.4666666666667</v>
      </c>
      <c r="H413" s="40">
        <v>2244.6666666666665</v>
      </c>
      <c r="I413" s="40">
        <v>2267.1333333333328</v>
      </c>
      <c r="J413" s="40">
        <v>2284.2666666666664</v>
      </c>
      <c r="K413" s="31">
        <v>2250</v>
      </c>
      <c r="L413" s="31">
        <v>2210.4</v>
      </c>
      <c r="M413" s="31">
        <v>4.3995600000000001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600.1</v>
      </c>
      <c r="D414" s="40">
        <v>596.83333333333337</v>
      </c>
      <c r="E414" s="40">
        <v>584.51666666666677</v>
      </c>
      <c r="F414" s="40">
        <v>568.93333333333339</v>
      </c>
      <c r="G414" s="40">
        <v>556.61666666666679</v>
      </c>
      <c r="H414" s="40">
        <v>612.41666666666674</v>
      </c>
      <c r="I414" s="40">
        <v>624.73333333333335</v>
      </c>
      <c r="J414" s="40">
        <v>640.31666666666672</v>
      </c>
      <c r="K414" s="31">
        <v>609.15</v>
      </c>
      <c r="L414" s="31">
        <v>581.25</v>
      </c>
      <c r="M414" s="31">
        <v>1.76024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1724.25</v>
      </c>
      <c r="D415" s="40">
        <v>1735.8666666666668</v>
      </c>
      <c r="E415" s="40">
        <v>1678.3833333333337</v>
      </c>
      <c r="F415" s="40">
        <v>1632.5166666666669</v>
      </c>
      <c r="G415" s="40">
        <v>1575.0333333333338</v>
      </c>
      <c r="H415" s="40">
        <v>1781.7333333333336</v>
      </c>
      <c r="I415" s="40">
        <v>1839.2166666666667</v>
      </c>
      <c r="J415" s="40">
        <v>1885.0833333333335</v>
      </c>
      <c r="K415" s="31">
        <v>1793.35</v>
      </c>
      <c r="L415" s="31">
        <v>1690</v>
      </c>
      <c r="M415" s="31">
        <v>1.1741699999999999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1630.45</v>
      </c>
      <c r="D416" s="40">
        <v>1645.3166666666666</v>
      </c>
      <c r="E416" s="40">
        <v>1606.1333333333332</v>
      </c>
      <c r="F416" s="40">
        <v>1581.8166666666666</v>
      </c>
      <c r="G416" s="40">
        <v>1542.6333333333332</v>
      </c>
      <c r="H416" s="40">
        <v>1669.6333333333332</v>
      </c>
      <c r="I416" s="40">
        <v>1708.8166666666666</v>
      </c>
      <c r="J416" s="40">
        <v>1733.1333333333332</v>
      </c>
      <c r="K416" s="31">
        <v>1684.5</v>
      </c>
      <c r="L416" s="31">
        <v>1621</v>
      </c>
      <c r="M416" s="31">
        <v>0.62019000000000002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858.5</v>
      </c>
      <c r="D417" s="40">
        <v>844.35</v>
      </c>
      <c r="E417" s="40">
        <v>815.7</v>
      </c>
      <c r="F417" s="40">
        <v>772.9</v>
      </c>
      <c r="G417" s="40">
        <v>744.25</v>
      </c>
      <c r="H417" s="40">
        <v>887.15000000000009</v>
      </c>
      <c r="I417" s="40">
        <v>915.8</v>
      </c>
      <c r="J417" s="40">
        <v>958.60000000000014</v>
      </c>
      <c r="K417" s="31">
        <v>873</v>
      </c>
      <c r="L417" s="31">
        <v>801.55</v>
      </c>
      <c r="M417" s="31">
        <v>6.6869899999999998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629.85</v>
      </c>
      <c r="D418" s="40">
        <v>631.76666666666665</v>
      </c>
      <c r="E418" s="40">
        <v>623.0333333333333</v>
      </c>
      <c r="F418" s="40">
        <v>616.2166666666667</v>
      </c>
      <c r="G418" s="40">
        <v>607.48333333333335</v>
      </c>
      <c r="H418" s="40">
        <v>638.58333333333326</v>
      </c>
      <c r="I418" s="40">
        <v>647.31666666666661</v>
      </c>
      <c r="J418" s="40">
        <v>654.13333333333321</v>
      </c>
      <c r="K418" s="31">
        <v>640.5</v>
      </c>
      <c r="L418" s="31">
        <v>624.95000000000005</v>
      </c>
      <c r="M418" s="31">
        <v>1.2916399999999999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73</v>
      </c>
      <c r="D419" s="40">
        <v>72.983333333333334</v>
      </c>
      <c r="E419" s="40">
        <v>72.066666666666663</v>
      </c>
      <c r="F419" s="40">
        <v>71.133333333333326</v>
      </c>
      <c r="G419" s="40">
        <v>70.216666666666654</v>
      </c>
      <c r="H419" s="40">
        <v>73.916666666666671</v>
      </c>
      <c r="I419" s="40">
        <v>74.833333333333329</v>
      </c>
      <c r="J419" s="40">
        <v>75.76666666666668</v>
      </c>
      <c r="K419" s="31">
        <v>73.900000000000006</v>
      </c>
      <c r="L419" s="31">
        <v>72.05</v>
      </c>
      <c r="M419" s="31">
        <v>69.076490000000007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106.75</v>
      </c>
      <c r="D420" s="40">
        <v>106.89999999999999</v>
      </c>
      <c r="E420" s="40">
        <v>105.39999999999998</v>
      </c>
      <c r="F420" s="40">
        <v>104.04999999999998</v>
      </c>
      <c r="G420" s="40">
        <v>102.54999999999997</v>
      </c>
      <c r="H420" s="40">
        <v>108.24999999999999</v>
      </c>
      <c r="I420" s="40">
        <v>109.75000000000001</v>
      </c>
      <c r="J420" s="40">
        <v>111.1</v>
      </c>
      <c r="K420" s="31">
        <v>108.4</v>
      </c>
      <c r="L420" s="31">
        <v>105.55</v>
      </c>
      <c r="M420" s="31">
        <v>5.5060700000000002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412.45</v>
      </c>
      <c r="D421" s="40">
        <v>411.43333333333334</v>
      </c>
      <c r="E421" s="40">
        <v>408.51666666666665</v>
      </c>
      <c r="F421" s="40">
        <v>404.58333333333331</v>
      </c>
      <c r="G421" s="40">
        <v>401.66666666666663</v>
      </c>
      <c r="H421" s="40">
        <v>415.36666666666667</v>
      </c>
      <c r="I421" s="40">
        <v>418.2833333333333</v>
      </c>
      <c r="J421" s="40">
        <v>422.2166666666667</v>
      </c>
      <c r="K421" s="31">
        <v>414.35</v>
      </c>
      <c r="L421" s="31">
        <v>407.5</v>
      </c>
      <c r="M421" s="31">
        <v>150.90540999999999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118.25</v>
      </c>
      <c r="D422" s="40">
        <v>118</v>
      </c>
      <c r="E422" s="40">
        <v>116.75</v>
      </c>
      <c r="F422" s="40">
        <v>115.25</v>
      </c>
      <c r="G422" s="40">
        <v>114</v>
      </c>
      <c r="H422" s="40">
        <v>119.5</v>
      </c>
      <c r="I422" s="40">
        <v>120.75</v>
      </c>
      <c r="J422" s="40">
        <v>122.25</v>
      </c>
      <c r="K422" s="31">
        <v>119.25</v>
      </c>
      <c r="L422" s="31">
        <v>116.5</v>
      </c>
      <c r="M422" s="31">
        <v>510.51067999999998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314.89999999999998</v>
      </c>
      <c r="D423" s="40">
        <v>312.3</v>
      </c>
      <c r="E423" s="40">
        <v>305.8</v>
      </c>
      <c r="F423" s="40">
        <v>296.7</v>
      </c>
      <c r="G423" s="40">
        <v>290.2</v>
      </c>
      <c r="H423" s="40">
        <v>321.40000000000003</v>
      </c>
      <c r="I423" s="40">
        <v>327.90000000000003</v>
      </c>
      <c r="J423" s="40">
        <v>337.00000000000006</v>
      </c>
      <c r="K423" s="31">
        <v>318.8</v>
      </c>
      <c r="L423" s="31">
        <v>303.2</v>
      </c>
      <c r="M423" s="31">
        <v>33.651850000000003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260.64999999999998</v>
      </c>
      <c r="D424" s="40">
        <v>260.63333333333333</v>
      </c>
      <c r="E424" s="40">
        <v>255.26666666666665</v>
      </c>
      <c r="F424" s="40">
        <v>249.88333333333333</v>
      </c>
      <c r="G424" s="40">
        <v>244.51666666666665</v>
      </c>
      <c r="H424" s="40">
        <v>266.01666666666665</v>
      </c>
      <c r="I424" s="40">
        <v>271.38333333333333</v>
      </c>
      <c r="J424" s="40">
        <v>276.76666666666665</v>
      </c>
      <c r="K424" s="31">
        <v>266</v>
      </c>
      <c r="L424" s="31">
        <v>255.25</v>
      </c>
      <c r="M424" s="31">
        <v>3.5424099999999998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603.20000000000005</v>
      </c>
      <c r="D425" s="40">
        <v>597.31666666666672</v>
      </c>
      <c r="E425" s="40">
        <v>585.93333333333339</v>
      </c>
      <c r="F425" s="40">
        <v>568.66666666666663</v>
      </c>
      <c r="G425" s="40">
        <v>557.2833333333333</v>
      </c>
      <c r="H425" s="40">
        <v>614.58333333333348</v>
      </c>
      <c r="I425" s="40">
        <v>625.96666666666692</v>
      </c>
      <c r="J425" s="40">
        <v>643.23333333333358</v>
      </c>
      <c r="K425" s="31">
        <v>608.70000000000005</v>
      </c>
      <c r="L425" s="31">
        <v>580.04999999999995</v>
      </c>
      <c r="M425" s="31">
        <v>13.307790000000001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707.15</v>
      </c>
      <c r="D426" s="40">
        <v>669.85</v>
      </c>
      <c r="E426" s="40">
        <v>629.30000000000007</v>
      </c>
      <c r="F426" s="40">
        <v>551.45000000000005</v>
      </c>
      <c r="G426" s="40">
        <v>510.90000000000009</v>
      </c>
      <c r="H426" s="40">
        <v>747.7</v>
      </c>
      <c r="I426" s="40">
        <v>788.25</v>
      </c>
      <c r="J426" s="40">
        <v>866.1</v>
      </c>
      <c r="K426" s="31">
        <v>710.4</v>
      </c>
      <c r="L426" s="31">
        <v>592</v>
      </c>
      <c r="M426" s="31">
        <v>102.24550000000001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400.6</v>
      </c>
      <c r="D427" s="40">
        <v>402.5333333333333</v>
      </c>
      <c r="E427" s="40">
        <v>395.06666666666661</v>
      </c>
      <c r="F427" s="40">
        <v>389.5333333333333</v>
      </c>
      <c r="G427" s="40">
        <v>382.06666666666661</v>
      </c>
      <c r="H427" s="40">
        <v>408.06666666666661</v>
      </c>
      <c r="I427" s="40">
        <v>415.5333333333333</v>
      </c>
      <c r="J427" s="40">
        <v>421.06666666666661</v>
      </c>
      <c r="K427" s="31">
        <v>410</v>
      </c>
      <c r="L427" s="31">
        <v>397</v>
      </c>
      <c r="M427" s="31">
        <v>4.34002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287.60000000000002</v>
      </c>
      <c r="D428" s="40">
        <v>288.81666666666666</v>
      </c>
      <c r="E428" s="40">
        <v>283.93333333333334</v>
      </c>
      <c r="F428" s="40">
        <v>280.26666666666665</v>
      </c>
      <c r="G428" s="40">
        <v>275.38333333333333</v>
      </c>
      <c r="H428" s="40">
        <v>292.48333333333335</v>
      </c>
      <c r="I428" s="40">
        <v>297.36666666666667</v>
      </c>
      <c r="J428" s="40">
        <v>301.03333333333336</v>
      </c>
      <c r="K428" s="31">
        <v>293.7</v>
      </c>
      <c r="L428" s="31">
        <v>285.14999999999998</v>
      </c>
      <c r="M428" s="31">
        <v>9.4859299999999998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771.8</v>
      </c>
      <c r="D429" s="40">
        <v>768.9666666666667</v>
      </c>
      <c r="E429" s="40">
        <v>760.93333333333339</v>
      </c>
      <c r="F429" s="40">
        <v>750.06666666666672</v>
      </c>
      <c r="G429" s="40">
        <v>742.03333333333342</v>
      </c>
      <c r="H429" s="40">
        <v>779.83333333333337</v>
      </c>
      <c r="I429" s="40">
        <v>787.86666666666667</v>
      </c>
      <c r="J429" s="40">
        <v>798.73333333333335</v>
      </c>
      <c r="K429" s="31">
        <v>777</v>
      </c>
      <c r="L429" s="31">
        <v>758.1</v>
      </c>
      <c r="M429" s="31">
        <v>24.328620000000001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482.65</v>
      </c>
      <c r="D430" s="40">
        <v>480.85000000000008</v>
      </c>
      <c r="E430" s="40">
        <v>476.90000000000015</v>
      </c>
      <c r="F430" s="40">
        <v>471.15000000000009</v>
      </c>
      <c r="G430" s="40">
        <v>467.20000000000016</v>
      </c>
      <c r="H430" s="40">
        <v>486.60000000000014</v>
      </c>
      <c r="I430" s="40">
        <v>490.55000000000007</v>
      </c>
      <c r="J430" s="40">
        <v>496.30000000000013</v>
      </c>
      <c r="K430" s="31">
        <v>484.8</v>
      </c>
      <c r="L430" s="31">
        <v>475.1</v>
      </c>
      <c r="M430" s="31">
        <v>14.685359999999999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3567.1</v>
      </c>
      <c r="D431" s="40">
        <v>3548.1833333333329</v>
      </c>
      <c r="E431" s="40">
        <v>3512.3666666666659</v>
      </c>
      <c r="F431" s="40">
        <v>3457.6333333333328</v>
      </c>
      <c r="G431" s="40">
        <v>3421.8166666666657</v>
      </c>
      <c r="H431" s="40">
        <v>3602.9166666666661</v>
      </c>
      <c r="I431" s="40">
        <v>3638.7333333333327</v>
      </c>
      <c r="J431" s="40">
        <v>3693.4666666666662</v>
      </c>
      <c r="K431" s="31">
        <v>3584</v>
      </c>
      <c r="L431" s="31">
        <v>3493.45</v>
      </c>
      <c r="M431" s="31">
        <v>2.1860000000000001E-2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2590.9</v>
      </c>
      <c r="D432" s="40">
        <v>2590.0499999999997</v>
      </c>
      <c r="E432" s="40">
        <v>2570.8499999999995</v>
      </c>
      <c r="F432" s="40">
        <v>2550.7999999999997</v>
      </c>
      <c r="G432" s="40">
        <v>2531.5999999999995</v>
      </c>
      <c r="H432" s="40">
        <v>2610.0999999999995</v>
      </c>
      <c r="I432" s="40">
        <v>2629.2999999999993</v>
      </c>
      <c r="J432" s="40">
        <v>2649.3499999999995</v>
      </c>
      <c r="K432" s="31">
        <v>2609.25</v>
      </c>
      <c r="L432" s="31">
        <v>2570</v>
      </c>
      <c r="M432" s="31">
        <v>0.18435000000000001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775.05</v>
      </c>
      <c r="D433" s="40">
        <v>774.65</v>
      </c>
      <c r="E433" s="40">
        <v>764.09999999999991</v>
      </c>
      <c r="F433" s="40">
        <v>753.15</v>
      </c>
      <c r="G433" s="40">
        <v>742.59999999999991</v>
      </c>
      <c r="H433" s="40">
        <v>785.59999999999991</v>
      </c>
      <c r="I433" s="40">
        <v>796.14999999999986</v>
      </c>
      <c r="J433" s="40">
        <v>807.09999999999991</v>
      </c>
      <c r="K433" s="31">
        <v>785.2</v>
      </c>
      <c r="L433" s="31">
        <v>763.7</v>
      </c>
      <c r="M433" s="31">
        <v>1.56026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357.3</v>
      </c>
      <c r="D434" s="40">
        <v>356</v>
      </c>
      <c r="E434" s="40">
        <v>348.3</v>
      </c>
      <c r="F434" s="40">
        <v>339.3</v>
      </c>
      <c r="G434" s="40">
        <v>331.6</v>
      </c>
      <c r="H434" s="40">
        <v>365</v>
      </c>
      <c r="I434" s="40">
        <v>372.70000000000005</v>
      </c>
      <c r="J434" s="40">
        <v>381.7</v>
      </c>
      <c r="K434" s="31">
        <v>363.7</v>
      </c>
      <c r="L434" s="31">
        <v>347</v>
      </c>
      <c r="M434" s="31">
        <v>8.5324100000000005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322.2</v>
      </c>
      <c r="D435" s="40">
        <v>323.39999999999998</v>
      </c>
      <c r="E435" s="40">
        <v>318.89999999999998</v>
      </c>
      <c r="F435" s="40">
        <v>315.60000000000002</v>
      </c>
      <c r="G435" s="40">
        <v>311.10000000000002</v>
      </c>
      <c r="H435" s="40">
        <v>326.69999999999993</v>
      </c>
      <c r="I435" s="40">
        <v>331.19999999999993</v>
      </c>
      <c r="J435" s="40">
        <v>334.49999999999989</v>
      </c>
      <c r="K435" s="31">
        <v>327.9</v>
      </c>
      <c r="L435" s="31">
        <v>320.10000000000002</v>
      </c>
      <c r="M435" s="31">
        <v>1.84707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2090</v>
      </c>
      <c r="D436" s="40">
        <v>2070.35</v>
      </c>
      <c r="E436" s="40">
        <v>2043.6999999999998</v>
      </c>
      <c r="F436" s="40">
        <v>1997.3999999999999</v>
      </c>
      <c r="G436" s="40">
        <v>1970.7499999999998</v>
      </c>
      <c r="H436" s="40">
        <v>2116.6499999999996</v>
      </c>
      <c r="I436" s="40">
        <v>2143.3000000000002</v>
      </c>
      <c r="J436" s="40">
        <v>2189.6</v>
      </c>
      <c r="K436" s="31">
        <v>2097</v>
      </c>
      <c r="L436" s="31">
        <v>2024.05</v>
      </c>
      <c r="M436" s="31">
        <v>0.69857000000000002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630.45000000000005</v>
      </c>
      <c r="D437" s="40">
        <v>629.11666666666667</v>
      </c>
      <c r="E437" s="40">
        <v>621.33333333333337</v>
      </c>
      <c r="F437" s="40">
        <v>612.2166666666667</v>
      </c>
      <c r="G437" s="40">
        <v>604.43333333333339</v>
      </c>
      <c r="H437" s="40">
        <v>638.23333333333335</v>
      </c>
      <c r="I437" s="40">
        <v>646.01666666666665</v>
      </c>
      <c r="J437" s="40">
        <v>655.13333333333333</v>
      </c>
      <c r="K437" s="31">
        <v>636.9</v>
      </c>
      <c r="L437" s="31">
        <v>620</v>
      </c>
      <c r="M437" s="31">
        <v>0.12135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551.6</v>
      </c>
      <c r="D438" s="40">
        <v>554.51666666666677</v>
      </c>
      <c r="E438" s="40">
        <v>544.08333333333348</v>
      </c>
      <c r="F438" s="40">
        <v>536.56666666666672</v>
      </c>
      <c r="G438" s="40">
        <v>526.13333333333344</v>
      </c>
      <c r="H438" s="40">
        <v>562.03333333333353</v>
      </c>
      <c r="I438" s="40">
        <v>572.4666666666667</v>
      </c>
      <c r="J438" s="40">
        <v>579.98333333333358</v>
      </c>
      <c r="K438" s="31">
        <v>564.95000000000005</v>
      </c>
      <c r="L438" s="31">
        <v>547</v>
      </c>
      <c r="M438" s="31">
        <v>1.9419900000000001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</v>
      </c>
      <c r="D439" s="40">
        <v>5.9833333333333334</v>
      </c>
      <c r="E439" s="40">
        <v>5.8666666666666671</v>
      </c>
      <c r="F439" s="40">
        <v>5.7333333333333334</v>
      </c>
      <c r="G439" s="40">
        <v>5.6166666666666671</v>
      </c>
      <c r="H439" s="40">
        <v>6.1166666666666671</v>
      </c>
      <c r="I439" s="40">
        <v>6.2333333333333325</v>
      </c>
      <c r="J439" s="40">
        <v>6.3666666666666671</v>
      </c>
      <c r="K439" s="31">
        <v>6.1</v>
      </c>
      <c r="L439" s="31">
        <v>5.85</v>
      </c>
      <c r="M439" s="31">
        <v>172.97957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140.65</v>
      </c>
      <c r="D440" s="40">
        <v>141.86666666666667</v>
      </c>
      <c r="E440" s="40">
        <v>137.68333333333334</v>
      </c>
      <c r="F440" s="40">
        <v>134.71666666666667</v>
      </c>
      <c r="G440" s="40">
        <v>130.53333333333333</v>
      </c>
      <c r="H440" s="40">
        <v>144.83333333333334</v>
      </c>
      <c r="I440" s="40">
        <v>149.01666666666668</v>
      </c>
      <c r="J440" s="40">
        <v>151.98333333333335</v>
      </c>
      <c r="K440" s="31">
        <v>146.05000000000001</v>
      </c>
      <c r="L440" s="31">
        <v>138.9</v>
      </c>
      <c r="M440" s="31">
        <v>20.768989999999999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948.25</v>
      </c>
      <c r="D441" s="40">
        <v>946</v>
      </c>
      <c r="E441" s="40">
        <v>938.45</v>
      </c>
      <c r="F441" s="40">
        <v>928.65000000000009</v>
      </c>
      <c r="G441" s="40">
        <v>921.10000000000014</v>
      </c>
      <c r="H441" s="40">
        <v>955.8</v>
      </c>
      <c r="I441" s="40">
        <v>963.34999999999991</v>
      </c>
      <c r="J441" s="40">
        <v>973.14999999999986</v>
      </c>
      <c r="K441" s="31">
        <v>953.55</v>
      </c>
      <c r="L441" s="31">
        <v>936.2</v>
      </c>
      <c r="M441" s="31">
        <v>0.76717999999999997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617.75</v>
      </c>
      <c r="D442" s="40">
        <v>619.30000000000007</v>
      </c>
      <c r="E442" s="40">
        <v>612.10000000000014</v>
      </c>
      <c r="F442" s="40">
        <v>606.45000000000005</v>
      </c>
      <c r="G442" s="40">
        <v>599.25000000000011</v>
      </c>
      <c r="H442" s="40">
        <v>624.95000000000016</v>
      </c>
      <c r="I442" s="40">
        <v>632.1500000000002</v>
      </c>
      <c r="J442" s="40">
        <v>637.80000000000018</v>
      </c>
      <c r="K442" s="31">
        <v>626.5</v>
      </c>
      <c r="L442" s="31">
        <v>613.65</v>
      </c>
      <c r="M442" s="31">
        <v>5.0851499999999996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1403.4</v>
      </c>
      <c r="D443" s="40">
        <v>1403.8166666666666</v>
      </c>
      <c r="E443" s="40">
        <v>1391.1333333333332</v>
      </c>
      <c r="F443" s="40">
        <v>1378.8666666666666</v>
      </c>
      <c r="G443" s="40">
        <v>1366.1833333333332</v>
      </c>
      <c r="H443" s="40">
        <v>1416.0833333333333</v>
      </c>
      <c r="I443" s="40">
        <v>1428.7666666666667</v>
      </c>
      <c r="J443" s="40">
        <v>1441.0333333333333</v>
      </c>
      <c r="K443" s="31">
        <v>1416.5</v>
      </c>
      <c r="L443" s="31">
        <v>1391.55</v>
      </c>
      <c r="M443" s="31">
        <v>0.20394999999999999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590.4</v>
      </c>
      <c r="D444" s="40">
        <v>594.43333333333328</v>
      </c>
      <c r="E444" s="40">
        <v>581.16666666666652</v>
      </c>
      <c r="F444" s="40">
        <v>571.93333333333328</v>
      </c>
      <c r="G444" s="40">
        <v>558.66666666666652</v>
      </c>
      <c r="H444" s="40">
        <v>603.66666666666652</v>
      </c>
      <c r="I444" s="40">
        <v>616.93333333333317</v>
      </c>
      <c r="J444" s="40">
        <v>626.16666666666652</v>
      </c>
      <c r="K444" s="31">
        <v>607.70000000000005</v>
      </c>
      <c r="L444" s="31">
        <v>585.20000000000005</v>
      </c>
      <c r="M444" s="31">
        <v>0.50910999999999995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8795.25</v>
      </c>
      <c r="D445" s="40">
        <v>8837.5166666666664</v>
      </c>
      <c r="E445" s="40">
        <v>8733.0333333333328</v>
      </c>
      <c r="F445" s="40">
        <v>8670.8166666666657</v>
      </c>
      <c r="G445" s="40">
        <v>8566.3333333333321</v>
      </c>
      <c r="H445" s="40">
        <v>8899.7333333333336</v>
      </c>
      <c r="I445" s="40">
        <v>9004.2166666666672</v>
      </c>
      <c r="J445" s="40">
        <v>9066.4333333333343</v>
      </c>
      <c r="K445" s="31">
        <v>8942</v>
      </c>
      <c r="L445" s="31">
        <v>8775.2999999999993</v>
      </c>
      <c r="M445" s="31">
        <v>1.8780000000000002E-2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34.4</v>
      </c>
      <c r="D446" s="40">
        <v>34.549999999999997</v>
      </c>
      <c r="E446" s="40">
        <v>34.149999999999991</v>
      </c>
      <c r="F446" s="40">
        <v>33.899999999999991</v>
      </c>
      <c r="G446" s="40">
        <v>33.499999999999986</v>
      </c>
      <c r="H446" s="40">
        <v>34.799999999999997</v>
      </c>
      <c r="I446" s="40">
        <v>35.200000000000003</v>
      </c>
      <c r="J446" s="40">
        <v>35.450000000000003</v>
      </c>
      <c r="K446" s="31">
        <v>34.950000000000003</v>
      </c>
      <c r="L446" s="31">
        <v>34.299999999999997</v>
      </c>
      <c r="M446" s="31">
        <v>27.025359999999999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511.1</v>
      </c>
      <c r="D447" s="40">
        <v>510.33333333333331</v>
      </c>
      <c r="E447" s="40">
        <v>507.16666666666663</v>
      </c>
      <c r="F447" s="40">
        <v>503.23333333333329</v>
      </c>
      <c r="G447" s="40">
        <v>500.06666666666661</v>
      </c>
      <c r="H447" s="40">
        <v>514.26666666666665</v>
      </c>
      <c r="I447" s="40">
        <v>517.43333333333328</v>
      </c>
      <c r="J447" s="40">
        <v>521.36666666666667</v>
      </c>
      <c r="K447" s="31">
        <v>513.5</v>
      </c>
      <c r="L447" s="31">
        <v>506.4</v>
      </c>
      <c r="M447" s="31">
        <v>11.62494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893.85</v>
      </c>
      <c r="D448" s="40">
        <v>887.2833333333333</v>
      </c>
      <c r="E448" s="40">
        <v>878.56666666666661</v>
      </c>
      <c r="F448" s="40">
        <v>863.2833333333333</v>
      </c>
      <c r="G448" s="40">
        <v>854.56666666666661</v>
      </c>
      <c r="H448" s="40">
        <v>902.56666666666661</v>
      </c>
      <c r="I448" s="40">
        <v>911.2833333333333</v>
      </c>
      <c r="J448" s="40">
        <v>926.56666666666661</v>
      </c>
      <c r="K448" s="31">
        <v>896</v>
      </c>
      <c r="L448" s="31">
        <v>872</v>
      </c>
      <c r="M448" s="31">
        <v>0.52917000000000003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18287.8</v>
      </c>
      <c r="D449" s="40">
        <v>18212.2</v>
      </c>
      <c r="E449" s="40">
        <v>18025.600000000002</v>
      </c>
      <c r="F449" s="40">
        <v>17763.400000000001</v>
      </c>
      <c r="G449" s="40">
        <v>17576.800000000003</v>
      </c>
      <c r="H449" s="40">
        <v>18474.400000000001</v>
      </c>
      <c r="I449" s="40">
        <v>18661</v>
      </c>
      <c r="J449" s="40">
        <v>18923.2</v>
      </c>
      <c r="K449" s="31">
        <v>18398.8</v>
      </c>
      <c r="L449" s="31">
        <v>17950</v>
      </c>
      <c r="M449" s="31">
        <v>1.583E-2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829</v>
      </c>
      <c r="D450" s="40">
        <v>832.41666666666663</v>
      </c>
      <c r="E450" s="40">
        <v>822.48333333333323</v>
      </c>
      <c r="F450" s="40">
        <v>815.96666666666658</v>
      </c>
      <c r="G450" s="40">
        <v>806.03333333333319</v>
      </c>
      <c r="H450" s="40">
        <v>838.93333333333328</v>
      </c>
      <c r="I450" s="40">
        <v>848.86666666666667</v>
      </c>
      <c r="J450" s="40">
        <v>855.38333333333333</v>
      </c>
      <c r="K450" s="31">
        <v>842.35</v>
      </c>
      <c r="L450" s="31">
        <v>825.9</v>
      </c>
      <c r="M450" s="31">
        <v>28.67557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194.95</v>
      </c>
      <c r="D451" s="40">
        <v>194.81666666666663</v>
      </c>
      <c r="E451" s="40">
        <v>192.78333333333327</v>
      </c>
      <c r="F451" s="40">
        <v>190.61666666666665</v>
      </c>
      <c r="G451" s="40">
        <v>188.58333333333329</v>
      </c>
      <c r="H451" s="40">
        <v>196.98333333333326</v>
      </c>
      <c r="I451" s="40">
        <v>199.01666666666662</v>
      </c>
      <c r="J451" s="40">
        <v>201.18333333333325</v>
      </c>
      <c r="K451" s="31">
        <v>196.85</v>
      </c>
      <c r="L451" s="31">
        <v>192.65</v>
      </c>
      <c r="M451" s="31">
        <v>13.62599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1388.2</v>
      </c>
      <c r="D452" s="40">
        <v>1393.8333333333333</v>
      </c>
      <c r="E452" s="40">
        <v>1376.6666666666665</v>
      </c>
      <c r="F452" s="40">
        <v>1365.1333333333332</v>
      </c>
      <c r="G452" s="40">
        <v>1347.9666666666665</v>
      </c>
      <c r="H452" s="40">
        <v>1405.3666666666666</v>
      </c>
      <c r="I452" s="40">
        <v>1422.5333333333331</v>
      </c>
      <c r="J452" s="40">
        <v>1434.0666666666666</v>
      </c>
      <c r="K452" s="31">
        <v>1411</v>
      </c>
      <c r="L452" s="31">
        <v>1382.3</v>
      </c>
      <c r="M452" s="31">
        <v>1.90127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3720.15</v>
      </c>
      <c r="D453" s="40">
        <v>3700.25</v>
      </c>
      <c r="E453" s="40">
        <v>3671</v>
      </c>
      <c r="F453" s="40">
        <v>3621.85</v>
      </c>
      <c r="G453" s="40">
        <v>3592.6</v>
      </c>
      <c r="H453" s="40">
        <v>3749.4</v>
      </c>
      <c r="I453" s="40">
        <v>3778.65</v>
      </c>
      <c r="J453" s="40">
        <v>3827.8</v>
      </c>
      <c r="K453" s="31">
        <v>3729.5</v>
      </c>
      <c r="L453" s="31">
        <v>3651.1</v>
      </c>
      <c r="M453" s="31">
        <v>39.447279999999999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847.95</v>
      </c>
      <c r="D454" s="40">
        <v>850.94999999999993</v>
      </c>
      <c r="E454" s="40">
        <v>840.99999999999989</v>
      </c>
      <c r="F454" s="40">
        <v>834.05</v>
      </c>
      <c r="G454" s="40">
        <v>824.09999999999991</v>
      </c>
      <c r="H454" s="40">
        <v>857.89999999999986</v>
      </c>
      <c r="I454" s="40">
        <v>867.84999999999991</v>
      </c>
      <c r="J454" s="40">
        <v>874.79999999999984</v>
      </c>
      <c r="K454" s="31">
        <v>860.9</v>
      </c>
      <c r="L454" s="31">
        <v>844</v>
      </c>
      <c r="M454" s="31">
        <v>23.663959999999999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4868.6499999999996</v>
      </c>
      <c r="D455" s="40">
        <v>4862.7166666666662</v>
      </c>
      <c r="E455" s="40">
        <v>4798.9333333333325</v>
      </c>
      <c r="F455" s="40">
        <v>4729.2166666666662</v>
      </c>
      <c r="G455" s="40">
        <v>4665.4333333333325</v>
      </c>
      <c r="H455" s="40">
        <v>4932.4333333333325</v>
      </c>
      <c r="I455" s="40">
        <v>4996.2166666666672</v>
      </c>
      <c r="J455" s="40">
        <v>5065.9333333333325</v>
      </c>
      <c r="K455" s="31">
        <v>4926.5</v>
      </c>
      <c r="L455" s="31">
        <v>4793</v>
      </c>
      <c r="M455" s="31">
        <v>1.2434099999999999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1264.7</v>
      </c>
      <c r="D456" s="40">
        <v>1262.7333333333333</v>
      </c>
      <c r="E456" s="40">
        <v>1240.4666666666667</v>
      </c>
      <c r="F456" s="40">
        <v>1216.2333333333333</v>
      </c>
      <c r="G456" s="40">
        <v>1193.9666666666667</v>
      </c>
      <c r="H456" s="40">
        <v>1286.9666666666667</v>
      </c>
      <c r="I456" s="40">
        <v>1309.2333333333336</v>
      </c>
      <c r="J456" s="40">
        <v>1333.4666666666667</v>
      </c>
      <c r="K456" s="31">
        <v>1285</v>
      </c>
      <c r="L456" s="31">
        <v>1238.5</v>
      </c>
      <c r="M456" s="31">
        <v>0.54647999999999997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136.6</v>
      </c>
      <c r="D457" s="40">
        <v>137.33333333333334</v>
      </c>
      <c r="E457" s="40">
        <v>135.31666666666669</v>
      </c>
      <c r="F457" s="40">
        <v>134.03333333333336</v>
      </c>
      <c r="G457" s="40">
        <v>132.01666666666671</v>
      </c>
      <c r="H457" s="40">
        <v>138.61666666666667</v>
      </c>
      <c r="I457" s="40">
        <v>140.63333333333333</v>
      </c>
      <c r="J457" s="40">
        <v>141.91666666666666</v>
      </c>
      <c r="K457" s="31">
        <v>139.35</v>
      </c>
      <c r="L457" s="31">
        <v>136.05000000000001</v>
      </c>
      <c r="M457" s="31">
        <v>11.59136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285.75</v>
      </c>
      <c r="D458" s="40">
        <v>284.75</v>
      </c>
      <c r="E458" s="40">
        <v>282.7</v>
      </c>
      <c r="F458" s="40">
        <v>279.64999999999998</v>
      </c>
      <c r="G458" s="40">
        <v>277.59999999999997</v>
      </c>
      <c r="H458" s="40">
        <v>287.8</v>
      </c>
      <c r="I458" s="40">
        <v>289.84999999999997</v>
      </c>
      <c r="J458" s="40">
        <v>292.90000000000003</v>
      </c>
      <c r="K458" s="31">
        <v>286.8</v>
      </c>
      <c r="L458" s="31">
        <v>281.7</v>
      </c>
      <c r="M458" s="31">
        <v>134.7739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127.25</v>
      </c>
      <c r="D459" s="40">
        <v>126.68333333333334</v>
      </c>
      <c r="E459" s="40">
        <v>125.76666666666668</v>
      </c>
      <c r="F459" s="40">
        <v>124.28333333333335</v>
      </c>
      <c r="G459" s="40">
        <v>123.36666666666669</v>
      </c>
      <c r="H459" s="40">
        <v>128.16666666666669</v>
      </c>
      <c r="I459" s="40">
        <v>129.08333333333331</v>
      </c>
      <c r="J459" s="40">
        <v>130.56666666666666</v>
      </c>
      <c r="K459" s="31">
        <v>127.6</v>
      </c>
      <c r="L459" s="31">
        <v>125.2</v>
      </c>
      <c r="M459" s="31">
        <v>127.08091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1384.15</v>
      </c>
      <c r="D460" s="40">
        <v>1384.8166666666668</v>
      </c>
      <c r="E460" s="40">
        <v>1375.1833333333336</v>
      </c>
      <c r="F460" s="40">
        <v>1366.2166666666667</v>
      </c>
      <c r="G460" s="40">
        <v>1356.5833333333335</v>
      </c>
      <c r="H460" s="40">
        <v>1393.7833333333338</v>
      </c>
      <c r="I460" s="40">
        <v>1403.416666666667</v>
      </c>
      <c r="J460" s="40">
        <v>1412.3833333333339</v>
      </c>
      <c r="K460" s="31">
        <v>1394.45</v>
      </c>
      <c r="L460" s="31">
        <v>1375.85</v>
      </c>
      <c r="M460" s="31">
        <v>73.940809999999999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3928.2</v>
      </c>
      <c r="D461" s="40">
        <v>3929.9166666666665</v>
      </c>
      <c r="E461" s="40">
        <v>3899.833333333333</v>
      </c>
      <c r="F461" s="40">
        <v>3871.4666666666667</v>
      </c>
      <c r="G461" s="40">
        <v>3841.3833333333332</v>
      </c>
      <c r="H461" s="40">
        <v>3958.2833333333328</v>
      </c>
      <c r="I461" s="40">
        <v>3988.3666666666659</v>
      </c>
      <c r="J461" s="40">
        <v>4016.7333333333327</v>
      </c>
      <c r="K461" s="31">
        <v>3960</v>
      </c>
      <c r="L461" s="31">
        <v>3901.55</v>
      </c>
      <c r="M461" s="31">
        <v>4.1119999999999997E-2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1445.4</v>
      </c>
      <c r="D462" s="40">
        <v>1444.5666666666666</v>
      </c>
      <c r="E462" s="40">
        <v>1432.0333333333333</v>
      </c>
      <c r="F462" s="40">
        <v>1418.6666666666667</v>
      </c>
      <c r="G462" s="40">
        <v>1406.1333333333334</v>
      </c>
      <c r="H462" s="40">
        <v>1457.9333333333332</v>
      </c>
      <c r="I462" s="40">
        <v>1470.4666666666665</v>
      </c>
      <c r="J462" s="40">
        <v>1483.833333333333</v>
      </c>
      <c r="K462" s="31">
        <v>1457.1</v>
      </c>
      <c r="L462" s="31">
        <v>1431.2</v>
      </c>
      <c r="M462" s="31">
        <v>30.979389999999999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169.2</v>
      </c>
      <c r="D463" s="40">
        <v>169.04999999999998</v>
      </c>
      <c r="E463" s="40">
        <v>166.29999999999995</v>
      </c>
      <c r="F463" s="40">
        <v>163.39999999999998</v>
      </c>
      <c r="G463" s="40">
        <v>160.64999999999995</v>
      </c>
      <c r="H463" s="40">
        <v>171.94999999999996</v>
      </c>
      <c r="I463" s="40">
        <v>174.70000000000002</v>
      </c>
      <c r="J463" s="40">
        <v>177.59999999999997</v>
      </c>
      <c r="K463" s="31">
        <v>171.8</v>
      </c>
      <c r="L463" s="31">
        <v>166.15</v>
      </c>
      <c r="M463" s="31">
        <v>25.85341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986.65</v>
      </c>
      <c r="D464" s="40">
        <v>978.44999999999993</v>
      </c>
      <c r="E464" s="40">
        <v>966.69999999999982</v>
      </c>
      <c r="F464" s="40">
        <v>946.74999999999989</v>
      </c>
      <c r="G464" s="40">
        <v>934.99999999999977</v>
      </c>
      <c r="H464" s="40">
        <v>998.39999999999986</v>
      </c>
      <c r="I464" s="40">
        <v>1010.1500000000001</v>
      </c>
      <c r="J464" s="40">
        <v>1030.0999999999999</v>
      </c>
      <c r="K464" s="31">
        <v>990.2</v>
      </c>
      <c r="L464" s="31">
        <v>958.5</v>
      </c>
      <c r="M464" s="31">
        <v>3.9654699999999998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1373.5</v>
      </c>
      <c r="D465" s="40">
        <v>1369.1833333333334</v>
      </c>
      <c r="E465" s="40">
        <v>1354.3666666666668</v>
      </c>
      <c r="F465" s="40">
        <v>1335.2333333333333</v>
      </c>
      <c r="G465" s="40">
        <v>1320.4166666666667</v>
      </c>
      <c r="H465" s="40">
        <v>1388.3166666666668</v>
      </c>
      <c r="I465" s="40">
        <v>1403.1333333333334</v>
      </c>
      <c r="J465" s="40">
        <v>1422.2666666666669</v>
      </c>
      <c r="K465" s="31">
        <v>1384</v>
      </c>
      <c r="L465" s="31">
        <v>1350.05</v>
      </c>
      <c r="M465" s="31">
        <v>0.38255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1249</v>
      </c>
      <c r="D466" s="40">
        <v>1247.6833333333334</v>
      </c>
      <c r="E466" s="40">
        <v>1241.3666666666668</v>
      </c>
      <c r="F466" s="40">
        <v>1233.7333333333333</v>
      </c>
      <c r="G466" s="40">
        <v>1227.4166666666667</v>
      </c>
      <c r="H466" s="40">
        <v>1255.3166666666668</v>
      </c>
      <c r="I466" s="40">
        <v>1261.6333333333334</v>
      </c>
      <c r="J466" s="40">
        <v>1269.2666666666669</v>
      </c>
      <c r="K466" s="31">
        <v>1254</v>
      </c>
      <c r="L466" s="31">
        <v>1240.05</v>
      </c>
      <c r="M466" s="31">
        <v>0.51646999999999998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1665.9</v>
      </c>
      <c r="D467" s="40">
        <v>1641.8833333333332</v>
      </c>
      <c r="E467" s="40">
        <v>1590.4166666666665</v>
      </c>
      <c r="F467" s="40">
        <v>1514.9333333333334</v>
      </c>
      <c r="G467" s="40">
        <v>1463.4666666666667</v>
      </c>
      <c r="H467" s="40">
        <v>1717.3666666666663</v>
      </c>
      <c r="I467" s="40">
        <v>1768.833333333333</v>
      </c>
      <c r="J467" s="40">
        <v>1844.3166666666662</v>
      </c>
      <c r="K467" s="31">
        <v>1693.35</v>
      </c>
      <c r="L467" s="31">
        <v>1566.4</v>
      </c>
      <c r="M467" s="31">
        <v>3.7122600000000001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1822.55</v>
      </c>
      <c r="D468" s="40">
        <v>1816.5166666666667</v>
      </c>
      <c r="E468" s="40">
        <v>1803.0333333333333</v>
      </c>
      <c r="F468" s="40">
        <v>1783.5166666666667</v>
      </c>
      <c r="G468" s="40">
        <v>1770.0333333333333</v>
      </c>
      <c r="H468" s="40">
        <v>1836.0333333333333</v>
      </c>
      <c r="I468" s="40">
        <v>1849.5166666666664</v>
      </c>
      <c r="J468" s="40">
        <v>1869.0333333333333</v>
      </c>
      <c r="K468" s="31">
        <v>1830</v>
      </c>
      <c r="L468" s="31">
        <v>1797</v>
      </c>
      <c r="M468" s="31">
        <v>10.20589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3046.9</v>
      </c>
      <c r="D469" s="40">
        <v>3056.5500000000006</v>
      </c>
      <c r="E469" s="40">
        <v>3026.3000000000011</v>
      </c>
      <c r="F469" s="40">
        <v>3005.7000000000003</v>
      </c>
      <c r="G469" s="40">
        <v>2975.4500000000007</v>
      </c>
      <c r="H469" s="40">
        <v>3077.1500000000015</v>
      </c>
      <c r="I469" s="40">
        <v>3107.4000000000005</v>
      </c>
      <c r="J469" s="40">
        <v>3128.0000000000018</v>
      </c>
      <c r="K469" s="31">
        <v>3086.8</v>
      </c>
      <c r="L469" s="31">
        <v>3035.95</v>
      </c>
      <c r="M469" s="31">
        <v>0.85375000000000001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488.15</v>
      </c>
      <c r="D470" s="40">
        <v>485.7</v>
      </c>
      <c r="E470" s="40">
        <v>474.65</v>
      </c>
      <c r="F470" s="40">
        <v>461.15</v>
      </c>
      <c r="G470" s="40">
        <v>450.09999999999997</v>
      </c>
      <c r="H470" s="40">
        <v>499.2</v>
      </c>
      <c r="I470" s="40">
        <v>510.25000000000006</v>
      </c>
      <c r="J470" s="40">
        <v>523.75</v>
      </c>
      <c r="K470" s="31">
        <v>496.75</v>
      </c>
      <c r="L470" s="31">
        <v>472.2</v>
      </c>
      <c r="M470" s="31">
        <v>32.360059999999997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948.5</v>
      </c>
      <c r="D471" s="40">
        <v>948.83333333333337</v>
      </c>
      <c r="E471" s="40">
        <v>939.66666666666674</v>
      </c>
      <c r="F471" s="40">
        <v>930.83333333333337</v>
      </c>
      <c r="G471" s="40">
        <v>921.66666666666674</v>
      </c>
      <c r="H471" s="40">
        <v>957.66666666666674</v>
      </c>
      <c r="I471" s="40">
        <v>966.83333333333348</v>
      </c>
      <c r="J471" s="40">
        <v>975.66666666666674</v>
      </c>
      <c r="K471" s="31">
        <v>958</v>
      </c>
      <c r="L471" s="31">
        <v>940</v>
      </c>
      <c r="M471" s="31">
        <v>6.3850800000000003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20.149999999999999</v>
      </c>
      <c r="D472" s="40">
        <v>20.233333333333334</v>
      </c>
      <c r="E472" s="40">
        <v>19.966666666666669</v>
      </c>
      <c r="F472" s="40">
        <v>19.783333333333335</v>
      </c>
      <c r="G472" s="40">
        <v>19.516666666666669</v>
      </c>
      <c r="H472" s="40">
        <v>20.416666666666668</v>
      </c>
      <c r="I472" s="40">
        <v>20.683333333333334</v>
      </c>
      <c r="J472" s="40">
        <v>20.866666666666667</v>
      </c>
      <c r="K472" s="31">
        <v>20.5</v>
      </c>
      <c r="L472" s="31">
        <v>20.05</v>
      </c>
      <c r="M472" s="31">
        <v>78.266109999999998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123</v>
      </c>
      <c r="D473" s="40">
        <v>123.11666666666667</v>
      </c>
      <c r="E473" s="40">
        <v>121.43333333333335</v>
      </c>
      <c r="F473" s="40">
        <v>119.86666666666667</v>
      </c>
      <c r="G473" s="40">
        <v>118.18333333333335</v>
      </c>
      <c r="H473" s="40">
        <v>124.68333333333335</v>
      </c>
      <c r="I473" s="40">
        <v>126.36666666666669</v>
      </c>
      <c r="J473" s="40">
        <v>127.93333333333335</v>
      </c>
      <c r="K473" s="31">
        <v>124.8</v>
      </c>
      <c r="L473" s="31">
        <v>121.55</v>
      </c>
      <c r="M473" s="31">
        <v>2.1289899999999999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1291.3499999999999</v>
      </c>
      <c r="D474" s="40">
        <v>1278.4666666666665</v>
      </c>
      <c r="E474" s="40">
        <v>1259.883333333333</v>
      </c>
      <c r="F474" s="40">
        <v>1228.4166666666665</v>
      </c>
      <c r="G474" s="40">
        <v>1209.833333333333</v>
      </c>
      <c r="H474" s="40">
        <v>1309.9333333333329</v>
      </c>
      <c r="I474" s="40">
        <v>1328.5166666666664</v>
      </c>
      <c r="J474" s="40">
        <v>1359.9833333333329</v>
      </c>
      <c r="K474" s="31">
        <v>1297.05</v>
      </c>
      <c r="L474" s="31">
        <v>1247</v>
      </c>
      <c r="M474" s="31">
        <v>0.80242999999999998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12.7</v>
      </c>
      <c r="D475" s="40">
        <v>12.683333333333332</v>
      </c>
      <c r="E475" s="40">
        <v>12.566666666666663</v>
      </c>
      <c r="F475" s="40">
        <v>12.433333333333332</v>
      </c>
      <c r="G475" s="40">
        <v>12.316666666666663</v>
      </c>
      <c r="H475" s="40">
        <v>12.816666666666663</v>
      </c>
      <c r="I475" s="40">
        <v>12.933333333333334</v>
      </c>
      <c r="J475" s="40">
        <v>13.066666666666663</v>
      </c>
      <c r="K475" s="31">
        <v>12.8</v>
      </c>
      <c r="L475" s="31">
        <v>12.55</v>
      </c>
      <c r="M475" s="31">
        <v>19.14143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478</v>
      </c>
      <c r="D476" s="40">
        <v>480.33333333333331</v>
      </c>
      <c r="E476" s="40">
        <v>473.66666666666663</v>
      </c>
      <c r="F476" s="40">
        <v>469.33333333333331</v>
      </c>
      <c r="G476" s="40">
        <v>462.66666666666663</v>
      </c>
      <c r="H476" s="40">
        <v>484.66666666666663</v>
      </c>
      <c r="I476" s="40">
        <v>491.33333333333326</v>
      </c>
      <c r="J476" s="40">
        <v>495.66666666666663</v>
      </c>
      <c r="K476" s="31">
        <v>487</v>
      </c>
      <c r="L476" s="31">
        <v>476</v>
      </c>
      <c r="M476" s="31">
        <v>2.0323000000000002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729.25</v>
      </c>
      <c r="D477" s="40">
        <v>731.73333333333323</v>
      </c>
      <c r="E477" s="40">
        <v>720.06666666666649</v>
      </c>
      <c r="F477" s="40">
        <v>710.88333333333321</v>
      </c>
      <c r="G477" s="40">
        <v>699.21666666666647</v>
      </c>
      <c r="H477" s="40">
        <v>740.91666666666652</v>
      </c>
      <c r="I477" s="40">
        <v>752.58333333333326</v>
      </c>
      <c r="J477" s="40">
        <v>761.76666666666654</v>
      </c>
      <c r="K477" s="31">
        <v>743.4</v>
      </c>
      <c r="L477" s="31">
        <v>722.55</v>
      </c>
      <c r="M477" s="31">
        <v>42.924770000000002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1146.9000000000001</v>
      </c>
      <c r="D478" s="40">
        <v>1151.1833333333334</v>
      </c>
      <c r="E478" s="40">
        <v>1133.7666666666669</v>
      </c>
      <c r="F478" s="40">
        <v>1120.6333333333334</v>
      </c>
      <c r="G478" s="40">
        <v>1103.2166666666669</v>
      </c>
      <c r="H478" s="40">
        <v>1164.3166666666668</v>
      </c>
      <c r="I478" s="40">
        <v>1181.7333333333333</v>
      </c>
      <c r="J478" s="40">
        <v>1194.8666666666668</v>
      </c>
      <c r="K478" s="31">
        <v>1168.5999999999999</v>
      </c>
      <c r="L478" s="31">
        <v>1138.05</v>
      </c>
      <c r="M478" s="31">
        <v>2.2917200000000002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157</v>
      </c>
      <c r="D479" s="40">
        <v>158.61666666666665</v>
      </c>
      <c r="E479" s="40">
        <v>154.33333333333329</v>
      </c>
      <c r="F479" s="40">
        <v>151.66666666666663</v>
      </c>
      <c r="G479" s="40">
        <v>147.38333333333327</v>
      </c>
      <c r="H479" s="40">
        <v>161.2833333333333</v>
      </c>
      <c r="I479" s="40">
        <v>165.56666666666666</v>
      </c>
      <c r="J479" s="40">
        <v>168.23333333333332</v>
      </c>
      <c r="K479" s="31">
        <v>162.9</v>
      </c>
      <c r="L479" s="31">
        <v>155.94999999999999</v>
      </c>
      <c r="M479" s="31">
        <v>6.8669599999999997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19.899999999999999</v>
      </c>
      <c r="D480" s="40">
        <v>19.8</v>
      </c>
      <c r="E480" s="40">
        <v>19.600000000000001</v>
      </c>
      <c r="F480" s="40">
        <v>19.3</v>
      </c>
      <c r="G480" s="40">
        <v>19.100000000000001</v>
      </c>
      <c r="H480" s="40">
        <v>20.100000000000001</v>
      </c>
      <c r="I480" s="40">
        <v>20.299999999999997</v>
      </c>
      <c r="J480" s="40">
        <v>20.6</v>
      </c>
      <c r="K480" s="31">
        <v>20</v>
      </c>
      <c r="L480" s="31">
        <v>19.5</v>
      </c>
      <c r="M480" s="31">
        <v>31.855630000000001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7565.6</v>
      </c>
      <c r="D481" s="40">
        <v>7492.8666666666677</v>
      </c>
      <c r="E481" s="40">
        <v>7390.9333333333352</v>
      </c>
      <c r="F481" s="40">
        <v>7216.2666666666673</v>
      </c>
      <c r="G481" s="40">
        <v>7114.3333333333348</v>
      </c>
      <c r="H481" s="40">
        <v>7667.5333333333356</v>
      </c>
      <c r="I481" s="40">
        <v>7769.4666666666681</v>
      </c>
      <c r="J481" s="40">
        <v>7944.1333333333359</v>
      </c>
      <c r="K481" s="31">
        <v>7594.8</v>
      </c>
      <c r="L481" s="31">
        <v>7318.2</v>
      </c>
      <c r="M481" s="31">
        <v>4.9736700000000003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34.15</v>
      </c>
      <c r="D482" s="40">
        <v>34</v>
      </c>
      <c r="E482" s="40">
        <v>33.4</v>
      </c>
      <c r="F482" s="40">
        <v>32.65</v>
      </c>
      <c r="G482" s="40">
        <v>32.049999999999997</v>
      </c>
      <c r="H482" s="40">
        <v>34.75</v>
      </c>
      <c r="I482" s="40">
        <v>35.349999999999994</v>
      </c>
      <c r="J482" s="40">
        <v>36.1</v>
      </c>
      <c r="K482" s="31">
        <v>34.6</v>
      </c>
      <c r="L482" s="31">
        <v>33.25</v>
      </c>
      <c r="M482" s="31">
        <v>53.180700000000002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1448.6</v>
      </c>
      <c r="D483" s="40">
        <v>1449.8166666666666</v>
      </c>
      <c r="E483" s="40">
        <v>1431.7833333333333</v>
      </c>
      <c r="F483" s="40">
        <v>1414.9666666666667</v>
      </c>
      <c r="G483" s="40">
        <v>1396.9333333333334</v>
      </c>
      <c r="H483" s="40">
        <v>1466.6333333333332</v>
      </c>
      <c r="I483" s="40">
        <v>1484.6666666666665</v>
      </c>
      <c r="J483" s="40">
        <v>1501.4833333333331</v>
      </c>
      <c r="K483" s="31">
        <v>1467.85</v>
      </c>
      <c r="L483" s="31">
        <v>1433</v>
      </c>
      <c r="M483" s="31">
        <v>3.0946199999999999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700.45</v>
      </c>
      <c r="D484" s="40">
        <v>695.56666666666661</v>
      </c>
      <c r="E484" s="40">
        <v>686.23333333333323</v>
      </c>
      <c r="F484" s="40">
        <v>672.01666666666665</v>
      </c>
      <c r="G484" s="40">
        <v>662.68333333333328</v>
      </c>
      <c r="H484" s="40">
        <v>709.78333333333319</v>
      </c>
      <c r="I484" s="40">
        <v>719.11666666666667</v>
      </c>
      <c r="J484" s="40">
        <v>733.33333333333314</v>
      </c>
      <c r="K484" s="31">
        <v>704.9</v>
      </c>
      <c r="L484" s="31">
        <v>681.35</v>
      </c>
      <c r="M484" s="31">
        <v>27.51709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240.35</v>
      </c>
      <c r="D485" s="40">
        <v>239.48333333333335</v>
      </c>
      <c r="E485" s="40">
        <v>237.9666666666667</v>
      </c>
      <c r="F485" s="40">
        <v>235.58333333333334</v>
      </c>
      <c r="G485" s="40">
        <v>234.06666666666669</v>
      </c>
      <c r="H485" s="40">
        <v>241.8666666666667</v>
      </c>
      <c r="I485" s="40">
        <v>243.38333333333335</v>
      </c>
      <c r="J485" s="40">
        <v>245.76666666666671</v>
      </c>
      <c r="K485" s="31">
        <v>241</v>
      </c>
      <c r="L485" s="31">
        <v>237.1</v>
      </c>
      <c r="M485" s="31">
        <v>3.70017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3527.3</v>
      </c>
      <c r="D486" s="40">
        <v>3534.3833333333332</v>
      </c>
      <c r="E486" s="40">
        <v>3494.9166666666665</v>
      </c>
      <c r="F486" s="40">
        <v>3462.5333333333333</v>
      </c>
      <c r="G486" s="40">
        <v>3423.0666666666666</v>
      </c>
      <c r="H486" s="40">
        <v>3566.7666666666664</v>
      </c>
      <c r="I486" s="40">
        <v>3606.2333333333336</v>
      </c>
      <c r="J486" s="40">
        <v>3638.6166666666663</v>
      </c>
      <c r="K486" s="31">
        <v>3573.85</v>
      </c>
      <c r="L486" s="31">
        <v>3502</v>
      </c>
      <c r="M486" s="31">
        <v>5.978E-2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473.65</v>
      </c>
      <c r="D487" s="40">
        <v>472.81666666666661</v>
      </c>
      <c r="E487" s="40">
        <v>463.93333333333322</v>
      </c>
      <c r="F487" s="40">
        <v>454.21666666666664</v>
      </c>
      <c r="G487" s="40">
        <v>445.33333333333326</v>
      </c>
      <c r="H487" s="40">
        <v>482.53333333333319</v>
      </c>
      <c r="I487" s="40">
        <v>491.41666666666663</v>
      </c>
      <c r="J487" s="40">
        <v>501.13333333333316</v>
      </c>
      <c r="K487" s="31">
        <v>481.7</v>
      </c>
      <c r="L487" s="31">
        <v>463.1</v>
      </c>
      <c r="M487" s="31">
        <v>9.9941899999999997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3352.7</v>
      </c>
      <c r="D488" s="40">
        <v>3354.8666666666668</v>
      </c>
      <c r="E488" s="40">
        <v>3339.8333333333335</v>
      </c>
      <c r="F488" s="40">
        <v>3326.9666666666667</v>
      </c>
      <c r="G488" s="40">
        <v>3311.9333333333334</v>
      </c>
      <c r="H488" s="40">
        <v>3367.7333333333336</v>
      </c>
      <c r="I488" s="40">
        <v>3382.7666666666664</v>
      </c>
      <c r="J488" s="40">
        <v>3395.6333333333337</v>
      </c>
      <c r="K488" s="31">
        <v>3369.9</v>
      </c>
      <c r="L488" s="31">
        <v>3342</v>
      </c>
      <c r="M488" s="31">
        <v>2.5690000000000001E-2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730.05</v>
      </c>
      <c r="D489" s="40">
        <v>727.36666666666667</v>
      </c>
      <c r="E489" s="40">
        <v>713.73333333333335</v>
      </c>
      <c r="F489" s="40">
        <v>697.41666666666663</v>
      </c>
      <c r="G489" s="40">
        <v>683.7833333333333</v>
      </c>
      <c r="H489" s="40">
        <v>743.68333333333339</v>
      </c>
      <c r="I489" s="40">
        <v>757.31666666666683</v>
      </c>
      <c r="J489" s="40">
        <v>773.63333333333344</v>
      </c>
      <c r="K489" s="31">
        <v>741</v>
      </c>
      <c r="L489" s="31">
        <v>711.05</v>
      </c>
      <c r="M489" s="31">
        <v>1.13134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40.799999999999997</v>
      </c>
      <c r="D490" s="40">
        <v>41.466666666666661</v>
      </c>
      <c r="E490" s="40">
        <v>39.533333333333324</v>
      </c>
      <c r="F490" s="40">
        <v>38.266666666666666</v>
      </c>
      <c r="G490" s="40">
        <v>36.333333333333329</v>
      </c>
      <c r="H490" s="40">
        <v>42.73333333333332</v>
      </c>
      <c r="I490" s="40">
        <v>44.666666666666657</v>
      </c>
      <c r="J490" s="40">
        <v>45.933333333333316</v>
      </c>
      <c r="K490" s="31">
        <v>43.4</v>
      </c>
      <c r="L490" s="31">
        <v>40.200000000000003</v>
      </c>
      <c r="M490" s="31">
        <v>109.64490000000001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1288.45</v>
      </c>
      <c r="D491" s="40">
        <v>1289.1499999999999</v>
      </c>
      <c r="E491" s="40">
        <v>1280.2999999999997</v>
      </c>
      <c r="F491" s="40">
        <v>1272.1499999999999</v>
      </c>
      <c r="G491" s="40">
        <v>1263.2999999999997</v>
      </c>
      <c r="H491" s="40">
        <v>1297.2999999999997</v>
      </c>
      <c r="I491" s="40">
        <v>1306.1499999999996</v>
      </c>
      <c r="J491" s="40">
        <v>1314.2999999999997</v>
      </c>
      <c r="K491" s="31">
        <v>1298</v>
      </c>
      <c r="L491" s="31">
        <v>1281</v>
      </c>
      <c r="M491" s="31">
        <v>0.23599000000000001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1753.65</v>
      </c>
      <c r="D492" s="40">
        <v>1757.8833333333332</v>
      </c>
      <c r="E492" s="40">
        <v>1725.7666666666664</v>
      </c>
      <c r="F492" s="40">
        <v>1697.8833333333332</v>
      </c>
      <c r="G492" s="40">
        <v>1665.7666666666664</v>
      </c>
      <c r="H492" s="40">
        <v>1785.7666666666664</v>
      </c>
      <c r="I492" s="40">
        <v>1817.8833333333332</v>
      </c>
      <c r="J492" s="40">
        <v>1845.7666666666664</v>
      </c>
      <c r="K492" s="31">
        <v>1790</v>
      </c>
      <c r="L492" s="31">
        <v>1730</v>
      </c>
      <c r="M492" s="31">
        <v>0.32343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292.39999999999998</v>
      </c>
      <c r="D493" s="40">
        <v>294.05</v>
      </c>
      <c r="E493" s="40">
        <v>290.10000000000002</v>
      </c>
      <c r="F493" s="40">
        <v>287.8</v>
      </c>
      <c r="G493" s="40">
        <v>283.85000000000002</v>
      </c>
      <c r="H493" s="40">
        <v>296.35000000000002</v>
      </c>
      <c r="I493" s="40">
        <v>300.29999999999995</v>
      </c>
      <c r="J493" s="40">
        <v>302.60000000000002</v>
      </c>
      <c r="K493" s="31">
        <v>298</v>
      </c>
      <c r="L493" s="31">
        <v>291.75</v>
      </c>
      <c r="M493" s="31">
        <v>0.66547999999999996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852.45</v>
      </c>
      <c r="D494" s="40">
        <v>851.81666666666661</v>
      </c>
      <c r="E494" s="40">
        <v>843.63333333333321</v>
      </c>
      <c r="F494" s="40">
        <v>834.81666666666661</v>
      </c>
      <c r="G494" s="40">
        <v>826.63333333333321</v>
      </c>
      <c r="H494" s="40">
        <v>860.63333333333321</v>
      </c>
      <c r="I494" s="40">
        <v>868.81666666666661</v>
      </c>
      <c r="J494" s="40">
        <v>877.63333333333321</v>
      </c>
      <c r="K494" s="31">
        <v>860</v>
      </c>
      <c r="L494" s="31">
        <v>843</v>
      </c>
      <c r="M494" s="31">
        <v>6.0195999999999996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292.60000000000002</v>
      </c>
      <c r="D495" s="40">
        <v>292.11666666666673</v>
      </c>
      <c r="E495" s="40">
        <v>288.93333333333345</v>
      </c>
      <c r="F495" s="40">
        <v>285.26666666666671</v>
      </c>
      <c r="G495" s="40">
        <v>282.08333333333343</v>
      </c>
      <c r="H495" s="40">
        <v>295.78333333333347</v>
      </c>
      <c r="I495" s="40">
        <v>298.96666666666675</v>
      </c>
      <c r="J495" s="40">
        <v>302.6333333333335</v>
      </c>
      <c r="K495" s="31">
        <v>295.3</v>
      </c>
      <c r="L495" s="31">
        <v>288.45</v>
      </c>
      <c r="M495" s="31">
        <v>145.09752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2844.9</v>
      </c>
      <c r="D496" s="40">
        <v>2874.6333333333332</v>
      </c>
      <c r="E496" s="40">
        <v>2795.2666666666664</v>
      </c>
      <c r="F496" s="40">
        <v>2745.6333333333332</v>
      </c>
      <c r="G496" s="40">
        <v>2666.2666666666664</v>
      </c>
      <c r="H496" s="40">
        <v>2924.2666666666664</v>
      </c>
      <c r="I496" s="40">
        <v>3003.6333333333332</v>
      </c>
      <c r="J496" s="40">
        <v>3053.2666666666664</v>
      </c>
      <c r="K496" s="31">
        <v>2954</v>
      </c>
      <c r="L496" s="31">
        <v>2825</v>
      </c>
      <c r="M496" s="31">
        <v>1.2123900000000001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1789.5</v>
      </c>
      <c r="D497" s="40">
        <v>1783.3500000000001</v>
      </c>
      <c r="E497" s="40">
        <v>1761.1500000000003</v>
      </c>
      <c r="F497" s="40">
        <v>1732.8000000000002</v>
      </c>
      <c r="G497" s="40">
        <v>1710.6000000000004</v>
      </c>
      <c r="H497" s="40">
        <v>1811.7000000000003</v>
      </c>
      <c r="I497" s="40">
        <v>1833.9</v>
      </c>
      <c r="J497" s="40">
        <v>1862.2500000000002</v>
      </c>
      <c r="K497" s="31">
        <v>1805.55</v>
      </c>
      <c r="L497" s="31">
        <v>1755</v>
      </c>
      <c r="M497" s="31">
        <v>0.76749000000000001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</v>
      </c>
      <c r="D498" s="40">
        <v>5.9833333333333334</v>
      </c>
      <c r="E498" s="40">
        <v>5.8666666666666671</v>
      </c>
      <c r="F498" s="40">
        <v>5.7333333333333334</v>
      </c>
      <c r="G498" s="40">
        <v>5.6166666666666671</v>
      </c>
      <c r="H498" s="40">
        <v>6.1166666666666671</v>
      </c>
      <c r="I498" s="40">
        <v>6.2333333333333325</v>
      </c>
      <c r="J498" s="40">
        <v>6.3666666666666671</v>
      </c>
      <c r="K498" s="31">
        <v>6.1</v>
      </c>
      <c r="L498" s="31">
        <v>5.85</v>
      </c>
      <c r="M498" s="31">
        <v>1619.6551999999999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985.35</v>
      </c>
      <c r="D499" s="40">
        <v>977.6</v>
      </c>
      <c r="E499" s="40">
        <v>964.75</v>
      </c>
      <c r="F499" s="40">
        <v>944.15</v>
      </c>
      <c r="G499" s="40">
        <v>931.3</v>
      </c>
      <c r="H499" s="40">
        <v>998.2</v>
      </c>
      <c r="I499" s="40">
        <v>1011.0500000000002</v>
      </c>
      <c r="J499" s="40">
        <v>1031.6500000000001</v>
      </c>
      <c r="K499" s="31">
        <v>990.45</v>
      </c>
      <c r="L499" s="31">
        <v>957</v>
      </c>
      <c r="M499" s="31">
        <v>31.20205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6985.4</v>
      </c>
      <c r="D500" s="40">
        <v>6971.4666666666662</v>
      </c>
      <c r="E500" s="40">
        <v>6923.9833333333327</v>
      </c>
      <c r="F500" s="40">
        <v>6862.5666666666666</v>
      </c>
      <c r="G500" s="40">
        <v>6815.083333333333</v>
      </c>
      <c r="H500" s="40">
        <v>7032.8833333333323</v>
      </c>
      <c r="I500" s="40">
        <v>7080.3666666666659</v>
      </c>
      <c r="J500" s="40">
        <v>7141.7833333333319</v>
      </c>
      <c r="K500" s="31">
        <v>7018.95</v>
      </c>
      <c r="L500" s="31">
        <v>6910.05</v>
      </c>
      <c r="M500" s="31">
        <v>0.12975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118.8</v>
      </c>
      <c r="D501" s="40">
        <v>117.96666666666665</v>
      </c>
      <c r="E501" s="40">
        <v>116.43333333333331</v>
      </c>
      <c r="F501" s="40">
        <v>114.06666666666665</v>
      </c>
      <c r="G501" s="40">
        <v>112.5333333333333</v>
      </c>
      <c r="H501" s="40">
        <v>120.33333333333331</v>
      </c>
      <c r="I501" s="40">
        <v>121.86666666666665</v>
      </c>
      <c r="J501" s="40">
        <v>124.23333333333332</v>
      </c>
      <c r="K501" s="31">
        <v>119.5</v>
      </c>
      <c r="L501" s="31">
        <v>115.6</v>
      </c>
      <c r="M501" s="31">
        <v>8.2210900000000002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125.4</v>
      </c>
      <c r="D502" s="40">
        <v>125.91666666666667</v>
      </c>
      <c r="E502" s="40">
        <v>124.48333333333335</v>
      </c>
      <c r="F502" s="40">
        <v>123.56666666666668</v>
      </c>
      <c r="G502" s="40">
        <v>122.13333333333335</v>
      </c>
      <c r="H502" s="40">
        <v>126.83333333333334</v>
      </c>
      <c r="I502" s="40">
        <v>128.26666666666665</v>
      </c>
      <c r="J502" s="40">
        <v>129.18333333333334</v>
      </c>
      <c r="K502" s="31">
        <v>127.35</v>
      </c>
      <c r="L502" s="31">
        <v>125</v>
      </c>
      <c r="M502" s="31">
        <v>5.4671799999999999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534.29999999999995</v>
      </c>
      <c r="D503" s="40">
        <v>529.4666666666667</v>
      </c>
      <c r="E503" s="40">
        <v>521.23333333333335</v>
      </c>
      <c r="F503" s="40">
        <v>508.16666666666663</v>
      </c>
      <c r="G503" s="40">
        <v>499.93333333333328</v>
      </c>
      <c r="H503" s="40">
        <v>542.53333333333342</v>
      </c>
      <c r="I503" s="40">
        <v>550.76666666666677</v>
      </c>
      <c r="J503" s="40">
        <v>563.83333333333348</v>
      </c>
      <c r="K503" s="31">
        <v>537.70000000000005</v>
      </c>
      <c r="L503" s="31">
        <v>516.4</v>
      </c>
      <c r="M503" s="31">
        <v>0.85031999999999996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2009.3</v>
      </c>
      <c r="D504" s="40">
        <v>2021.95</v>
      </c>
      <c r="E504" s="40">
        <v>1989.9</v>
      </c>
      <c r="F504" s="40">
        <v>1970.5</v>
      </c>
      <c r="G504" s="40">
        <v>1938.45</v>
      </c>
      <c r="H504" s="40">
        <v>2041.3500000000001</v>
      </c>
      <c r="I504" s="40">
        <v>2073.3999999999996</v>
      </c>
      <c r="J504" s="40">
        <v>2092.8000000000002</v>
      </c>
      <c r="K504" s="31">
        <v>2054</v>
      </c>
      <c r="L504" s="31">
        <v>2002.55</v>
      </c>
      <c r="M504" s="31">
        <v>1.5546899999999999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634.95000000000005</v>
      </c>
      <c r="D505" s="40">
        <v>632.08333333333337</v>
      </c>
      <c r="E505" s="40">
        <v>628.16666666666674</v>
      </c>
      <c r="F505" s="40">
        <v>621.38333333333333</v>
      </c>
      <c r="G505" s="40">
        <v>617.4666666666667</v>
      </c>
      <c r="H505" s="40">
        <v>638.86666666666679</v>
      </c>
      <c r="I505" s="40">
        <v>642.78333333333353</v>
      </c>
      <c r="J505" s="40">
        <v>649.56666666666683</v>
      </c>
      <c r="K505" s="31">
        <v>636</v>
      </c>
      <c r="L505" s="31">
        <v>625.29999999999995</v>
      </c>
      <c r="M505" s="31">
        <v>43.715539999999997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396.2</v>
      </c>
      <c r="D506" s="40">
        <v>404.4666666666667</v>
      </c>
      <c r="E506" s="40">
        <v>384.93333333333339</v>
      </c>
      <c r="F506" s="40">
        <v>373.66666666666669</v>
      </c>
      <c r="G506" s="40">
        <v>354.13333333333338</v>
      </c>
      <c r="H506" s="40">
        <v>415.73333333333341</v>
      </c>
      <c r="I506" s="40">
        <v>435.26666666666671</v>
      </c>
      <c r="J506" s="40">
        <v>446.53333333333342</v>
      </c>
      <c r="K506" s="31">
        <v>424</v>
      </c>
      <c r="L506" s="31">
        <v>393.2</v>
      </c>
      <c r="M506" s="31">
        <v>28.148610000000001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11.05</v>
      </c>
      <c r="D507" s="40">
        <v>11.033333333333333</v>
      </c>
      <c r="E507" s="40">
        <v>10.916666666666666</v>
      </c>
      <c r="F507" s="40">
        <v>10.783333333333333</v>
      </c>
      <c r="G507" s="40">
        <v>10.666666666666666</v>
      </c>
      <c r="H507" s="40">
        <v>11.166666666666666</v>
      </c>
      <c r="I507" s="40">
        <v>11.283333333333333</v>
      </c>
      <c r="J507" s="40">
        <v>11.416666666666666</v>
      </c>
      <c r="K507" s="31">
        <v>11.15</v>
      </c>
      <c r="L507" s="31">
        <v>10.9</v>
      </c>
      <c r="M507" s="31">
        <v>625.85082999999997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170.75</v>
      </c>
      <c r="D508" s="40">
        <v>169.81666666666666</v>
      </c>
      <c r="E508" s="40">
        <v>167.93333333333334</v>
      </c>
      <c r="F508" s="40">
        <v>165.11666666666667</v>
      </c>
      <c r="G508" s="40">
        <v>163.23333333333335</v>
      </c>
      <c r="H508" s="40">
        <v>172.63333333333333</v>
      </c>
      <c r="I508" s="40">
        <v>174.51666666666665</v>
      </c>
      <c r="J508" s="40">
        <v>177.33333333333331</v>
      </c>
      <c r="K508" s="31">
        <v>171.7</v>
      </c>
      <c r="L508" s="31">
        <v>167</v>
      </c>
      <c r="M508" s="31">
        <v>51.73771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455.4</v>
      </c>
      <c r="D509" s="40">
        <v>452.56666666666666</v>
      </c>
      <c r="E509" s="40">
        <v>442.13333333333333</v>
      </c>
      <c r="F509" s="40">
        <v>428.86666666666667</v>
      </c>
      <c r="G509" s="40">
        <v>418.43333333333334</v>
      </c>
      <c r="H509" s="40">
        <v>465.83333333333331</v>
      </c>
      <c r="I509" s="40">
        <v>476.26666666666659</v>
      </c>
      <c r="J509" s="40">
        <v>489.5333333333333</v>
      </c>
      <c r="K509" s="31">
        <v>463</v>
      </c>
      <c r="L509" s="31">
        <v>439.3</v>
      </c>
      <c r="M509" s="31">
        <v>12.069800000000001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2310.5</v>
      </c>
      <c r="D510" s="40">
        <v>2300.1833333333334</v>
      </c>
      <c r="E510" s="40">
        <v>2275.3666666666668</v>
      </c>
      <c r="F510" s="40">
        <v>2240.2333333333336</v>
      </c>
      <c r="G510" s="40">
        <v>2215.416666666667</v>
      </c>
      <c r="H510" s="40">
        <v>2335.3166666666666</v>
      </c>
      <c r="I510" s="40">
        <v>2360.1333333333332</v>
      </c>
      <c r="J510" s="40">
        <v>2395.2666666666664</v>
      </c>
      <c r="K510" s="31">
        <v>2325</v>
      </c>
      <c r="L510" s="31">
        <v>2265.0500000000002</v>
      </c>
      <c r="M510" s="31">
        <v>1.03444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2257.6999999999998</v>
      </c>
      <c r="D511" s="40">
        <v>2246.9333333333329</v>
      </c>
      <c r="E511" s="40">
        <v>2228.8666666666659</v>
      </c>
      <c r="F511" s="40">
        <v>2200.0333333333328</v>
      </c>
      <c r="G511" s="40">
        <v>2181.9666666666658</v>
      </c>
      <c r="H511" s="40">
        <v>2275.766666666666</v>
      </c>
      <c r="I511" s="40">
        <v>2293.8333333333326</v>
      </c>
      <c r="J511" s="40">
        <v>2322.6666666666661</v>
      </c>
      <c r="K511" s="31">
        <v>2265</v>
      </c>
      <c r="L511" s="31">
        <v>2218.1</v>
      </c>
      <c r="M511" s="31">
        <v>0.62029000000000001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29" sqref="B2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41"/>
      <c r="B5" s="542"/>
      <c r="C5" s="541"/>
      <c r="D5" s="54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43" t="s">
        <v>589</v>
      </c>
      <c r="C7" s="542"/>
      <c r="D7" s="7">
        <f>Main!B10</f>
        <v>44438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44435</v>
      </c>
      <c r="B10" s="32">
        <v>539528</v>
      </c>
      <c r="C10" s="31" t="s">
        <v>1045</v>
      </c>
      <c r="D10" s="31" t="s">
        <v>1115</v>
      </c>
      <c r="E10" s="31" t="s">
        <v>598</v>
      </c>
      <c r="F10" s="90">
        <v>32000</v>
      </c>
      <c r="G10" s="32">
        <v>30.68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44435</v>
      </c>
      <c r="B11" s="32">
        <v>539528</v>
      </c>
      <c r="C11" s="31" t="s">
        <v>1045</v>
      </c>
      <c r="D11" s="31" t="s">
        <v>1116</v>
      </c>
      <c r="E11" s="31" t="s">
        <v>599</v>
      </c>
      <c r="F11" s="90">
        <v>33593</v>
      </c>
      <c r="G11" s="32">
        <v>30.63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44435</v>
      </c>
      <c r="B12" s="32">
        <v>539570</v>
      </c>
      <c r="C12" s="31" t="s">
        <v>1143</v>
      </c>
      <c r="D12" s="31" t="s">
        <v>1144</v>
      </c>
      <c r="E12" s="31" t="s">
        <v>599</v>
      </c>
      <c r="F12" s="90">
        <v>57600</v>
      </c>
      <c r="G12" s="32">
        <v>4.5599999999999996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44435</v>
      </c>
      <c r="B13" s="32">
        <v>539773</v>
      </c>
      <c r="C13" s="31" t="s">
        <v>1145</v>
      </c>
      <c r="D13" s="31" t="s">
        <v>1146</v>
      </c>
      <c r="E13" s="31" t="s">
        <v>598</v>
      </c>
      <c r="F13" s="90">
        <v>312978</v>
      </c>
      <c r="G13" s="32">
        <v>2.37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44435</v>
      </c>
      <c r="B14" s="32">
        <v>539773</v>
      </c>
      <c r="C14" s="31" t="s">
        <v>1145</v>
      </c>
      <c r="D14" s="31" t="s">
        <v>1147</v>
      </c>
      <c r="E14" s="31" t="s">
        <v>599</v>
      </c>
      <c r="F14" s="90">
        <v>497530</v>
      </c>
      <c r="G14" s="32">
        <v>2.37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44435</v>
      </c>
      <c r="B15" s="32">
        <v>539773</v>
      </c>
      <c r="C15" s="31" t="s">
        <v>1145</v>
      </c>
      <c r="D15" s="31" t="s">
        <v>1148</v>
      </c>
      <c r="E15" s="31" t="s">
        <v>599</v>
      </c>
      <c r="F15" s="90">
        <v>260000</v>
      </c>
      <c r="G15" s="32">
        <v>2.36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44435</v>
      </c>
      <c r="B16" s="32">
        <v>539773</v>
      </c>
      <c r="C16" s="31" t="s">
        <v>1145</v>
      </c>
      <c r="D16" s="31" t="s">
        <v>1149</v>
      </c>
      <c r="E16" s="31" t="s">
        <v>599</v>
      </c>
      <c r="F16" s="90">
        <v>445338</v>
      </c>
      <c r="G16" s="32">
        <v>2.34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44435</v>
      </c>
      <c r="B17" s="32">
        <v>539773</v>
      </c>
      <c r="C17" s="31" t="s">
        <v>1145</v>
      </c>
      <c r="D17" s="31" t="s">
        <v>1150</v>
      </c>
      <c r="E17" s="31" t="s">
        <v>599</v>
      </c>
      <c r="F17" s="90">
        <v>260000</v>
      </c>
      <c r="G17" s="32">
        <v>2.33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44435</v>
      </c>
      <c r="B18" s="32">
        <v>539773</v>
      </c>
      <c r="C18" s="31" t="s">
        <v>1145</v>
      </c>
      <c r="D18" s="31" t="s">
        <v>1151</v>
      </c>
      <c r="E18" s="31" t="s">
        <v>599</v>
      </c>
      <c r="F18" s="90">
        <v>260000</v>
      </c>
      <c r="G18" s="32">
        <v>2.34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44435</v>
      </c>
      <c r="B19" s="32">
        <v>539773</v>
      </c>
      <c r="C19" s="31" t="s">
        <v>1145</v>
      </c>
      <c r="D19" s="31" t="s">
        <v>1152</v>
      </c>
      <c r="E19" s="31" t="s">
        <v>599</v>
      </c>
      <c r="F19" s="90">
        <v>350000</v>
      </c>
      <c r="G19" s="32">
        <v>2.33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44435</v>
      </c>
      <c r="B20" s="32">
        <v>539773</v>
      </c>
      <c r="C20" s="31" t="s">
        <v>1145</v>
      </c>
      <c r="D20" s="31" t="s">
        <v>1153</v>
      </c>
      <c r="E20" s="31" t="s">
        <v>598</v>
      </c>
      <c r="F20" s="90">
        <v>244000</v>
      </c>
      <c r="G20" s="32">
        <v>2.33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44435</v>
      </c>
      <c r="B21" s="32">
        <v>539773</v>
      </c>
      <c r="C21" s="31" t="s">
        <v>1145</v>
      </c>
      <c r="D21" s="31" t="s">
        <v>1154</v>
      </c>
      <c r="E21" s="31" t="s">
        <v>598</v>
      </c>
      <c r="F21" s="90">
        <v>283000</v>
      </c>
      <c r="G21" s="32">
        <v>2.34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44435</v>
      </c>
      <c r="B22" s="32">
        <v>539773</v>
      </c>
      <c r="C22" s="31" t="s">
        <v>1145</v>
      </c>
      <c r="D22" s="31" t="s">
        <v>1155</v>
      </c>
      <c r="E22" s="31" t="s">
        <v>598</v>
      </c>
      <c r="F22" s="90">
        <v>314000</v>
      </c>
      <c r="G22" s="32">
        <v>2.33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44435</v>
      </c>
      <c r="B23" s="32">
        <v>539773</v>
      </c>
      <c r="C23" s="31" t="s">
        <v>1145</v>
      </c>
      <c r="D23" s="31" t="s">
        <v>1155</v>
      </c>
      <c r="E23" s="31" t="s">
        <v>599</v>
      </c>
      <c r="F23" s="90">
        <v>14000</v>
      </c>
      <c r="G23" s="32">
        <v>2.54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44435</v>
      </c>
      <c r="B24" s="32">
        <v>539773</v>
      </c>
      <c r="C24" s="31" t="s">
        <v>1145</v>
      </c>
      <c r="D24" s="31" t="s">
        <v>1154</v>
      </c>
      <c r="E24" s="31" t="s">
        <v>599</v>
      </c>
      <c r="F24" s="90">
        <v>23703</v>
      </c>
      <c r="G24" s="32">
        <v>2.4900000000000002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44435</v>
      </c>
      <c r="B25" s="32">
        <v>531991</v>
      </c>
      <c r="C25" s="31" t="s">
        <v>1156</v>
      </c>
      <c r="D25" s="31" t="s">
        <v>1157</v>
      </c>
      <c r="E25" s="31" t="s">
        <v>598</v>
      </c>
      <c r="F25" s="90">
        <v>1214000</v>
      </c>
      <c r="G25" s="32">
        <v>0.38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44435</v>
      </c>
      <c r="B26" s="32">
        <v>542865</v>
      </c>
      <c r="C26" s="31" t="s">
        <v>1089</v>
      </c>
      <c r="D26" s="31" t="s">
        <v>1158</v>
      </c>
      <c r="E26" s="31" t="s">
        <v>598</v>
      </c>
      <c r="F26" s="90">
        <v>100000</v>
      </c>
      <c r="G26" s="32">
        <v>13.86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44435</v>
      </c>
      <c r="B27" s="32">
        <v>542865</v>
      </c>
      <c r="C27" s="31" t="s">
        <v>1089</v>
      </c>
      <c r="D27" s="31" t="s">
        <v>1090</v>
      </c>
      <c r="E27" s="31" t="s">
        <v>599</v>
      </c>
      <c r="F27" s="90">
        <v>130000</v>
      </c>
      <c r="G27" s="32">
        <v>13.84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44435</v>
      </c>
      <c r="B28" s="32">
        <v>542670</v>
      </c>
      <c r="C28" s="31" t="s">
        <v>1159</v>
      </c>
      <c r="D28" s="31" t="s">
        <v>1160</v>
      </c>
      <c r="E28" s="31" t="s">
        <v>598</v>
      </c>
      <c r="F28" s="90">
        <v>300000</v>
      </c>
      <c r="G28" s="32">
        <v>59.98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44435</v>
      </c>
      <c r="B29" s="32">
        <v>542670</v>
      </c>
      <c r="C29" s="31" t="s">
        <v>1159</v>
      </c>
      <c r="D29" s="31" t="s">
        <v>1161</v>
      </c>
      <c r="E29" s="31" t="s">
        <v>599</v>
      </c>
      <c r="F29" s="90">
        <v>370215</v>
      </c>
      <c r="G29" s="32">
        <v>60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44435</v>
      </c>
      <c r="B30" s="32">
        <v>531162</v>
      </c>
      <c r="C30" s="31" t="s">
        <v>256</v>
      </c>
      <c r="D30" s="31" t="s">
        <v>1162</v>
      </c>
      <c r="E30" s="31" t="s">
        <v>598</v>
      </c>
      <c r="F30" s="90">
        <v>2490527</v>
      </c>
      <c r="G30" s="32">
        <v>591.95000000000005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44435</v>
      </c>
      <c r="B31" s="32">
        <v>531162</v>
      </c>
      <c r="C31" s="31" t="s">
        <v>256</v>
      </c>
      <c r="D31" s="31" t="s">
        <v>1163</v>
      </c>
      <c r="E31" s="31" t="s">
        <v>599</v>
      </c>
      <c r="F31" s="90">
        <v>2490527</v>
      </c>
      <c r="G31" s="32">
        <v>591.95000000000005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44435</v>
      </c>
      <c r="B32" s="32">
        <v>540614</v>
      </c>
      <c r="C32" s="31" t="s">
        <v>1164</v>
      </c>
      <c r="D32" s="31" t="s">
        <v>1165</v>
      </c>
      <c r="E32" s="31" t="s">
        <v>598</v>
      </c>
      <c r="F32" s="90">
        <v>400000</v>
      </c>
      <c r="G32" s="32">
        <v>21.6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44435</v>
      </c>
      <c r="B33" s="32">
        <v>540614</v>
      </c>
      <c r="C33" s="31" t="s">
        <v>1164</v>
      </c>
      <c r="D33" s="31" t="s">
        <v>1166</v>
      </c>
      <c r="E33" s="31" t="s">
        <v>598</v>
      </c>
      <c r="F33" s="90">
        <v>282736</v>
      </c>
      <c r="G33" s="32">
        <v>21.7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44435</v>
      </c>
      <c r="B34" s="32">
        <v>540614</v>
      </c>
      <c r="C34" s="31" t="s">
        <v>1164</v>
      </c>
      <c r="D34" s="31" t="s">
        <v>1166</v>
      </c>
      <c r="E34" s="31" t="s">
        <v>599</v>
      </c>
      <c r="F34" s="90">
        <v>5010</v>
      </c>
      <c r="G34" s="32">
        <v>21.39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44435</v>
      </c>
      <c r="B35" s="32">
        <v>540614</v>
      </c>
      <c r="C35" s="31" t="s">
        <v>1164</v>
      </c>
      <c r="D35" s="31" t="s">
        <v>1127</v>
      </c>
      <c r="E35" s="31" t="s">
        <v>598</v>
      </c>
      <c r="F35" s="90">
        <v>356275</v>
      </c>
      <c r="G35" s="32">
        <v>21.69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44435</v>
      </c>
      <c r="B36" s="32">
        <v>540614</v>
      </c>
      <c r="C36" s="31" t="s">
        <v>1164</v>
      </c>
      <c r="D36" s="31" t="s">
        <v>1127</v>
      </c>
      <c r="E36" s="31" t="s">
        <v>599</v>
      </c>
      <c r="F36" s="90">
        <v>20473</v>
      </c>
      <c r="G36" s="32">
        <v>21.17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44435</v>
      </c>
      <c r="B37" s="32">
        <v>540614</v>
      </c>
      <c r="C37" s="31" t="s">
        <v>1164</v>
      </c>
      <c r="D37" s="31" t="s">
        <v>1167</v>
      </c>
      <c r="E37" s="31" t="s">
        <v>599</v>
      </c>
      <c r="F37" s="90">
        <v>1000000</v>
      </c>
      <c r="G37" s="32">
        <v>21.68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44435</v>
      </c>
      <c r="B38" s="32">
        <v>542850</v>
      </c>
      <c r="C38" s="31" t="s">
        <v>1168</v>
      </c>
      <c r="D38" s="31" t="s">
        <v>1169</v>
      </c>
      <c r="E38" s="31" t="s">
        <v>598</v>
      </c>
      <c r="F38" s="90">
        <v>104000</v>
      </c>
      <c r="G38" s="32">
        <v>19.5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44435</v>
      </c>
      <c r="B39" s="32">
        <v>542850</v>
      </c>
      <c r="C39" s="31" t="s">
        <v>1168</v>
      </c>
      <c r="D39" s="31" t="s">
        <v>1170</v>
      </c>
      <c r="E39" s="31" t="s">
        <v>599</v>
      </c>
      <c r="F39" s="90">
        <v>104000</v>
      </c>
      <c r="G39" s="32">
        <v>19.5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44435</v>
      </c>
      <c r="B40" s="32">
        <v>509488</v>
      </c>
      <c r="C40" s="31" t="s">
        <v>383</v>
      </c>
      <c r="D40" s="31" t="s">
        <v>1162</v>
      </c>
      <c r="E40" s="31" t="s">
        <v>598</v>
      </c>
      <c r="F40" s="90">
        <v>1867370</v>
      </c>
      <c r="G40" s="32">
        <v>615.15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44435</v>
      </c>
      <c r="B41" s="32">
        <v>509488</v>
      </c>
      <c r="C41" s="31" t="s">
        <v>383</v>
      </c>
      <c r="D41" s="31" t="s">
        <v>1163</v>
      </c>
      <c r="E41" s="31" t="s">
        <v>599</v>
      </c>
      <c r="F41" s="90">
        <v>1867370</v>
      </c>
      <c r="G41" s="32">
        <v>615.15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44435</v>
      </c>
      <c r="B42" s="32">
        <v>539097</v>
      </c>
      <c r="C42" s="31" t="s">
        <v>1171</v>
      </c>
      <c r="D42" s="31" t="s">
        <v>1172</v>
      </c>
      <c r="E42" s="31" t="s">
        <v>598</v>
      </c>
      <c r="F42" s="90">
        <v>100000</v>
      </c>
      <c r="G42" s="32">
        <v>50.76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44435</v>
      </c>
      <c r="B43" s="32">
        <v>539814</v>
      </c>
      <c r="C43" s="31" t="s">
        <v>1173</v>
      </c>
      <c r="D43" s="31" t="s">
        <v>1174</v>
      </c>
      <c r="E43" s="31" t="s">
        <v>598</v>
      </c>
      <c r="F43" s="90">
        <v>17777</v>
      </c>
      <c r="G43" s="32">
        <v>67.34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44435</v>
      </c>
      <c r="B44" s="32">
        <v>539814</v>
      </c>
      <c r="C44" s="31" t="s">
        <v>1173</v>
      </c>
      <c r="D44" s="31" t="s">
        <v>1175</v>
      </c>
      <c r="E44" s="31" t="s">
        <v>598</v>
      </c>
      <c r="F44" s="90">
        <v>20000</v>
      </c>
      <c r="G44" s="32">
        <v>67.45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44435</v>
      </c>
      <c r="B45" s="32">
        <v>539044</v>
      </c>
      <c r="C45" s="31" t="s">
        <v>1176</v>
      </c>
      <c r="D45" s="31" t="s">
        <v>1177</v>
      </c>
      <c r="E45" s="31" t="s">
        <v>598</v>
      </c>
      <c r="F45" s="90">
        <v>26429</v>
      </c>
      <c r="G45" s="32">
        <v>36.99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44435</v>
      </c>
      <c r="B46" s="32">
        <v>539044</v>
      </c>
      <c r="C46" s="31" t="s">
        <v>1176</v>
      </c>
      <c r="D46" s="31" t="s">
        <v>1177</v>
      </c>
      <c r="E46" s="31" t="s">
        <v>599</v>
      </c>
      <c r="F46" s="90">
        <v>600000</v>
      </c>
      <c r="G46" s="32">
        <v>38.75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44435</v>
      </c>
      <c r="B47" s="32">
        <v>531456</v>
      </c>
      <c r="C47" s="31" t="s">
        <v>1178</v>
      </c>
      <c r="D47" s="31" t="s">
        <v>1119</v>
      </c>
      <c r="E47" s="31" t="s">
        <v>599</v>
      </c>
      <c r="F47" s="90">
        <v>264150</v>
      </c>
      <c r="G47" s="32">
        <v>1.02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44435</v>
      </c>
      <c r="B48" s="32">
        <v>539767</v>
      </c>
      <c r="C48" s="31" t="s">
        <v>1061</v>
      </c>
      <c r="D48" s="31" t="s">
        <v>1179</v>
      </c>
      <c r="E48" s="31" t="s">
        <v>598</v>
      </c>
      <c r="F48" s="90">
        <v>37790</v>
      </c>
      <c r="G48" s="32">
        <v>13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44435</v>
      </c>
      <c r="B49" s="32">
        <v>539767</v>
      </c>
      <c r="C49" s="31" t="s">
        <v>1061</v>
      </c>
      <c r="D49" s="31" t="s">
        <v>1091</v>
      </c>
      <c r="E49" s="31" t="s">
        <v>598</v>
      </c>
      <c r="F49" s="90">
        <v>19859</v>
      </c>
      <c r="G49" s="32">
        <v>13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44435</v>
      </c>
      <c r="B50" s="32">
        <v>539767</v>
      </c>
      <c r="C50" s="31" t="s">
        <v>1061</v>
      </c>
      <c r="D50" s="31" t="s">
        <v>1091</v>
      </c>
      <c r="E50" s="31" t="s">
        <v>599</v>
      </c>
      <c r="F50" s="90">
        <v>51814</v>
      </c>
      <c r="G50" s="32">
        <v>13.02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44435</v>
      </c>
      <c r="B51" s="32">
        <v>531834</v>
      </c>
      <c r="C51" s="31" t="s">
        <v>1180</v>
      </c>
      <c r="D51" s="31" t="s">
        <v>1181</v>
      </c>
      <c r="E51" s="31" t="s">
        <v>599</v>
      </c>
      <c r="F51" s="90">
        <v>35000</v>
      </c>
      <c r="G51" s="32">
        <v>1.17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44435</v>
      </c>
      <c r="B52" s="32">
        <v>540198</v>
      </c>
      <c r="C52" s="31" t="s">
        <v>1182</v>
      </c>
      <c r="D52" s="31" t="s">
        <v>1183</v>
      </c>
      <c r="E52" s="31" t="s">
        <v>598</v>
      </c>
      <c r="F52" s="90">
        <v>38021</v>
      </c>
      <c r="G52" s="32">
        <v>38.93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44435</v>
      </c>
      <c r="B53" s="32">
        <v>539291</v>
      </c>
      <c r="C53" s="31" t="s">
        <v>1184</v>
      </c>
      <c r="D53" s="31" t="s">
        <v>1185</v>
      </c>
      <c r="E53" s="31" t="s">
        <v>599</v>
      </c>
      <c r="F53" s="90">
        <v>30942</v>
      </c>
      <c r="G53" s="32">
        <v>7.61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44435</v>
      </c>
      <c r="B54" s="32">
        <v>539291</v>
      </c>
      <c r="C54" s="31" t="s">
        <v>1184</v>
      </c>
      <c r="D54" s="31" t="s">
        <v>1186</v>
      </c>
      <c r="E54" s="31" t="s">
        <v>599</v>
      </c>
      <c r="F54" s="90">
        <v>34924</v>
      </c>
      <c r="G54" s="32">
        <v>7.76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44435</v>
      </c>
      <c r="B55" s="32">
        <v>539978</v>
      </c>
      <c r="C55" s="31" t="s">
        <v>495</v>
      </c>
      <c r="D55" s="31" t="s">
        <v>1162</v>
      </c>
      <c r="E55" s="31" t="s">
        <v>598</v>
      </c>
      <c r="F55" s="90">
        <v>1368423</v>
      </c>
      <c r="G55" s="32">
        <v>829.75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44435</v>
      </c>
      <c r="B56" s="32">
        <v>539978</v>
      </c>
      <c r="C56" s="31" t="s">
        <v>495</v>
      </c>
      <c r="D56" s="31" t="s">
        <v>1163</v>
      </c>
      <c r="E56" s="31" t="s">
        <v>599</v>
      </c>
      <c r="F56" s="90">
        <v>1368423</v>
      </c>
      <c r="G56" s="32">
        <v>829.75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44435</v>
      </c>
      <c r="B57" s="32">
        <v>538707</v>
      </c>
      <c r="C57" s="31" t="s">
        <v>1187</v>
      </c>
      <c r="D57" s="31" t="s">
        <v>1188</v>
      </c>
      <c r="E57" s="31" t="s">
        <v>598</v>
      </c>
      <c r="F57" s="90">
        <v>30000</v>
      </c>
      <c r="G57" s="32">
        <v>19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44435</v>
      </c>
      <c r="B58" s="32">
        <v>538707</v>
      </c>
      <c r="C58" s="31" t="s">
        <v>1187</v>
      </c>
      <c r="D58" s="31" t="s">
        <v>1189</v>
      </c>
      <c r="E58" s="31" t="s">
        <v>599</v>
      </c>
      <c r="F58" s="90">
        <v>19835</v>
      </c>
      <c r="G58" s="32">
        <v>19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44435</v>
      </c>
      <c r="B59" s="32">
        <v>540786</v>
      </c>
      <c r="C59" s="31" t="s">
        <v>1190</v>
      </c>
      <c r="D59" s="31" t="s">
        <v>1191</v>
      </c>
      <c r="E59" s="31" t="s">
        <v>599</v>
      </c>
      <c r="F59" s="90">
        <v>270995</v>
      </c>
      <c r="G59" s="32">
        <v>9.1999999999999993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44435</v>
      </c>
      <c r="B60" s="32">
        <v>532070</v>
      </c>
      <c r="C60" s="31" t="s">
        <v>1192</v>
      </c>
      <c r="D60" s="31" t="s">
        <v>1193</v>
      </c>
      <c r="E60" s="31" t="s">
        <v>598</v>
      </c>
      <c r="F60" s="90">
        <v>34152</v>
      </c>
      <c r="G60" s="32">
        <v>20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44435</v>
      </c>
      <c r="B61" s="32">
        <v>532070</v>
      </c>
      <c r="C61" s="31" t="s">
        <v>1192</v>
      </c>
      <c r="D61" s="31" t="s">
        <v>1193</v>
      </c>
      <c r="E61" s="31" t="s">
        <v>599</v>
      </c>
      <c r="F61" s="90">
        <v>17128</v>
      </c>
      <c r="G61" s="32">
        <v>19.96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44435</v>
      </c>
      <c r="B62" s="32">
        <v>511523</v>
      </c>
      <c r="C62" s="20" t="s">
        <v>1194</v>
      </c>
      <c r="D62" s="20" t="s">
        <v>1195</v>
      </c>
      <c r="E62" s="31" t="s">
        <v>598</v>
      </c>
      <c r="F62" s="90">
        <v>36798</v>
      </c>
      <c r="G62" s="32">
        <v>12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44435</v>
      </c>
      <c r="B63" s="32">
        <v>532300</v>
      </c>
      <c r="C63" s="31" t="s">
        <v>583</v>
      </c>
      <c r="D63" s="31" t="s">
        <v>1120</v>
      </c>
      <c r="E63" s="31" t="s">
        <v>598</v>
      </c>
      <c r="F63" s="90">
        <v>598252</v>
      </c>
      <c r="G63" s="32">
        <v>405.66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44435</v>
      </c>
      <c r="B64" s="32" t="s">
        <v>1196</v>
      </c>
      <c r="C64" s="31" t="s">
        <v>1197</v>
      </c>
      <c r="D64" s="31" t="s">
        <v>1198</v>
      </c>
      <c r="E64" s="31" t="s">
        <v>598</v>
      </c>
      <c r="F64" s="90">
        <v>144000</v>
      </c>
      <c r="G64" s="32">
        <v>46.67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44435</v>
      </c>
      <c r="B65" s="32" t="s">
        <v>1199</v>
      </c>
      <c r="C65" s="31" t="s">
        <v>1200</v>
      </c>
      <c r="D65" s="31" t="s">
        <v>1201</v>
      </c>
      <c r="E65" s="31" t="s">
        <v>598</v>
      </c>
      <c r="F65" s="90">
        <v>300900</v>
      </c>
      <c r="G65" s="32">
        <v>92.74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44435</v>
      </c>
      <c r="B66" s="32" t="s">
        <v>1117</v>
      </c>
      <c r="C66" s="31" t="s">
        <v>1121</v>
      </c>
      <c r="D66" s="31" t="s">
        <v>1202</v>
      </c>
      <c r="E66" s="31" t="s">
        <v>598</v>
      </c>
      <c r="F66" s="90">
        <v>372594</v>
      </c>
      <c r="G66" s="32">
        <v>3.9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44435</v>
      </c>
      <c r="B67" s="32" t="s">
        <v>1117</v>
      </c>
      <c r="C67" s="31" t="s">
        <v>1121</v>
      </c>
      <c r="D67" s="31" t="s">
        <v>1122</v>
      </c>
      <c r="E67" s="31" t="s">
        <v>598</v>
      </c>
      <c r="F67" s="90">
        <v>435005</v>
      </c>
      <c r="G67" s="32">
        <v>3.9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44435</v>
      </c>
      <c r="B68" s="32" t="s">
        <v>1203</v>
      </c>
      <c r="C68" s="31" t="s">
        <v>1204</v>
      </c>
      <c r="D68" s="31" t="s">
        <v>1205</v>
      </c>
      <c r="E68" s="31" t="s">
        <v>598</v>
      </c>
      <c r="F68" s="90">
        <v>240000</v>
      </c>
      <c r="G68" s="32">
        <v>19.57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44435</v>
      </c>
      <c r="B69" s="32" t="s">
        <v>1203</v>
      </c>
      <c r="C69" s="31" t="s">
        <v>1204</v>
      </c>
      <c r="D69" s="31" t="s">
        <v>1206</v>
      </c>
      <c r="E69" s="31" t="s">
        <v>598</v>
      </c>
      <c r="F69" s="90">
        <v>48000</v>
      </c>
      <c r="G69" s="32">
        <v>18.7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44435</v>
      </c>
      <c r="B70" s="32" t="s">
        <v>1207</v>
      </c>
      <c r="C70" s="31" t="s">
        <v>1208</v>
      </c>
      <c r="D70" s="31" t="s">
        <v>1209</v>
      </c>
      <c r="E70" s="31" t="s">
        <v>598</v>
      </c>
      <c r="F70" s="90">
        <v>1400000</v>
      </c>
      <c r="G70" s="32">
        <v>47.88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44435</v>
      </c>
      <c r="B71" s="32" t="s">
        <v>1210</v>
      </c>
      <c r="C71" s="31" t="s">
        <v>1211</v>
      </c>
      <c r="D71" s="31" t="s">
        <v>1212</v>
      </c>
      <c r="E71" s="31" t="s">
        <v>598</v>
      </c>
      <c r="F71" s="90">
        <v>96000</v>
      </c>
      <c r="G71" s="32">
        <v>22.03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44435</v>
      </c>
      <c r="B72" s="32" t="s">
        <v>1213</v>
      </c>
      <c r="C72" s="31" t="s">
        <v>1214</v>
      </c>
      <c r="D72" s="31" t="s">
        <v>1215</v>
      </c>
      <c r="E72" s="31" t="s">
        <v>598</v>
      </c>
      <c r="F72" s="90">
        <v>27222</v>
      </c>
      <c r="G72" s="32">
        <v>142.56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44435</v>
      </c>
      <c r="B73" s="32" t="s">
        <v>1216</v>
      </c>
      <c r="C73" s="31" t="s">
        <v>1217</v>
      </c>
      <c r="D73" s="31" t="s">
        <v>1218</v>
      </c>
      <c r="E73" s="31" t="s">
        <v>598</v>
      </c>
      <c r="F73" s="90">
        <v>55284</v>
      </c>
      <c r="G73" s="32">
        <v>82.76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44435</v>
      </c>
      <c r="B74" s="32" t="s">
        <v>1219</v>
      </c>
      <c r="C74" s="31" t="s">
        <v>1220</v>
      </c>
      <c r="D74" s="31" t="s">
        <v>1221</v>
      </c>
      <c r="E74" s="31" t="s">
        <v>598</v>
      </c>
      <c r="F74" s="90">
        <v>219000</v>
      </c>
      <c r="G74" s="32">
        <v>13.55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44435</v>
      </c>
      <c r="B75" s="32" t="s">
        <v>1219</v>
      </c>
      <c r="C75" s="31" t="s">
        <v>1220</v>
      </c>
      <c r="D75" s="31" t="s">
        <v>1222</v>
      </c>
      <c r="E75" s="31" t="s">
        <v>598</v>
      </c>
      <c r="F75" s="90">
        <v>75000</v>
      </c>
      <c r="G75" s="32">
        <v>13.55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44435</v>
      </c>
      <c r="B76" s="32" t="s">
        <v>1223</v>
      </c>
      <c r="C76" s="31" t="s">
        <v>1224</v>
      </c>
      <c r="D76" s="31" t="s">
        <v>1225</v>
      </c>
      <c r="E76" s="31" t="s">
        <v>598</v>
      </c>
      <c r="F76" s="90">
        <v>334626</v>
      </c>
      <c r="G76" s="32">
        <v>38.630000000000003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44435</v>
      </c>
      <c r="B77" s="32" t="s">
        <v>1226</v>
      </c>
      <c r="C77" s="31" t="s">
        <v>1227</v>
      </c>
      <c r="D77" s="31" t="s">
        <v>1127</v>
      </c>
      <c r="E77" s="31" t="s">
        <v>598</v>
      </c>
      <c r="F77" s="90">
        <v>819489</v>
      </c>
      <c r="G77" s="32">
        <v>41.26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44435</v>
      </c>
      <c r="B78" s="32" t="s">
        <v>532</v>
      </c>
      <c r="C78" s="31" t="s">
        <v>1228</v>
      </c>
      <c r="D78" s="31" t="s">
        <v>1123</v>
      </c>
      <c r="E78" s="31" t="s">
        <v>598</v>
      </c>
      <c r="F78" s="90">
        <v>655488</v>
      </c>
      <c r="G78" s="32">
        <v>670.4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44435</v>
      </c>
      <c r="B79" s="32" t="s">
        <v>532</v>
      </c>
      <c r="C79" s="31" t="s">
        <v>1228</v>
      </c>
      <c r="D79" s="31" t="s">
        <v>1092</v>
      </c>
      <c r="E79" s="31" t="s">
        <v>598</v>
      </c>
      <c r="F79" s="90">
        <v>424264</v>
      </c>
      <c r="G79" s="32">
        <v>655.73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44435</v>
      </c>
      <c r="B80" s="32" t="s">
        <v>532</v>
      </c>
      <c r="C80" s="31" t="s">
        <v>1228</v>
      </c>
      <c r="D80" s="31" t="s">
        <v>1229</v>
      </c>
      <c r="E80" s="31" t="s">
        <v>598</v>
      </c>
      <c r="F80" s="90">
        <v>423200</v>
      </c>
      <c r="G80" s="32">
        <v>668.37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44435</v>
      </c>
      <c r="B81" s="32" t="s">
        <v>1093</v>
      </c>
      <c r="C81" s="31" t="s">
        <v>1094</v>
      </c>
      <c r="D81" s="31" t="s">
        <v>1230</v>
      </c>
      <c r="E81" s="31" t="s">
        <v>598</v>
      </c>
      <c r="F81" s="90">
        <v>72550</v>
      </c>
      <c r="G81" s="32">
        <v>59.37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44435</v>
      </c>
      <c r="B82" s="32" t="s">
        <v>1124</v>
      </c>
      <c r="C82" s="31" t="s">
        <v>1125</v>
      </c>
      <c r="D82" s="31" t="s">
        <v>1126</v>
      </c>
      <c r="E82" s="31" t="s">
        <v>598</v>
      </c>
      <c r="F82" s="90">
        <v>89640</v>
      </c>
      <c r="G82" s="32">
        <v>113.2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44435</v>
      </c>
      <c r="B83" s="32" t="s">
        <v>1124</v>
      </c>
      <c r="C83" s="31" t="s">
        <v>1125</v>
      </c>
      <c r="D83" s="31" t="s">
        <v>1127</v>
      </c>
      <c r="E83" s="31" t="s">
        <v>598</v>
      </c>
      <c r="F83" s="90">
        <v>108849</v>
      </c>
      <c r="G83" s="32">
        <v>115.81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44435</v>
      </c>
      <c r="B84" s="32" t="s">
        <v>1231</v>
      </c>
      <c r="C84" s="31" t="s">
        <v>1232</v>
      </c>
      <c r="D84" s="31" t="s">
        <v>1092</v>
      </c>
      <c r="E84" s="31" t="s">
        <v>598</v>
      </c>
      <c r="F84" s="90">
        <v>101342</v>
      </c>
      <c r="G84" s="32">
        <v>216.9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44435</v>
      </c>
      <c r="B85" s="32" t="s">
        <v>583</v>
      </c>
      <c r="C85" s="31" t="s">
        <v>1128</v>
      </c>
      <c r="D85" s="31" t="s">
        <v>1120</v>
      </c>
      <c r="E85" s="31" t="s">
        <v>598</v>
      </c>
      <c r="F85" s="90">
        <v>185172</v>
      </c>
      <c r="G85" s="32">
        <v>400.01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44435</v>
      </c>
      <c r="B86" s="32" t="s">
        <v>1233</v>
      </c>
      <c r="C86" s="31" t="s">
        <v>1234</v>
      </c>
      <c r="D86" s="31" t="s">
        <v>1092</v>
      </c>
      <c r="E86" s="31" t="s">
        <v>598</v>
      </c>
      <c r="F86" s="90">
        <v>469673</v>
      </c>
      <c r="G86" s="32">
        <v>104.07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44435</v>
      </c>
      <c r="B87" s="32" t="s">
        <v>1233</v>
      </c>
      <c r="C87" s="31" t="s">
        <v>1234</v>
      </c>
      <c r="D87" s="31" t="s">
        <v>1229</v>
      </c>
      <c r="E87" s="31" t="s">
        <v>598</v>
      </c>
      <c r="F87" s="90">
        <v>555027</v>
      </c>
      <c r="G87" s="32">
        <v>104.57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44435</v>
      </c>
      <c r="B88" s="32" t="s">
        <v>1196</v>
      </c>
      <c r="C88" s="31" t="s">
        <v>1197</v>
      </c>
      <c r="D88" s="31" t="s">
        <v>1118</v>
      </c>
      <c r="E88" s="31" t="s">
        <v>599</v>
      </c>
      <c r="F88" s="90">
        <v>141000</v>
      </c>
      <c r="G88" s="32">
        <v>47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44435</v>
      </c>
      <c r="B89" s="32" t="s">
        <v>1196</v>
      </c>
      <c r="C89" s="31" t="s">
        <v>1197</v>
      </c>
      <c r="D89" s="31" t="s">
        <v>1235</v>
      </c>
      <c r="E89" s="31" t="s">
        <v>599</v>
      </c>
      <c r="F89" s="90">
        <v>48000</v>
      </c>
      <c r="G89" s="32">
        <v>46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44435</v>
      </c>
      <c r="B90" s="32" t="s">
        <v>1073</v>
      </c>
      <c r="C90" s="31" t="s">
        <v>1074</v>
      </c>
      <c r="D90" s="31" t="s">
        <v>1236</v>
      </c>
      <c r="E90" s="31" t="s">
        <v>599</v>
      </c>
      <c r="F90" s="90">
        <v>40000</v>
      </c>
      <c r="G90" s="32">
        <v>94.5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44435</v>
      </c>
      <c r="B91" s="32" t="s">
        <v>1199</v>
      </c>
      <c r="C91" s="31" t="s">
        <v>1200</v>
      </c>
      <c r="D91" s="31" t="s">
        <v>1237</v>
      </c>
      <c r="E91" s="31" t="s">
        <v>599</v>
      </c>
      <c r="F91" s="90">
        <v>300900</v>
      </c>
      <c r="G91" s="32">
        <v>92.73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44435</v>
      </c>
      <c r="B92" s="32" t="s">
        <v>1117</v>
      </c>
      <c r="C92" s="31" t="s">
        <v>1121</v>
      </c>
      <c r="D92" s="31" t="s">
        <v>1202</v>
      </c>
      <c r="E92" s="31" t="s">
        <v>599</v>
      </c>
      <c r="F92" s="90">
        <v>362491</v>
      </c>
      <c r="G92" s="32">
        <v>3.89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44435</v>
      </c>
      <c r="B93" s="32" t="s">
        <v>1117</v>
      </c>
      <c r="C93" s="31" t="s">
        <v>1121</v>
      </c>
      <c r="D93" s="31" t="s">
        <v>1122</v>
      </c>
      <c r="E93" s="31" t="s">
        <v>599</v>
      </c>
      <c r="F93" s="90">
        <v>4</v>
      </c>
      <c r="G93" s="32">
        <v>3.8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44435</v>
      </c>
      <c r="B94" s="32" t="s">
        <v>1117</v>
      </c>
      <c r="C94" s="31" t="s">
        <v>1121</v>
      </c>
      <c r="D94" s="31" t="s">
        <v>1238</v>
      </c>
      <c r="E94" s="31" t="s">
        <v>599</v>
      </c>
      <c r="F94" s="90">
        <v>500000</v>
      </c>
      <c r="G94" s="32">
        <v>3.9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44435</v>
      </c>
      <c r="B95" s="32" t="s">
        <v>1203</v>
      </c>
      <c r="C95" s="31" t="s">
        <v>1204</v>
      </c>
      <c r="D95" s="31" t="s">
        <v>1239</v>
      </c>
      <c r="E95" s="31" t="s">
        <v>599</v>
      </c>
      <c r="F95" s="90">
        <v>258000</v>
      </c>
      <c r="G95" s="32">
        <v>19.36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44435</v>
      </c>
      <c r="B96" s="32" t="s">
        <v>1203</v>
      </c>
      <c r="C96" s="31" t="s">
        <v>1204</v>
      </c>
      <c r="D96" s="31" t="s">
        <v>1205</v>
      </c>
      <c r="E96" s="31" t="s">
        <v>599</v>
      </c>
      <c r="F96" s="90">
        <v>54000</v>
      </c>
      <c r="G96" s="32">
        <v>19.350000000000001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44435</v>
      </c>
      <c r="B97" s="32" t="s">
        <v>1213</v>
      </c>
      <c r="C97" s="31" t="s">
        <v>1214</v>
      </c>
      <c r="D97" s="31" t="s">
        <v>1215</v>
      </c>
      <c r="E97" s="31" t="s">
        <v>599</v>
      </c>
      <c r="F97" s="90">
        <v>7281</v>
      </c>
      <c r="G97" s="32">
        <v>143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44435</v>
      </c>
      <c r="B98" s="32" t="s">
        <v>1216</v>
      </c>
      <c r="C98" s="31" t="s">
        <v>1217</v>
      </c>
      <c r="D98" s="31" t="s">
        <v>1218</v>
      </c>
      <c r="E98" s="31" t="s">
        <v>599</v>
      </c>
      <c r="F98" s="90">
        <v>284</v>
      </c>
      <c r="G98" s="32">
        <v>82.14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44435</v>
      </c>
      <c r="B99" s="32" t="s">
        <v>1219</v>
      </c>
      <c r="C99" s="31" t="s">
        <v>1220</v>
      </c>
      <c r="D99" s="31" t="s">
        <v>1240</v>
      </c>
      <c r="E99" s="31" t="s">
        <v>599</v>
      </c>
      <c r="F99" s="90">
        <v>474000</v>
      </c>
      <c r="G99" s="32">
        <v>13.55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44435</v>
      </c>
      <c r="B100" s="32" t="s">
        <v>1219</v>
      </c>
      <c r="C100" s="31" t="s">
        <v>1220</v>
      </c>
      <c r="D100" s="31" t="s">
        <v>1241</v>
      </c>
      <c r="E100" s="31" t="s">
        <v>599</v>
      </c>
      <c r="F100" s="90">
        <v>300000</v>
      </c>
      <c r="G100" s="32">
        <v>13.55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44435</v>
      </c>
      <c r="B101" s="32" t="s">
        <v>1226</v>
      </c>
      <c r="C101" s="31" t="s">
        <v>1227</v>
      </c>
      <c r="D101" s="31" t="s">
        <v>1127</v>
      </c>
      <c r="E101" s="31" t="s">
        <v>599</v>
      </c>
      <c r="F101" s="90">
        <v>667876</v>
      </c>
      <c r="G101" s="32">
        <v>39.799999999999997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44435</v>
      </c>
      <c r="B102" s="32" t="s">
        <v>532</v>
      </c>
      <c r="C102" s="31" t="s">
        <v>1228</v>
      </c>
      <c r="D102" s="31" t="s">
        <v>1123</v>
      </c>
      <c r="E102" s="31" t="s">
        <v>599</v>
      </c>
      <c r="F102" s="90">
        <v>655488</v>
      </c>
      <c r="G102" s="32">
        <v>671.56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44435</v>
      </c>
      <c r="B103" s="32" t="s">
        <v>532</v>
      </c>
      <c r="C103" s="31" t="s">
        <v>1228</v>
      </c>
      <c r="D103" s="31" t="s">
        <v>1092</v>
      </c>
      <c r="E103" s="31" t="s">
        <v>599</v>
      </c>
      <c r="F103" s="90">
        <v>424264</v>
      </c>
      <c r="G103" s="32">
        <v>656.24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44435</v>
      </c>
      <c r="B104" s="32" t="s">
        <v>532</v>
      </c>
      <c r="C104" s="31" t="s">
        <v>1228</v>
      </c>
      <c r="D104" s="31" t="s">
        <v>1229</v>
      </c>
      <c r="E104" s="31" t="s">
        <v>599</v>
      </c>
      <c r="F104" s="90">
        <v>423200</v>
      </c>
      <c r="G104" s="32">
        <v>668.64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44435</v>
      </c>
      <c r="B105" s="32" t="s">
        <v>1093</v>
      </c>
      <c r="C105" s="31" t="s">
        <v>1094</v>
      </c>
      <c r="D105" s="31" t="s">
        <v>1242</v>
      </c>
      <c r="E105" s="31" t="s">
        <v>599</v>
      </c>
      <c r="F105" s="90">
        <v>100000</v>
      </c>
      <c r="G105" s="32">
        <v>58.21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44435</v>
      </c>
      <c r="B106" s="32" t="s">
        <v>1093</v>
      </c>
      <c r="C106" s="31" t="s">
        <v>1094</v>
      </c>
      <c r="D106" s="31" t="s">
        <v>1095</v>
      </c>
      <c r="E106" s="31" t="s">
        <v>599</v>
      </c>
      <c r="F106" s="90">
        <v>70000</v>
      </c>
      <c r="G106" s="32">
        <v>60.88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44435</v>
      </c>
      <c r="B107" s="32" t="s">
        <v>1093</v>
      </c>
      <c r="C107" s="31" t="s">
        <v>1094</v>
      </c>
      <c r="D107" s="31" t="s">
        <v>1096</v>
      </c>
      <c r="E107" s="31" t="s">
        <v>599</v>
      </c>
      <c r="F107" s="90">
        <v>105000</v>
      </c>
      <c r="G107" s="32">
        <v>59.51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44435</v>
      </c>
      <c r="B108" s="32" t="s">
        <v>1093</v>
      </c>
      <c r="C108" s="31" t="s">
        <v>1094</v>
      </c>
      <c r="D108" s="31" t="s">
        <v>1230</v>
      </c>
      <c r="E108" s="31" t="s">
        <v>599</v>
      </c>
      <c r="F108" s="90">
        <v>41798</v>
      </c>
      <c r="G108" s="32">
        <v>60.38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44435</v>
      </c>
      <c r="B109" s="32" t="s">
        <v>1124</v>
      </c>
      <c r="C109" s="31" t="s">
        <v>1125</v>
      </c>
      <c r="D109" s="31" t="s">
        <v>1243</v>
      </c>
      <c r="E109" s="31" t="s">
        <v>599</v>
      </c>
      <c r="F109" s="90">
        <v>70000</v>
      </c>
      <c r="G109" s="32">
        <v>110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44435</v>
      </c>
      <c r="B110" s="32" t="s">
        <v>1124</v>
      </c>
      <c r="C110" s="31" t="s">
        <v>1125</v>
      </c>
      <c r="D110" s="31" t="s">
        <v>1127</v>
      </c>
      <c r="E110" s="31" t="s">
        <v>599</v>
      </c>
      <c r="F110" s="90">
        <v>108849</v>
      </c>
      <c r="G110" s="32">
        <v>113.84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44435</v>
      </c>
      <c r="B111" s="32" t="s">
        <v>1124</v>
      </c>
      <c r="C111" s="31" t="s">
        <v>1125</v>
      </c>
      <c r="D111" s="31" t="s">
        <v>1126</v>
      </c>
      <c r="E111" s="31" t="s">
        <v>599</v>
      </c>
      <c r="F111" s="90">
        <v>89640</v>
      </c>
      <c r="G111" s="32">
        <v>113.38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44435</v>
      </c>
      <c r="B112" s="32" t="s">
        <v>1231</v>
      </c>
      <c r="C112" s="31" t="s">
        <v>1232</v>
      </c>
      <c r="D112" s="31" t="s">
        <v>1092</v>
      </c>
      <c r="E112" s="31" t="s">
        <v>599</v>
      </c>
      <c r="F112" s="90">
        <v>101342</v>
      </c>
      <c r="G112" s="32">
        <v>217.31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44435</v>
      </c>
      <c r="B113" s="32" t="s">
        <v>583</v>
      </c>
      <c r="C113" s="31" t="s">
        <v>1128</v>
      </c>
      <c r="D113" s="31" t="s">
        <v>1120</v>
      </c>
      <c r="E113" s="31" t="s">
        <v>599</v>
      </c>
      <c r="F113" s="90">
        <v>783340</v>
      </c>
      <c r="G113" s="32">
        <v>402.76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44435</v>
      </c>
      <c r="B114" s="32" t="s">
        <v>1233</v>
      </c>
      <c r="C114" s="31" t="s">
        <v>1234</v>
      </c>
      <c r="D114" s="31" t="s">
        <v>1229</v>
      </c>
      <c r="E114" s="31" t="s">
        <v>599</v>
      </c>
      <c r="F114" s="90">
        <v>555027</v>
      </c>
      <c r="G114" s="32">
        <v>104.61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44435</v>
      </c>
      <c r="B115" s="32" t="s">
        <v>1233</v>
      </c>
      <c r="C115" s="31" t="s">
        <v>1234</v>
      </c>
      <c r="D115" s="31" t="s">
        <v>1092</v>
      </c>
      <c r="E115" s="31" t="s">
        <v>599</v>
      </c>
      <c r="F115" s="90">
        <v>469673</v>
      </c>
      <c r="G115" s="32">
        <v>104.06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68"/>
  <sheetViews>
    <sheetView zoomScale="85" zoomScaleNormal="85" workbookViewId="0">
      <selection activeCell="D9" sqref="D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930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44438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0">
        <v>1</v>
      </c>
      <c r="B10" s="299">
        <v>44357</v>
      </c>
      <c r="C10" s="380"/>
      <c r="D10" s="347" t="s">
        <v>82</v>
      </c>
      <c r="E10" s="381" t="s">
        <v>617</v>
      </c>
      <c r="F10" s="300">
        <v>3585</v>
      </c>
      <c r="G10" s="300">
        <v>3345</v>
      </c>
      <c r="H10" s="381">
        <v>3730</v>
      </c>
      <c r="I10" s="382" t="s">
        <v>619</v>
      </c>
      <c r="J10" s="104" t="s">
        <v>768</v>
      </c>
      <c r="K10" s="104">
        <f t="shared" ref="K10" si="0">H10-F10</f>
        <v>145</v>
      </c>
      <c r="L10" s="106">
        <f>(F10*-0.8)/100</f>
        <v>-28.68</v>
      </c>
      <c r="M10" s="107">
        <f t="shared" ref="M10" si="1">(K10+L10)/F10</f>
        <v>3.2446304044630406E-2</v>
      </c>
      <c r="N10" s="104" t="s">
        <v>615</v>
      </c>
      <c r="O10" s="108">
        <v>44426</v>
      </c>
      <c r="P10" s="103"/>
      <c r="Q10" s="1"/>
      <c r="R10" s="1" t="s">
        <v>616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0">
        <v>2</v>
      </c>
      <c r="B11" s="299">
        <v>44363</v>
      </c>
      <c r="C11" s="380"/>
      <c r="D11" s="347" t="s">
        <v>102</v>
      </c>
      <c r="E11" s="381" t="s">
        <v>614</v>
      </c>
      <c r="F11" s="300">
        <v>1189.75</v>
      </c>
      <c r="G11" s="300">
        <v>1111.5</v>
      </c>
      <c r="H11" s="381">
        <v>1252</v>
      </c>
      <c r="I11" s="382" t="s">
        <v>621</v>
      </c>
      <c r="J11" s="104" t="s">
        <v>954</v>
      </c>
      <c r="K11" s="104">
        <f t="shared" ref="K11:K12" si="2">H11-F11</f>
        <v>62.25</v>
      </c>
      <c r="L11" s="106">
        <f>(F11*-0.8)/100</f>
        <v>-9.5180000000000007</v>
      </c>
      <c r="M11" s="107">
        <f t="shared" ref="M11:M12" si="3">(K11+L11)/F11</f>
        <v>4.4321916368985081E-2</v>
      </c>
      <c r="N11" s="104" t="s">
        <v>615</v>
      </c>
      <c r="O11" s="108">
        <v>44418</v>
      </c>
      <c r="P11" s="103"/>
      <c r="Q11" s="1"/>
      <c r="R11" s="1" t="s">
        <v>616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00">
        <v>3</v>
      </c>
      <c r="B12" s="299">
        <v>44385</v>
      </c>
      <c r="C12" s="380"/>
      <c r="D12" s="347" t="s">
        <v>585</v>
      </c>
      <c r="E12" s="381" t="s">
        <v>617</v>
      </c>
      <c r="F12" s="300">
        <v>2200</v>
      </c>
      <c r="G12" s="300">
        <v>2060</v>
      </c>
      <c r="H12" s="381">
        <v>2380</v>
      </c>
      <c r="I12" s="382">
        <v>2500</v>
      </c>
      <c r="J12" s="104" t="s">
        <v>1108</v>
      </c>
      <c r="K12" s="104">
        <f t="shared" si="2"/>
        <v>180</v>
      </c>
      <c r="L12" s="106">
        <f>(F12*-0.8)/100</f>
        <v>-17.600000000000001</v>
      </c>
      <c r="M12" s="107">
        <f t="shared" si="3"/>
        <v>7.3818181818181824E-2</v>
      </c>
      <c r="N12" s="104" t="s">
        <v>615</v>
      </c>
      <c r="O12" s="108">
        <v>44434</v>
      </c>
      <c r="P12" s="103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6">
        <v>4</v>
      </c>
      <c r="B13" s="315">
        <v>44385</v>
      </c>
      <c r="C13" s="377"/>
      <c r="D13" s="344" t="s">
        <v>155</v>
      </c>
      <c r="E13" s="378" t="s">
        <v>614</v>
      </c>
      <c r="F13" s="304">
        <v>7335</v>
      </c>
      <c r="G13" s="304">
        <v>6905</v>
      </c>
      <c r="H13" s="378">
        <v>6905</v>
      </c>
      <c r="I13" s="379" t="s">
        <v>622</v>
      </c>
      <c r="J13" s="305" t="s">
        <v>995</v>
      </c>
      <c r="K13" s="305">
        <f t="shared" ref="K13" si="4">H13-F13</f>
        <v>-430</v>
      </c>
      <c r="L13" s="306">
        <f>(F13*-0.8)/100</f>
        <v>-58.68</v>
      </c>
      <c r="M13" s="307">
        <f t="shared" ref="M13" si="5">(K13+L13)/F13</f>
        <v>-6.6623040218132243E-2</v>
      </c>
      <c r="N13" s="305" t="s">
        <v>631</v>
      </c>
      <c r="O13" s="320">
        <v>44424</v>
      </c>
      <c r="P13" s="103"/>
      <c r="Q13" s="1"/>
      <c r="R13" s="1" t="s">
        <v>616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8">
        <v>5</v>
      </c>
      <c r="B14" s="110">
        <v>44396</v>
      </c>
      <c r="C14" s="119"/>
      <c r="D14" s="111" t="s">
        <v>131</v>
      </c>
      <c r="E14" s="112" t="s">
        <v>617</v>
      </c>
      <c r="F14" s="109" t="s">
        <v>854</v>
      </c>
      <c r="G14" s="109">
        <v>510</v>
      </c>
      <c r="H14" s="112"/>
      <c r="I14" s="113" t="s">
        <v>855</v>
      </c>
      <c r="J14" s="114" t="s">
        <v>618</v>
      </c>
      <c r="K14" s="114"/>
      <c r="L14" s="115"/>
      <c r="M14" s="116"/>
      <c r="N14" s="114"/>
      <c r="O14" s="117"/>
      <c r="P14" s="103"/>
      <c r="Q14" s="1"/>
      <c r="R14" s="1" t="s">
        <v>616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8">
        <v>6</v>
      </c>
      <c r="B15" s="110">
        <v>44397</v>
      </c>
      <c r="C15" s="119"/>
      <c r="D15" s="111" t="s">
        <v>137</v>
      </c>
      <c r="E15" s="112" t="s">
        <v>617</v>
      </c>
      <c r="F15" s="109" t="s">
        <v>856</v>
      </c>
      <c r="G15" s="109">
        <v>96.5</v>
      </c>
      <c r="H15" s="112"/>
      <c r="I15" s="113" t="s">
        <v>857</v>
      </c>
      <c r="J15" s="114" t="s">
        <v>618</v>
      </c>
      <c r="K15" s="114"/>
      <c r="L15" s="115"/>
      <c r="M15" s="116"/>
      <c r="N15" s="114"/>
      <c r="O15" s="117"/>
      <c r="P15" s="103"/>
      <c r="Q15" s="1"/>
      <c r="R15" s="1" t="s">
        <v>616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0">
        <v>7</v>
      </c>
      <c r="B16" s="299">
        <v>44399</v>
      </c>
      <c r="C16" s="380"/>
      <c r="D16" s="347" t="s">
        <v>147</v>
      </c>
      <c r="E16" s="381" t="s">
        <v>614</v>
      </c>
      <c r="F16" s="300">
        <v>1577</v>
      </c>
      <c r="G16" s="300">
        <v>1447</v>
      </c>
      <c r="H16" s="381">
        <v>1673</v>
      </c>
      <c r="I16" s="382" t="s">
        <v>858</v>
      </c>
      <c r="J16" s="104" t="s">
        <v>994</v>
      </c>
      <c r="K16" s="104">
        <f t="shared" ref="K16:K17" si="6">H16-F16</f>
        <v>96</v>
      </c>
      <c r="L16" s="106">
        <f>(F16*-0.8)/100</f>
        <v>-12.616000000000001</v>
      </c>
      <c r="M16" s="107">
        <f t="shared" ref="M16:M17" si="7">(K16+L16)/F16</f>
        <v>5.2875079264426125E-2</v>
      </c>
      <c r="N16" s="104" t="s">
        <v>615</v>
      </c>
      <c r="O16" s="108">
        <v>44421</v>
      </c>
      <c r="P16" s="103"/>
      <c r="Q16" s="1"/>
      <c r="R16" s="1" t="s">
        <v>616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3">
        <v>8</v>
      </c>
      <c r="B17" s="414">
        <v>44407</v>
      </c>
      <c r="C17" s="415"/>
      <c r="D17" s="416" t="s">
        <v>51</v>
      </c>
      <c r="E17" s="417" t="s">
        <v>617</v>
      </c>
      <c r="F17" s="418">
        <v>715</v>
      </c>
      <c r="G17" s="418">
        <v>675</v>
      </c>
      <c r="H17" s="417">
        <v>740</v>
      </c>
      <c r="I17" s="419" t="s">
        <v>870</v>
      </c>
      <c r="J17" s="420" t="s">
        <v>996</v>
      </c>
      <c r="K17" s="420">
        <f t="shared" si="6"/>
        <v>25</v>
      </c>
      <c r="L17" s="421">
        <f t="shared" ref="L17" si="8">(F17*-0.7)/100</f>
        <v>-5.004999999999999</v>
      </c>
      <c r="M17" s="422">
        <f t="shared" si="7"/>
        <v>2.7965034965034965E-2</v>
      </c>
      <c r="N17" s="420" t="s">
        <v>615</v>
      </c>
      <c r="O17" s="423">
        <v>44424</v>
      </c>
      <c r="P17" s="103"/>
      <c r="Q17" s="1"/>
      <c r="R17" s="1" t="s">
        <v>616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76">
        <v>9</v>
      </c>
      <c r="B18" s="315">
        <v>44410</v>
      </c>
      <c r="C18" s="377"/>
      <c r="D18" s="344" t="s">
        <v>876</v>
      </c>
      <c r="E18" s="378" t="s">
        <v>617</v>
      </c>
      <c r="F18" s="304">
        <v>63.3</v>
      </c>
      <c r="G18" s="304">
        <v>59</v>
      </c>
      <c r="H18" s="378">
        <v>59</v>
      </c>
      <c r="I18" s="379" t="s">
        <v>877</v>
      </c>
      <c r="J18" s="305" t="s">
        <v>943</v>
      </c>
      <c r="K18" s="305">
        <f t="shared" ref="K18" si="9">H18-F18</f>
        <v>-4.2999999999999972</v>
      </c>
      <c r="L18" s="306">
        <f>(F18*-0.8)/100</f>
        <v>-0.50639999999999996</v>
      </c>
      <c r="M18" s="307">
        <f t="shared" ref="M18" si="10">(K18+L18)/F18</f>
        <v>-7.5930489731437567E-2</v>
      </c>
      <c r="N18" s="305" t="s">
        <v>631</v>
      </c>
      <c r="O18" s="320">
        <v>44418</v>
      </c>
      <c r="P18" s="103"/>
      <c r="Q18" s="1"/>
      <c r="R18" s="1" t="s">
        <v>616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76">
        <v>10</v>
      </c>
      <c r="B19" s="315">
        <v>44417</v>
      </c>
      <c r="C19" s="377"/>
      <c r="D19" s="344" t="s">
        <v>364</v>
      </c>
      <c r="E19" s="378" t="s">
        <v>617</v>
      </c>
      <c r="F19" s="304">
        <v>74</v>
      </c>
      <c r="G19" s="304">
        <v>69</v>
      </c>
      <c r="H19" s="378">
        <v>68.5</v>
      </c>
      <c r="I19" s="379" t="s">
        <v>942</v>
      </c>
      <c r="J19" s="305" t="s">
        <v>900</v>
      </c>
      <c r="K19" s="305">
        <f t="shared" ref="K19" si="11">H19-F19</f>
        <v>-5.5</v>
      </c>
      <c r="L19" s="306">
        <f>(F19*-0.8)/100</f>
        <v>-0.59200000000000008</v>
      </c>
      <c r="M19" s="307">
        <f t="shared" ref="M19" si="12">(K19+L19)/F19</f>
        <v>-8.2324324324324336E-2</v>
      </c>
      <c r="N19" s="305" t="s">
        <v>631</v>
      </c>
      <c r="O19" s="320">
        <v>44431</v>
      </c>
      <c r="P19" s="103"/>
      <c r="Q19" s="1"/>
      <c r="R19" s="1" t="s">
        <v>616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8">
        <v>11</v>
      </c>
      <c r="B20" s="110">
        <v>44421</v>
      </c>
      <c r="C20" s="119"/>
      <c r="D20" s="111" t="s">
        <v>471</v>
      </c>
      <c r="E20" s="112" t="s">
        <v>617</v>
      </c>
      <c r="F20" s="109" t="s">
        <v>992</v>
      </c>
      <c r="G20" s="109">
        <v>1415</v>
      </c>
      <c r="H20" s="112"/>
      <c r="I20" s="113" t="s">
        <v>993</v>
      </c>
      <c r="J20" s="114" t="s">
        <v>618</v>
      </c>
      <c r="K20" s="118"/>
      <c r="L20" s="110"/>
      <c r="M20" s="119"/>
      <c r="N20" s="111"/>
      <c r="O20" s="112"/>
      <c r="P20" s="103"/>
      <c r="Q20" s="1"/>
      <c r="R20" s="1" t="s">
        <v>616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8">
        <v>12</v>
      </c>
      <c r="B21" s="110">
        <v>44428</v>
      </c>
      <c r="C21" s="119"/>
      <c r="D21" s="111" t="s">
        <v>273</v>
      </c>
      <c r="E21" s="112" t="s">
        <v>617</v>
      </c>
      <c r="F21" s="109" t="s">
        <v>1038</v>
      </c>
      <c r="G21" s="109">
        <v>1740</v>
      </c>
      <c r="H21" s="112"/>
      <c r="I21" s="113" t="s">
        <v>1039</v>
      </c>
      <c r="J21" s="114" t="s">
        <v>618</v>
      </c>
      <c r="K21" s="118"/>
      <c r="L21" s="110"/>
      <c r="M21" s="119"/>
      <c r="N21" s="111"/>
      <c r="O21" s="112"/>
      <c r="P21" s="103"/>
      <c r="Q21" s="1"/>
      <c r="R21" s="1" t="s">
        <v>616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8"/>
      <c r="B22" s="110"/>
      <c r="C22" s="119"/>
      <c r="D22" s="111"/>
      <c r="E22" s="112"/>
      <c r="F22" s="109"/>
      <c r="G22" s="109"/>
      <c r="H22" s="112"/>
      <c r="I22" s="113"/>
      <c r="J22" s="114"/>
      <c r="K22" s="118"/>
      <c r="L22" s="110"/>
      <c r="M22" s="119"/>
      <c r="N22" s="111"/>
      <c r="O22" s="112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8"/>
      <c r="B23" s="110"/>
      <c r="C23" s="119"/>
      <c r="D23" s="111"/>
      <c r="E23" s="112"/>
      <c r="F23" s="109"/>
      <c r="G23" s="109"/>
      <c r="H23" s="112"/>
      <c r="I23" s="113"/>
      <c r="J23" s="114"/>
      <c r="K23" s="118"/>
      <c r="L23" s="110"/>
      <c r="M23" s="119"/>
      <c r="N23" s="111"/>
      <c r="O23" s="112"/>
      <c r="P23" s="10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18"/>
      <c r="B24" s="110"/>
      <c r="C24" s="119"/>
      <c r="D24" s="111"/>
      <c r="E24" s="112"/>
      <c r="F24" s="109"/>
      <c r="G24" s="109"/>
      <c r="H24" s="112"/>
      <c r="I24" s="113"/>
      <c r="J24" s="114"/>
      <c r="K24" s="118"/>
      <c r="L24" s="110"/>
      <c r="M24" s="119"/>
      <c r="N24" s="111"/>
      <c r="O24" s="112"/>
      <c r="P24" s="10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5"/>
      <c r="B25" s="126"/>
      <c r="C25" s="127"/>
      <c r="D25" s="128"/>
      <c r="E25" s="129"/>
      <c r="F25" s="129"/>
      <c r="H25" s="129"/>
      <c r="I25" s="130"/>
      <c r="J25" s="131"/>
      <c r="K25" s="131"/>
      <c r="L25" s="132"/>
      <c r="M25" s="133"/>
      <c r="N25" s="134"/>
      <c r="O25" s="135"/>
      <c r="P25" s="13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5"/>
      <c r="B26" s="126"/>
      <c r="C26" s="127"/>
      <c r="D26" s="128"/>
      <c r="E26" s="129"/>
      <c r="F26" s="129"/>
      <c r="G26" s="125"/>
      <c r="H26" s="129"/>
      <c r="I26" s="130"/>
      <c r="J26" s="131"/>
      <c r="K26" s="131"/>
      <c r="L26" s="132"/>
      <c r="M26" s="133"/>
      <c r="N26" s="134"/>
      <c r="O26" s="135"/>
      <c r="P26" s="13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7" t="s">
        <v>623</v>
      </c>
      <c r="B27" s="138"/>
      <c r="C27" s="139"/>
      <c r="D27" s="140"/>
      <c r="E27" s="141"/>
      <c r="F27" s="141"/>
      <c r="G27" s="141"/>
      <c r="H27" s="141"/>
      <c r="I27" s="141"/>
      <c r="J27" s="142"/>
      <c r="K27" s="141"/>
      <c r="L27" s="143"/>
      <c r="M27" s="59"/>
      <c r="N27" s="142"/>
      <c r="O27" s="139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4" t="s">
        <v>624</v>
      </c>
      <c r="B28" s="137"/>
      <c r="C28" s="137"/>
      <c r="D28" s="137"/>
      <c r="E28" s="44"/>
      <c r="F28" s="145" t="s">
        <v>625</v>
      </c>
      <c r="G28" s="6"/>
      <c r="H28" s="6"/>
      <c r="I28" s="6"/>
      <c r="J28" s="146"/>
      <c r="K28" s="147"/>
      <c r="L28" s="147"/>
      <c r="M28" s="148"/>
      <c r="N28" s="1"/>
      <c r="O28" s="149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7" t="s">
        <v>626</v>
      </c>
      <c r="B29" s="137"/>
      <c r="C29" s="137"/>
      <c r="D29" s="137"/>
      <c r="E29" s="6"/>
      <c r="F29" s="145" t="s">
        <v>627</v>
      </c>
      <c r="G29" s="6"/>
      <c r="H29" s="6"/>
      <c r="I29" s="6"/>
      <c r="J29" s="146"/>
      <c r="K29" s="147"/>
      <c r="L29" s="147"/>
      <c r="M29" s="148"/>
      <c r="N29" s="1"/>
      <c r="O29" s="149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7"/>
      <c r="B30" s="137"/>
      <c r="C30" s="137"/>
      <c r="D30" s="137"/>
      <c r="E30" s="6"/>
      <c r="F30" s="6"/>
      <c r="G30" s="6"/>
      <c r="H30" s="6"/>
      <c r="I30" s="6"/>
      <c r="J30" s="150"/>
      <c r="K30" s="147"/>
      <c r="L30" s="147"/>
      <c r="M30" s="6"/>
      <c r="N30" s="151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2" t="s">
        <v>628</v>
      </c>
      <c r="C31" s="152"/>
      <c r="D31" s="152"/>
      <c r="E31" s="152"/>
      <c r="F31" s="153"/>
      <c r="G31" s="6"/>
      <c r="H31" s="6"/>
      <c r="I31" s="154"/>
      <c r="J31" s="155"/>
      <c r="K31" s="156"/>
      <c r="L31" s="155"/>
      <c r="M31" s="6"/>
      <c r="N31" s="1"/>
      <c r="O31" s="1"/>
      <c r="P31" s="1"/>
      <c r="R31" s="59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9" t="s">
        <v>16</v>
      </c>
      <c r="B32" s="157" t="s">
        <v>590</v>
      </c>
      <c r="C32" s="102"/>
      <c r="D32" s="101" t="s">
        <v>602</v>
      </c>
      <c r="E32" s="100" t="s">
        <v>603</v>
      </c>
      <c r="F32" s="100" t="s">
        <v>604</v>
      </c>
      <c r="G32" s="100" t="s">
        <v>629</v>
      </c>
      <c r="H32" s="100" t="s">
        <v>606</v>
      </c>
      <c r="I32" s="100" t="s">
        <v>607</v>
      </c>
      <c r="J32" s="100" t="s">
        <v>608</v>
      </c>
      <c r="K32" s="157" t="s">
        <v>630</v>
      </c>
      <c r="L32" s="158" t="s">
        <v>610</v>
      </c>
      <c r="M32" s="102" t="s">
        <v>611</v>
      </c>
      <c r="N32" s="100" t="s">
        <v>612</v>
      </c>
      <c r="O32" s="101" t="s">
        <v>613</v>
      </c>
      <c r="P32" s="1"/>
      <c r="Q32" s="1"/>
      <c r="R32" s="59"/>
      <c r="S32" s="59"/>
      <c r="T32" s="59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1">
        <v>1</v>
      </c>
      <c r="B33" s="315">
        <v>44397</v>
      </c>
      <c r="C33" s="302"/>
      <c r="D33" s="303" t="s">
        <v>329</v>
      </c>
      <c r="E33" s="304" t="s">
        <v>617</v>
      </c>
      <c r="F33" s="304">
        <v>846</v>
      </c>
      <c r="G33" s="304">
        <v>821</v>
      </c>
      <c r="H33" s="304">
        <v>832.5</v>
      </c>
      <c r="I33" s="304">
        <v>895</v>
      </c>
      <c r="J33" s="305" t="s">
        <v>901</v>
      </c>
      <c r="K33" s="305">
        <f t="shared" ref="K33" si="13">H33-F33</f>
        <v>-13.5</v>
      </c>
      <c r="L33" s="306">
        <f>(F33*-0.7)/100</f>
        <v>-5.9219999999999997</v>
      </c>
      <c r="M33" s="307">
        <f t="shared" ref="M33" si="14">(K33+L33)/F33</f>
        <v>-2.295744680851064E-2</v>
      </c>
      <c r="N33" s="305" t="s">
        <v>631</v>
      </c>
      <c r="O33" s="320">
        <v>44412</v>
      </c>
      <c r="P33" s="1"/>
      <c r="Q33" s="1"/>
      <c r="R33" s="6" t="s">
        <v>616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3">
        <v>2</v>
      </c>
      <c r="B34" s="299">
        <v>44399</v>
      </c>
      <c r="C34" s="308"/>
      <c r="D34" s="314" t="s">
        <v>540</v>
      </c>
      <c r="E34" s="300" t="s">
        <v>617</v>
      </c>
      <c r="F34" s="300">
        <v>2097</v>
      </c>
      <c r="G34" s="300">
        <v>2040</v>
      </c>
      <c r="H34" s="300">
        <v>2147.5</v>
      </c>
      <c r="I34" s="300" t="s">
        <v>859</v>
      </c>
      <c r="J34" s="104" t="s">
        <v>875</v>
      </c>
      <c r="K34" s="104">
        <f t="shared" ref="K34" si="15">H34-F34</f>
        <v>50.5</v>
      </c>
      <c r="L34" s="106">
        <f t="shared" ref="L34" si="16">(F34*-0.7)/100</f>
        <v>-14.678999999999998</v>
      </c>
      <c r="M34" s="107">
        <f t="shared" ref="M34" si="17">(K34+L34)/F34</f>
        <v>1.7082021936099187E-2</v>
      </c>
      <c r="N34" s="104" t="s">
        <v>615</v>
      </c>
      <c r="O34" s="108">
        <v>44410</v>
      </c>
      <c r="P34" s="1"/>
      <c r="Q34" s="1"/>
      <c r="R34" s="6" t="s">
        <v>616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3">
        <v>2</v>
      </c>
      <c r="B35" s="299">
        <v>44406</v>
      </c>
      <c r="C35" s="308"/>
      <c r="D35" s="314" t="s">
        <v>317</v>
      </c>
      <c r="E35" s="300" t="s">
        <v>617</v>
      </c>
      <c r="F35" s="300">
        <v>1147.5</v>
      </c>
      <c r="G35" s="300">
        <v>1115</v>
      </c>
      <c r="H35" s="300">
        <v>1182.5</v>
      </c>
      <c r="I35" s="300" t="s">
        <v>865</v>
      </c>
      <c r="J35" s="104" t="s">
        <v>860</v>
      </c>
      <c r="K35" s="104">
        <f t="shared" ref="K35:K36" si="18">H35-F35</f>
        <v>35</v>
      </c>
      <c r="L35" s="106">
        <f t="shared" ref="L35" si="19">(F35*-0.7)/100</f>
        <v>-8.0325000000000006</v>
      </c>
      <c r="M35" s="107">
        <f t="shared" ref="M35:M36" si="20">(K35+L35)/F35</f>
        <v>2.3501089324618737E-2</v>
      </c>
      <c r="N35" s="104" t="s">
        <v>615</v>
      </c>
      <c r="O35" s="108">
        <v>44410</v>
      </c>
      <c r="P35" s="1"/>
      <c r="Q35" s="1"/>
      <c r="R35" s="6" t="s">
        <v>620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1">
        <v>4</v>
      </c>
      <c r="B36" s="315">
        <v>44407</v>
      </c>
      <c r="C36" s="302"/>
      <c r="D36" s="303" t="s">
        <v>354</v>
      </c>
      <c r="E36" s="304" t="s">
        <v>617</v>
      </c>
      <c r="F36" s="304">
        <v>184.5</v>
      </c>
      <c r="G36" s="304">
        <v>179</v>
      </c>
      <c r="H36" s="304">
        <v>179</v>
      </c>
      <c r="I36" s="304" t="s">
        <v>869</v>
      </c>
      <c r="J36" s="305" t="s">
        <v>900</v>
      </c>
      <c r="K36" s="305">
        <f t="shared" si="18"/>
        <v>-5.5</v>
      </c>
      <c r="L36" s="306">
        <f>(F36*-0.7)/100</f>
        <v>-1.2915000000000001</v>
      </c>
      <c r="M36" s="307">
        <f t="shared" si="20"/>
        <v>-3.6810298102981032E-2</v>
      </c>
      <c r="N36" s="305" t="s">
        <v>631</v>
      </c>
      <c r="O36" s="320">
        <v>44411</v>
      </c>
      <c r="P36" s="1"/>
      <c r="Q36" s="1"/>
      <c r="R36" s="6" t="s">
        <v>620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1">
        <v>5</v>
      </c>
      <c r="B37" s="315">
        <v>44410</v>
      </c>
      <c r="C37" s="302"/>
      <c r="D37" s="303" t="s">
        <v>154</v>
      </c>
      <c r="E37" s="304" t="s">
        <v>617</v>
      </c>
      <c r="F37" s="304">
        <v>551</v>
      </c>
      <c r="G37" s="304">
        <v>534</v>
      </c>
      <c r="H37" s="304">
        <v>534.5</v>
      </c>
      <c r="I37" s="304">
        <v>580</v>
      </c>
      <c r="J37" s="305" t="s">
        <v>878</v>
      </c>
      <c r="K37" s="305">
        <f t="shared" ref="K37" si="21">H37-F37</f>
        <v>-16.5</v>
      </c>
      <c r="L37" s="306">
        <f>(F37*-0.07)/100</f>
        <v>-0.38569999999999999</v>
      </c>
      <c r="M37" s="307">
        <f t="shared" ref="M37" si="22">(K37+L37)/F37</f>
        <v>-3.0645553539019963E-2</v>
      </c>
      <c r="N37" s="305" t="s">
        <v>631</v>
      </c>
      <c r="O37" s="320">
        <v>44410</v>
      </c>
      <c r="P37" s="1"/>
      <c r="Q37" s="1"/>
      <c r="R37" s="6" t="s">
        <v>620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4">
        <v>6</v>
      </c>
      <c r="B38" s="355">
        <v>44410</v>
      </c>
      <c r="C38" s="356"/>
      <c r="D38" s="357" t="s">
        <v>197</v>
      </c>
      <c r="E38" s="358" t="s">
        <v>617</v>
      </c>
      <c r="F38" s="358">
        <v>569.5</v>
      </c>
      <c r="G38" s="358">
        <v>554</v>
      </c>
      <c r="H38" s="358">
        <v>554</v>
      </c>
      <c r="I38" s="358" t="s">
        <v>879</v>
      </c>
      <c r="J38" s="305" t="s">
        <v>878</v>
      </c>
      <c r="K38" s="305">
        <f t="shared" ref="K38" si="23">H38-F38</f>
        <v>-15.5</v>
      </c>
      <c r="L38" s="306">
        <f>(F38*-0.7)/100</f>
        <v>-3.9864999999999999</v>
      </c>
      <c r="M38" s="307">
        <f t="shared" ref="M38" si="24">(K38+L38)/F38</f>
        <v>-3.4216856892010532E-2</v>
      </c>
      <c r="N38" s="305" t="s">
        <v>631</v>
      </c>
      <c r="O38" s="320">
        <v>44413</v>
      </c>
      <c r="P38" s="1"/>
      <c r="Q38" s="1"/>
      <c r="R38" s="6" t="s">
        <v>616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1">
        <v>7</v>
      </c>
      <c r="B39" s="315">
        <v>44410</v>
      </c>
      <c r="C39" s="302"/>
      <c r="D39" s="303" t="s">
        <v>881</v>
      </c>
      <c r="E39" s="304" t="s">
        <v>617</v>
      </c>
      <c r="F39" s="304">
        <v>305.5</v>
      </c>
      <c r="G39" s="304">
        <v>297</v>
      </c>
      <c r="H39" s="304">
        <v>297</v>
      </c>
      <c r="I39" s="304" t="s">
        <v>880</v>
      </c>
      <c r="J39" s="305" t="s">
        <v>902</v>
      </c>
      <c r="K39" s="305">
        <f t="shared" ref="K39" si="25">H39-F39</f>
        <v>-8.5</v>
      </c>
      <c r="L39" s="306">
        <f>(F39*-0.7)/100</f>
        <v>-2.1385000000000001</v>
      </c>
      <c r="M39" s="307">
        <f t="shared" ref="M39" si="26">(K39+L39)/F39</f>
        <v>-3.4823240589198036E-2</v>
      </c>
      <c r="N39" s="305" t="s">
        <v>631</v>
      </c>
      <c r="O39" s="320">
        <v>44412</v>
      </c>
      <c r="P39" s="1"/>
      <c r="Q39" s="1"/>
      <c r="R39" s="6" t="s">
        <v>616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3">
        <v>8</v>
      </c>
      <c r="B40" s="334">
        <v>44411</v>
      </c>
      <c r="C40" s="335"/>
      <c r="D40" s="336" t="s">
        <v>883</v>
      </c>
      <c r="E40" s="337" t="s">
        <v>617</v>
      </c>
      <c r="F40" s="337">
        <v>178.25</v>
      </c>
      <c r="G40" s="337">
        <v>173</v>
      </c>
      <c r="H40" s="337">
        <v>182.5</v>
      </c>
      <c r="I40" s="337" t="s">
        <v>884</v>
      </c>
      <c r="J40" s="104" t="s">
        <v>885</v>
      </c>
      <c r="K40" s="104">
        <f t="shared" ref="K40:K42" si="27">H40-F40</f>
        <v>4.25</v>
      </c>
      <c r="L40" s="106">
        <f>(F40*-0.07)/100</f>
        <v>-0.12477500000000001</v>
      </c>
      <c r="M40" s="107">
        <f t="shared" ref="M40:M42" si="28">(K40+L40)/F40</f>
        <v>2.3142917251051897E-2</v>
      </c>
      <c r="N40" s="104" t="s">
        <v>615</v>
      </c>
      <c r="O40" s="385">
        <v>44411</v>
      </c>
      <c r="P40" s="1"/>
      <c r="Q40" s="1"/>
      <c r="R40" s="6" t="s">
        <v>616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1">
        <v>9</v>
      </c>
      <c r="B41" s="325">
        <v>44412</v>
      </c>
      <c r="C41" s="352"/>
      <c r="D41" s="353" t="s">
        <v>503</v>
      </c>
      <c r="E41" s="324" t="s">
        <v>617</v>
      </c>
      <c r="F41" s="324">
        <v>2159</v>
      </c>
      <c r="G41" s="324">
        <v>2085</v>
      </c>
      <c r="H41" s="324">
        <v>2085</v>
      </c>
      <c r="I41" s="324" t="s">
        <v>906</v>
      </c>
      <c r="J41" s="305" t="s">
        <v>916</v>
      </c>
      <c r="K41" s="305">
        <f t="shared" si="27"/>
        <v>-74</v>
      </c>
      <c r="L41" s="306">
        <f>(F41*-0.7)/100</f>
        <v>-15.113</v>
      </c>
      <c r="M41" s="307">
        <f t="shared" si="28"/>
        <v>-4.1275127373784158E-2</v>
      </c>
      <c r="N41" s="305" t="s">
        <v>631</v>
      </c>
      <c r="O41" s="320">
        <v>44413</v>
      </c>
      <c r="P41" s="1"/>
      <c r="Q41" s="1"/>
      <c r="R41" s="6" t="s">
        <v>616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1">
        <v>10</v>
      </c>
      <c r="B42" s="325">
        <v>44412</v>
      </c>
      <c r="C42" s="352"/>
      <c r="D42" s="353" t="s">
        <v>465</v>
      </c>
      <c r="E42" s="324" t="s">
        <v>617</v>
      </c>
      <c r="F42" s="324">
        <v>284</v>
      </c>
      <c r="G42" s="324">
        <v>274</v>
      </c>
      <c r="H42" s="324">
        <v>275</v>
      </c>
      <c r="I42" s="324" t="s">
        <v>911</v>
      </c>
      <c r="J42" s="305" t="s">
        <v>924</v>
      </c>
      <c r="K42" s="305">
        <f t="shared" si="27"/>
        <v>-9</v>
      </c>
      <c r="L42" s="306">
        <f>(F42*-0.7)/100</f>
        <v>-1.9879999999999998</v>
      </c>
      <c r="M42" s="307">
        <f t="shared" si="28"/>
        <v>-3.8690140845070421E-2</v>
      </c>
      <c r="N42" s="305" t="s">
        <v>631</v>
      </c>
      <c r="O42" s="320">
        <v>44413</v>
      </c>
      <c r="P42" s="1"/>
      <c r="Q42" s="1"/>
      <c r="R42" s="6" t="s">
        <v>616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3">
        <v>11</v>
      </c>
      <c r="B43" s="334">
        <v>44413</v>
      </c>
      <c r="C43" s="335"/>
      <c r="D43" s="336" t="s">
        <v>189</v>
      </c>
      <c r="E43" s="337" t="s">
        <v>617</v>
      </c>
      <c r="F43" s="337">
        <v>135.5</v>
      </c>
      <c r="G43" s="337">
        <v>131.80000000000001</v>
      </c>
      <c r="H43" s="337">
        <v>138.5</v>
      </c>
      <c r="I43" s="337" t="s">
        <v>917</v>
      </c>
      <c r="J43" s="104" t="s">
        <v>918</v>
      </c>
      <c r="K43" s="104">
        <f t="shared" ref="K43" si="29">H43-F43</f>
        <v>3</v>
      </c>
      <c r="L43" s="106">
        <f>(F43*-0.07)/100</f>
        <v>-9.4850000000000018E-2</v>
      </c>
      <c r="M43" s="107">
        <f t="shared" ref="M43" si="30">(K43+L43)/F43</f>
        <v>2.1440221402214021E-2</v>
      </c>
      <c r="N43" s="104" t="s">
        <v>615</v>
      </c>
      <c r="O43" s="385">
        <v>44413</v>
      </c>
      <c r="P43" s="1"/>
      <c r="Q43" s="1"/>
      <c r="R43" s="6" t="s">
        <v>616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3">
        <v>12</v>
      </c>
      <c r="B44" s="334">
        <v>44414</v>
      </c>
      <c r="C44" s="335"/>
      <c r="D44" s="336" t="s">
        <v>164</v>
      </c>
      <c r="E44" s="337" t="s">
        <v>617</v>
      </c>
      <c r="F44" s="337">
        <v>1515</v>
      </c>
      <c r="G44" s="337">
        <v>1470</v>
      </c>
      <c r="H44" s="337">
        <v>1550</v>
      </c>
      <c r="I44" s="337" t="s">
        <v>925</v>
      </c>
      <c r="J44" s="104" t="s">
        <v>860</v>
      </c>
      <c r="K44" s="104">
        <f t="shared" ref="K44:K45" si="31">H44-F44</f>
        <v>35</v>
      </c>
      <c r="L44" s="106">
        <f>(F44*-0.07)/100</f>
        <v>-1.0605000000000002</v>
      </c>
      <c r="M44" s="107">
        <f t="shared" ref="M44:M45" si="32">(K44+L44)/F44</f>
        <v>2.2402310231023105E-2</v>
      </c>
      <c r="N44" s="104" t="s">
        <v>615</v>
      </c>
      <c r="O44" s="385">
        <v>44414</v>
      </c>
      <c r="P44" s="1"/>
      <c r="Q44" s="1"/>
      <c r="R44" s="6" t="s">
        <v>616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2" customFormat="1" ht="15" customHeight="1">
      <c r="A45" s="351">
        <v>13</v>
      </c>
      <c r="B45" s="325">
        <v>44417</v>
      </c>
      <c r="C45" s="352"/>
      <c r="D45" s="353" t="s">
        <v>134</v>
      </c>
      <c r="E45" s="324" t="s">
        <v>617</v>
      </c>
      <c r="F45" s="324">
        <v>1035</v>
      </c>
      <c r="G45" s="324">
        <v>1005</v>
      </c>
      <c r="H45" s="324">
        <v>1005</v>
      </c>
      <c r="I45" s="324">
        <v>1100</v>
      </c>
      <c r="J45" s="305" t="s">
        <v>1015</v>
      </c>
      <c r="K45" s="305">
        <f t="shared" si="31"/>
        <v>-30</v>
      </c>
      <c r="L45" s="306">
        <f>(F45*-0.7)/100</f>
        <v>-7.2450000000000001</v>
      </c>
      <c r="M45" s="307">
        <f t="shared" si="32"/>
        <v>-3.5985507246376808E-2</v>
      </c>
      <c r="N45" s="305" t="s">
        <v>631</v>
      </c>
      <c r="O45" s="320">
        <v>44425</v>
      </c>
      <c r="P45" s="360"/>
      <c r="Q45" s="360"/>
      <c r="R45" s="361" t="s">
        <v>620</v>
      </c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</row>
    <row r="46" spans="1:38" s="362" customFormat="1" ht="15" customHeight="1">
      <c r="A46" s="351">
        <v>14</v>
      </c>
      <c r="B46" s="325">
        <v>44417</v>
      </c>
      <c r="C46" s="352"/>
      <c r="D46" s="353" t="s">
        <v>170</v>
      </c>
      <c r="E46" s="324" t="s">
        <v>617</v>
      </c>
      <c r="F46" s="324">
        <v>178</v>
      </c>
      <c r="G46" s="324">
        <v>173</v>
      </c>
      <c r="H46" s="324">
        <v>172.5</v>
      </c>
      <c r="I46" s="324" t="s">
        <v>931</v>
      </c>
      <c r="J46" s="305" t="s">
        <v>900</v>
      </c>
      <c r="K46" s="305">
        <f t="shared" ref="K46:K47" si="33">H46-F46</f>
        <v>-5.5</v>
      </c>
      <c r="L46" s="306">
        <f>(F46*-0.7)/100</f>
        <v>-1.246</v>
      </c>
      <c r="M46" s="307">
        <f t="shared" ref="M46:M47" si="34">(K46+L46)/F46</f>
        <v>-3.7898876404494387E-2</v>
      </c>
      <c r="N46" s="305" t="s">
        <v>631</v>
      </c>
      <c r="O46" s="320">
        <v>44418</v>
      </c>
      <c r="P46" s="360"/>
      <c r="Q46" s="360"/>
      <c r="R46" s="361" t="s">
        <v>616</v>
      </c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60"/>
      <c r="AI46" s="360"/>
      <c r="AJ46" s="360"/>
      <c r="AK46" s="360"/>
      <c r="AL46" s="360"/>
    </row>
    <row r="47" spans="1:38" s="362" customFormat="1" ht="15" customHeight="1">
      <c r="A47" s="333">
        <v>15</v>
      </c>
      <c r="B47" s="334">
        <v>44417</v>
      </c>
      <c r="C47" s="335"/>
      <c r="D47" s="336" t="s">
        <v>269</v>
      </c>
      <c r="E47" s="337" t="s">
        <v>617</v>
      </c>
      <c r="F47" s="337">
        <v>701</v>
      </c>
      <c r="G47" s="337">
        <v>685</v>
      </c>
      <c r="H47" s="337">
        <v>715</v>
      </c>
      <c r="I47" s="337" t="s">
        <v>932</v>
      </c>
      <c r="J47" s="104" t="s">
        <v>944</v>
      </c>
      <c r="K47" s="104">
        <f t="shared" si="33"/>
        <v>14</v>
      </c>
      <c r="L47" s="106">
        <f t="shared" ref="L47" si="35">(F47*-0.7)/100</f>
        <v>-4.907</v>
      </c>
      <c r="M47" s="107">
        <f t="shared" si="34"/>
        <v>1.2971469329529244E-2</v>
      </c>
      <c r="N47" s="104" t="s">
        <v>615</v>
      </c>
      <c r="O47" s="108">
        <v>44418</v>
      </c>
      <c r="P47" s="360"/>
      <c r="Q47" s="360"/>
      <c r="R47" s="361" t="s">
        <v>616</v>
      </c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</row>
    <row r="48" spans="1:38" s="362" customFormat="1" ht="15" customHeight="1">
      <c r="A48" s="333">
        <v>16</v>
      </c>
      <c r="B48" s="334">
        <v>44418</v>
      </c>
      <c r="C48" s="335"/>
      <c r="D48" s="336" t="s">
        <v>198</v>
      </c>
      <c r="E48" s="337" t="s">
        <v>617</v>
      </c>
      <c r="F48" s="337">
        <v>854.5</v>
      </c>
      <c r="G48" s="337">
        <v>832</v>
      </c>
      <c r="H48" s="337">
        <v>876</v>
      </c>
      <c r="I48" s="337" t="s">
        <v>947</v>
      </c>
      <c r="J48" s="104" t="s">
        <v>968</v>
      </c>
      <c r="K48" s="104">
        <f t="shared" ref="K48" si="36">H48-F48</f>
        <v>21.5</v>
      </c>
      <c r="L48" s="106">
        <f t="shared" ref="L48" si="37">(F48*-0.7)/100</f>
        <v>-5.9814999999999996</v>
      </c>
      <c r="M48" s="107">
        <f t="shared" ref="M48" si="38">(K48+L48)/F48</f>
        <v>1.8160912814511411E-2</v>
      </c>
      <c r="N48" s="104" t="s">
        <v>615</v>
      </c>
      <c r="O48" s="108">
        <v>44420</v>
      </c>
      <c r="P48" s="360"/>
      <c r="Q48" s="360"/>
      <c r="R48" s="361" t="s">
        <v>620</v>
      </c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0"/>
      <c r="AH48" s="360"/>
      <c r="AI48" s="360"/>
      <c r="AJ48" s="360"/>
      <c r="AK48" s="360"/>
      <c r="AL48" s="360"/>
    </row>
    <row r="49" spans="1:38" s="362" customFormat="1" ht="15" customHeight="1">
      <c r="A49" s="351">
        <v>17</v>
      </c>
      <c r="B49" s="325">
        <v>44419</v>
      </c>
      <c r="C49" s="352"/>
      <c r="D49" s="353" t="s">
        <v>417</v>
      </c>
      <c r="E49" s="324" t="s">
        <v>617</v>
      </c>
      <c r="F49" s="324">
        <v>401</v>
      </c>
      <c r="G49" s="324">
        <v>388</v>
      </c>
      <c r="H49" s="324">
        <v>388</v>
      </c>
      <c r="I49" s="324" t="s">
        <v>956</v>
      </c>
      <c r="J49" s="305" t="s">
        <v>957</v>
      </c>
      <c r="K49" s="305">
        <f t="shared" ref="K49:K51" si="39">H49-F49</f>
        <v>-13</v>
      </c>
      <c r="L49" s="306">
        <f>(F49*-0.07)/100</f>
        <v>-0.28070000000000006</v>
      </c>
      <c r="M49" s="307">
        <f t="shared" ref="M49:M51" si="40">(K49+L49)/F49</f>
        <v>-3.3118952618453865E-2</v>
      </c>
      <c r="N49" s="305" t="s">
        <v>631</v>
      </c>
      <c r="O49" s="320">
        <v>44419</v>
      </c>
      <c r="P49" s="360"/>
      <c r="Q49" s="360"/>
      <c r="R49" s="361" t="s">
        <v>616</v>
      </c>
      <c r="S49" s="360"/>
      <c r="T49" s="360"/>
      <c r="U49" s="360"/>
      <c r="V49" s="360"/>
      <c r="W49" s="360"/>
      <c r="X49" s="360"/>
      <c r="Y49" s="360"/>
      <c r="Z49" s="360"/>
      <c r="AA49" s="360"/>
      <c r="AB49" s="360"/>
      <c r="AC49" s="360"/>
      <c r="AD49" s="360"/>
      <c r="AE49" s="360"/>
      <c r="AF49" s="360"/>
      <c r="AG49" s="360"/>
      <c r="AH49" s="360"/>
      <c r="AI49" s="360"/>
      <c r="AJ49" s="360"/>
      <c r="AK49" s="360"/>
      <c r="AL49" s="360"/>
    </row>
    <row r="50" spans="1:38" s="362" customFormat="1" ht="15" customHeight="1">
      <c r="A50" s="333">
        <v>18</v>
      </c>
      <c r="B50" s="334">
        <v>44419</v>
      </c>
      <c r="C50" s="335"/>
      <c r="D50" s="336" t="s">
        <v>425</v>
      </c>
      <c r="E50" s="337" t="s">
        <v>617</v>
      </c>
      <c r="F50" s="337">
        <v>1695</v>
      </c>
      <c r="G50" s="337">
        <v>1645</v>
      </c>
      <c r="H50" s="337">
        <v>1730</v>
      </c>
      <c r="I50" s="337" t="s">
        <v>958</v>
      </c>
      <c r="J50" s="104" t="s">
        <v>860</v>
      </c>
      <c r="K50" s="104">
        <f t="shared" si="39"/>
        <v>35</v>
      </c>
      <c r="L50" s="106">
        <f>(F50*-0.07)/100</f>
        <v>-1.1865000000000001</v>
      </c>
      <c r="M50" s="107">
        <f t="shared" si="40"/>
        <v>1.9948967551622416E-2</v>
      </c>
      <c r="N50" s="104" t="s">
        <v>615</v>
      </c>
      <c r="O50" s="385">
        <v>44419</v>
      </c>
      <c r="P50" s="360"/>
      <c r="Q50" s="360"/>
      <c r="R50" s="361" t="s">
        <v>616</v>
      </c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0"/>
      <c r="AG50" s="360"/>
      <c r="AH50" s="360"/>
      <c r="AI50" s="360"/>
      <c r="AJ50" s="360"/>
      <c r="AK50" s="360"/>
      <c r="AL50" s="360"/>
    </row>
    <row r="51" spans="1:38" s="362" customFormat="1" ht="15" customHeight="1">
      <c r="A51" s="333">
        <v>19</v>
      </c>
      <c r="B51" s="334">
        <v>44421</v>
      </c>
      <c r="C51" s="335"/>
      <c r="D51" s="336" t="s">
        <v>133</v>
      </c>
      <c r="E51" s="337" t="s">
        <v>617</v>
      </c>
      <c r="F51" s="337">
        <v>1672</v>
      </c>
      <c r="G51" s="337">
        <v>1615</v>
      </c>
      <c r="H51" s="337">
        <v>1717.5</v>
      </c>
      <c r="I51" s="337" t="s">
        <v>991</v>
      </c>
      <c r="J51" s="104" t="s">
        <v>1003</v>
      </c>
      <c r="K51" s="104">
        <f t="shared" si="39"/>
        <v>45.5</v>
      </c>
      <c r="L51" s="106">
        <f t="shared" ref="L51" si="41">(F51*-0.7)/100</f>
        <v>-11.703999999999999</v>
      </c>
      <c r="M51" s="107">
        <f t="shared" si="40"/>
        <v>2.0212918660287082E-2</v>
      </c>
      <c r="N51" s="104" t="s">
        <v>615</v>
      </c>
      <c r="O51" s="108">
        <v>44425</v>
      </c>
      <c r="P51" s="360"/>
      <c r="Q51" s="360"/>
      <c r="R51" s="361" t="s">
        <v>616</v>
      </c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</row>
    <row r="52" spans="1:38" s="362" customFormat="1" ht="15" customHeight="1">
      <c r="A52" s="333">
        <v>20</v>
      </c>
      <c r="B52" s="334">
        <v>44421</v>
      </c>
      <c r="C52" s="335"/>
      <c r="D52" s="336" t="s">
        <v>127</v>
      </c>
      <c r="E52" s="337" t="s">
        <v>617</v>
      </c>
      <c r="F52" s="337">
        <v>1446</v>
      </c>
      <c r="G52" s="337">
        <v>1395</v>
      </c>
      <c r="H52" s="337">
        <v>1486.5</v>
      </c>
      <c r="I52" s="337">
        <v>1550</v>
      </c>
      <c r="J52" s="104" t="s">
        <v>1047</v>
      </c>
      <c r="K52" s="104">
        <f t="shared" ref="K52:K55" si="42">H52-F52</f>
        <v>40.5</v>
      </c>
      <c r="L52" s="106">
        <f t="shared" ref="L52:L55" si="43">(F52*-0.7)/100</f>
        <v>-10.122</v>
      </c>
      <c r="M52" s="107">
        <f t="shared" ref="M52:M55" si="44">(K52+L52)/F52</f>
        <v>2.100829875518672E-2</v>
      </c>
      <c r="N52" s="104" t="s">
        <v>615</v>
      </c>
      <c r="O52" s="108">
        <v>44428</v>
      </c>
      <c r="P52" s="360"/>
      <c r="Q52" s="360"/>
      <c r="R52" s="361" t="s">
        <v>616</v>
      </c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0"/>
      <c r="AH52" s="360"/>
      <c r="AI52" s="360"/>
      <c r="AJ52" s="360"/>
      <c r="AK52" s="360"/>
      <c r="AL52" s="360"/>
    </row>
    <row r="53" spans="1:38" s="362" customFormat="1" ht="15" customHeight="1">
      <c r="A53" s="351">
        <v>21</v>
      </c>
      <c r="B53" s="325">
        <v>44424</v>
      </c>
      <c r="C53" s="352"/>
      <c r="D53" s="353" t="s">
        <v>438</v>
      </c>
      <c r="E53" s="324" t="s">
        <v>617</v>
      </c>
      <c r="F53" s="324">
        <v>168.5</v>
      </c>
      <c r="G53" s="324">
        <v>163</v>
      </c>
      <c r="H53" s="324">
        <v>163</v>
      </c>
      <c r="I53" s="324">
        <v>180</v>
      </c>
      <c r="J53" s="305" t="s">
        <v>900</v>
      </c>
      <c r="K53" s="305">
        <f t="shared" si="42"/>
        <v>-5.5</v>
      </c>
      <c r="L53" s="306">
        <f t="shared" si="43"/>
        <v>-1.1795</v>
      </c>
      <c r="M53" s="307">
        <f t="shared" si="44"/>
        <v>-3.9640949554896145E-2</v>
      </c>
      <c r="N53" s="305" t="s">
        <v>631</v>
      </c>
      <c r="O53" s="320">
        <v>44428</v>
      </c>
      <c r="P53" s="360"/>
      <c r="Q53" s="360"/>
      <c r="R53" s="361" t="s">
        <v>616</v>
      </c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</row>
    <row r="54" spans="1:38" s="362" customFormat="1" ht="15" customHeight="1">
      <c r="A54" s="351">
        <v>22</v>
      </c>
      <c r="B54" s="325">
        <v>44425</v>
      </c>
      <c r="C54" s="352"/>
      <c r="D54" s="353" t="s">
        <v>585</v>
      </c>
      <c r="E54" s="324" t="s">
        <v>617</v>
      </c>
      <c r="F54" s="324">
        <v>2215</v>
      </c>
      <c r="G54" s="324">
        <v>2170</v>
      </c>
      <c r="H54" s="324">
        <v>2170</v>
      </c>
      <c r="I54" s="324" t="s">
        <v>1004</v>
      </c>
      <c r="J54" s="305" t="s">
        <v>1008</v>
      </c>
      <c r="K54" s="305">
        <f t="shared" si="42"/>
        <v>-45</v>
      </c>
      <c r="L54" s="306">
        <f t="shared" si="43"/>
        <v>-15.505000000000001</v>
      </c>
      <c r="M54" s="307">
        <f t="shared" si="44"/>
        <v>-2.731602708803612E-2</v>
      </c>
      <c r="N54" s="305" t="s">
        <v>631</v>
      </c>
      <c r="O54" s="320">
        <v>44428</v>
      </c>
      <c r="P54" s="360"/>
      <c r="Q54" s="360"/>
      <c r="R54" s="361" t="s">
        <v>620</v>
      </c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</row>
    <row r="55" spans="1:38" s="362" customFormat="1" ht="15" customHeight="1">
      <c r="A55" s="351">
        <v>23</v>
      </c>
      <c r="B55" s="325">
        <v>44426</v>
      </c>
      <c r="C55" s="352"/>
      <c r="D55" s="353" t="s">
        <v>111</v>
      </c>
      <c r="E55" s="324" t="s">
        <v>617</v>
      </c>
      <c r="F55" s="324">
        <v>347.5</v>
      </c>
      <c r="G55" s="324">
        <v>337</v>
      </c>
      <c r="H55" s="324">
        <v>337</v>
      </c>
      <c r="I55" s="324" t="s">
        <v>1022</v>
      </c>
      <c r="J55" s="305" t="s">
        <v>929</v>
      </c>
      <c r="K55" s="305">
        <f t="shared" si="42"/>
        <v>-10.5</v>
      </c>
      <c r="L55" s="306">
        <f t="shared" si="43"/>
        <v>-2.4324999999999997</v>
      </c>
      <c r="M55" s="307">
        <f t="shared" si="44"/>
        <v>-3.7215827338129497E-2</v>
      </c>
      <c r="N55" s="305" t="s">
        <v>631</v>
      </c>
      <c r="O55" s="320">
        <v>44428</v>
      </c>
      <c r="P55" s="360"/>
      <c r="Q55" s="360"/>
      <c r="R55" s="361" t="s">
        <v>616</v>
      </c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</row>
    <row r="56" spans="1:38" s="362" customFormat="1" ht="15" customHeight="1">
      <c r="A56" s="436">
        <v>24</v>
      </c>
      <c r="B56" s="437">
        <v>44428</v>
      </c>
      <c r="C56" s="438"/>
      <c r="D56" s="439" t="s">
        <v>40</v>
      </c>
      <c r="E56" s="440" t="s">
        <v>617</v>
      </c>
      <c r="F56" s="440" t="s">
        <v>1036</v>
      </c>
      <c r="G56" s="440">
        <v>899</v>
      </c>
      <c r="H56" s="440"/>
      <c r="I56" s="440" t="s">
        <v>1037</v>
      </c>
      <c r="J56" s="441" t="s">
        <v>618</v>
      </c>
      <c r="K56" s="442"/>
      <c r="L56" s="443"/>
      <c r="M56" s="444"/>
      <c r="N56" s="445"/>
      <c r="O56" s="446"/>
      <c r="P56" s="360"/>
      <c r="Q56" s="360"/>
      <c r="R56" s="361" t="s">
        <v>616</v>
      </c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</row>
    <row r="57" spans="1:38" s="362" customFormat="1" ht="15" customHeight="1">
      <c r="A57" s="333">
        <v>25</v>
      </c>
      <c r="B57" s="334">
        <v>44431</v>
      </c>
      <c r="C57" s="335"/>
      <c r="D57" s="336" t="s">
        <v>69</v>
      </c>
      <c r="E57" s="337" t="s">
        <v>952</v>
      </c>
      <c r="F57" s="337">
        <v>75.25</v>
      </c>
      <c r="G57" s="337">
        <v>77.5</v>
      </c>
      <c r="H57" s="337">
        <v>73.900000000000006</v>
      </c>
      <c r="I57" s="337" t="s">
        <v>1046</v>
      </c>
      <c r="J57" s="104" t="s">
        <v>1048</v>
      </c>
      <c r="K57" s="104">
        <f>F57-H57</f>
        <v>1.3499999999999943</v>
      </c>
      <c r="L57" s="106">
        <f>(F57*-0.07)/100</f>
        <v>-5.2675E-2</v>
      </c>
      <c r="M57" s="107">
        <f t="shared" ref="M57" si="45">(K57+L57)/F57</f>
        <v>1.7240199335548097E-2</v>
      </c>
      <c r="N57" s="104" t="s">
        <v>615</v>
      </c>
      <c r="O57" s="385">
        <v>44431</v>
      </c>
      <c r="R57" s="479" t="s">
        <v>616</v>
      </c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</row>
    <row r="58" spans="1:38" s="362" customFormat="1" ht="15" customHeight="1">
      <c r="A58" s="436">
        <v>26</v>
      </c>
      <c r="B58" s="437">
        <v>44431</v>
      </c>
      <c r="C58" s="438"/>
      <c r="D58" s="439" t="s">
        <v>156</v>
      </c>
      <c r="E58" s="440" t="s">
        <v>617</v>
      </c>
      <c r="F58" s="440" t="s">
        <v>1049</v>
      </c>
      <c r="G58" s="440">
        <v>680</v>
      </c>
      <c r="H58" s="440"/>
      <c r="I58" s="440" t="s">
        <v>1050</v>
      </c>
      <c r="J58" s="436" t="s">
        <v>618</v>
      </c>
      <c r="K58" s="437"/>
      <c r="L58" s="438"/>
      <c r="M58" s="439"/>
      <c r="N58" s="440"/>
      <c r="O58" s="440"/>
      <c r="R58" s="479" t="s">
        <v>616</v>
      </c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</row>
    <row r="59" spans="1:38" s="362" customFormat="1" ht="15" customHeight="1">
      <c r="A59" s="491">
        <v>27</v>
      </c>
      <c r="B59" s="454">
        <v>44432</v>
      </c>
      <c r="C59" s="492"/>
      <c r="D59" s="493" t="s">
        <v>200</v>
      </c>
      <c r="E59" s="337" t="s">
        <v>952</v>
      </c>
      <c r="F59" s="337">
        <v>278</v>
      </c>
      <c r="G59" s="337">
        <v>285.5</v>
      </c>
      <c r="H59" s="337">
        <v>273</v>
      </c>
      <c r="I59" s="337" t="s">
        <v>1063</v>
      </c>
      <c r="J59" s="104" t="s">
        <v>1009</v>
      </c>
      <c r="K59" s="104">
        <f>F59-H59</f>
        <v>5</v>
      </c>
      <c r="L59" s="106">
        <f>(F59*-0.07)/100</f>
        <v>-0.1946</v>
      </c>
      <c r="M59" s="107">
        <f t="shared" ref="M59:M60" si="46">(K59+L59)/F59</f>
        <v>1.7285611510791367E-2</v>
      </c>
      <c r="N59" s="104" t="s">
        <v>615</v>
      </c>
      <c r="O59" s="385">
        <v>44432</v>
      </c>
      <c r="R59" s="453" t="s">
        <v>616</v>
      </c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I59" s="360"/>
      <c r="AJ59" s="360"/>
      <c r="AK59" s="360"/>
      <c r="AL59" s="360"/>
    </row>
    <row r="60" spans="1:38" s="362" customFormat="1" ht="15" customHeight="1">
      <c r="A60" s="491">
        <v>28</v>
      </c>
      <c r="B60" s="454">
        <v>44432</v>
      </c>
      <c r="C60" s="492"/>
      <c r="D60" s="493" t="s">
        <v>278</v>
      </c>
      <c r="E60" s="513" t="s">
        <v>617</v>
      </c>
      <c r="F60" s="513">
        <v>598</v>
      </c>
      <c r="G60" s="513">
        <v>580</v>
      </c>
      <c r="H60" s="513">
        <v>615</v>
      </c>
      <c r="I60" s="513" t="s">
        <v>1066</v>
      </c>
      <c r="J60" s="104" t="s">
        <v>1016</v>
      </c>
      <c r="K60" s="104">
        <f t="shared" ref="K60" si="47">H60-F60</f>
        <v>17</v>
      </c>
      <c r="L60" s="106">
        <f t="shared" ref="L60" si="48">(F60*-0.7)/100</f>
        <v>-4.1859999999999999</v>
      </c>
      <c r="M60" s="107">
        <f t="shared" si="46"/>
        <v>2.1428093645484949E-2</v>
      </c>
      <c r="N60" s="104" t="s">
        <v>615</v>
      </c>
      <c r="O60" s="108">
        <v>44428</v>
      </c>
      <c r="R60" s="453" t="s">
        <v>616</v>
      </c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0"/>
      <c r="AL60" s="360"/>
    </row>
    <row r="61" spans="1:38" s="362" customFormat="1" ht="15" customHeight="1">
      <c r="A61" s="491">
        <v>29</v>
      </c>
      <c r="B61" s="454">
        <v>44433</v>
      </c>
      <c r="C61" s="492"/>
      <c r="D61" s="336" t="s">
        <v>69</v>
      </c>
      <c r="E61" s="337" t="s">
        <v>952</v>
      </c>
      <c r="F61" s="337">
        <v>75.5</v>
      </c>
      <c r="G61" s="337">
        <v>77.5</v>
      </c>
      <c r="H61" s="337">
        <v>75</v>
      </c>
      <c r="I61" s="337" t="s">
        <v>1046</v>
      </c>
      <c r="J61" s="104" t="s">
        <v>1051</v>
      </c>
      <c r="K61" s="104">
        <f>F61-H61</f>
        <v>0.5</v>
      </c>
      <c r="L61" s="106">
        <f>(F61*-0.07)/100</f>
        <v>-5.2850000000000001E-2</v>
      </c>
      <c r="M61" s="107">
        <f t="shared" ref="M61" si="49">(K61+L61)/F61</f>
        <v>5.9225165562913906E-3</v>
      </c>
      <c r="N61" s="104" t="s">
        <v>615</v>
      </c>
      <c r="O61" s="385">
        <v>44433</v>
      </c>
      <c r="R61" s="453" t="s">
        <v>616</v>
      </c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0"/>
      <c r="AL61" s="360"/>
    </row>
    <row r="62" spans="1:38" s="362" customFormat="1" ht="15" customHeight="1">
      <c r="A62" s="491">
        <v>30</v>
      </c>
      <c r="B62" s="454">
        <v>44434</v>
      </c>
      <c r="C62" s="492"/>
      <c r="D62" s="336" t="s">
        <v>69</v>
      </c>
      <c r="E62" s="337" t="s">
        <v>952</v>
      </c>
      <c r="F62" s="337">
        <v>75.650000000000006</v>
      </c>
      <c r="G62" s="337">
        <v>78</v>
      </c>
      <c r="H62" s="337">
        <v>74.599999999999994</v>
      </c>
      <c r="I62" s="337" t="s">
        <v>1046</v>
      </c>
      <c r="J62" s="104" t="s">
        <v>1105</v>
      </c>
      <c r="K62" s="104">
        <f>F62-H62</f>
        <v>1.0500000000000114</v>
      </c>
      <c r="L62" s="106">
        <f>(F62*-0.07)/100</f>
        <v>-5.2955000000000002E-2</v>
      </c>
      <c r="M62" s="107">
        <f t="shared" ref="M62" si="50">(K62+L62)/F62</f>
        <v>1.3179709187045755E-2</v>
      </c>
      <c r="N62" s="104" t="s">
        <v>615</v>
      </c>
      <c r="O62" s="385">
        <v>44434</v>
      </c>
      <c r="R62" s="453" t="s">
        <v>616</v>
      </c>
      <c r="S62" s="360"/>
      <c r="T62" s="360"/>
      <c r="U62" s="360"/>
      <c r="V62" s="360"/>
      <c r="W62" s="360"/>
      <c r="X62" s="360"/>
      <c r="Y62" s="360"/>
      <c r="Z62" s="360"/>
      <c r="AA62" s="360"/>
      <c r="AB62" s="360"/>
      <c r="AC62" s="360"/>
      <c r="AD62" s="360"/>
      <c r="AE62" s="360"/>
      <c r="AF62" s="360"/>
      <c r="AG62" s="360"/>
      <c r="AH62" s="360"/>
      <c r="AI62" s="360"/>
      <c r="AJ62" s="360"/>
      <c r="AK62" s="360"/>
      <c r="AL62" s="360"/>
    </row>
    <row r="63" spans="1:38" s="362" customFormat="1" ht="15" customHeight="1">
      <c r="A63" s="436">
        <v>31</v>
      </c>
      <c r="B63" s="437">
        <v>44434</v>
      </c>
      <c r="C63" s="438"/>
      <c r="D63" s="439" t="s">
        <v>266</v>
      </c>
      <c r="E63" s="440" t="s">
        <v>617</v>
      </c>
      <c r="F63" s="440" t="s">
        <v>1102</v>
      </c>
      <c r="G63" s="440">
        <v>6900</v>
      </c>
      <c r="H63" s="440"/>
      <c r="I63" s="440" t="s">
        <v>1103</v>
      </c>
      <c r="J63" s="436" t="s">
        <v>618</v>
      </c>
      <c r="K63" s="437"/>
      <c r="L63" s="438"/>
      <c r="M63" s="439"/>
      <c r="N63" s="440"/>
      <c r="O63" s="440"/>
      <c r="R63" s="453" t="s">
        <v>616</v>
      </c>
      <c r="S63" s="360"/>
      <c r="T63" s="360"/>
      <c r="U63" s="360"/>
      <c r="V63" s="360"/>
      <c r="W63" s="360"/>
      <c r="X63" s="360"/>
      <c r="Y63" s="360"/>
      <c r="Z63" s="360"/>
      <c r="AA63" s="360"/>
      <c r="AB63" s="360"/>
      <c r="AC63" s="360"/>
      <c r="AD63" s="360"/>
      <c r="AE63" s="360"/>
      <c r="AF63" s="360"/>
      <c r="AG63" s="360"/>
      <c r="AH63" s="360"/>
      <c r="AI63" s="360"/>
      <c r="AJ63" s="360"/>
      <c r="AK63" s="360"/>
      <c r="AL63" s="360"/>
    </row>
    <row r="64" spans="1:38" s="362" customFormat="1" ht="15" customHeight="1">
      <c r="A64" s="491">
        <v>32</v>
      </c>
      <c r="B64" s="454">
        <v>44434</v>
      </c>
      <c r="C64" s="492"/>
      <c r="D64" s="493" t="s">
        <v>267</v>
      </c>
      <c r="E64" s="513" t="s">
        <v>617</v>
      </c>
      <c r="F64" s="513">
        <v>2505</v>
      </c>
      <c r="G64" s="513">
        <v>2430</v>
      </c>
      <c r="H64" s="513">
        <v>2542.5</v>
      </c>
      <c r="I64" s="513" t="s">
        <v>1104</v>
      </c>
      <c r="J64" s="104" t="s">
        <v>1106</v>
      </c>
      <c r="K64" s="104">
        <f t="shared" ref="K64" si="51">H64-F64</f>
        <v>37.5</v>
      </c>
      <c r="L64" s="106">
        <f>(F64*-0.07)/100</f>
        <v>-1.7535000000000003</v>
      </c>
      <c r="M64" s="107">
        <f t="shared" ref="M64" si="52">(K64+L64)/F64</f>
        <v>1.427005988023952E-2</v>
      </c>
      <c r="N64" s="104" t="s">
        <v>615</v>
      </c>
      <c r="O64" s="385">
        <v>44434</v>
      </c>
      <c r="R64" s="453" t="s">
        <v>616</v>
      </c>
      <c r="S64" s="360"/>
      <c r="T64" s="360"/>
      <c r="U64" s="360"/>
      <c r="V64" s="360"/>
      <c r="W64" s="360"/>
      <c r="X64" s="360"/>
      <c r="Y64" s="360"/>
      <c r="Z64" s="360"/>
      <c r="AA64" s="360"/>
      <c r="AB64" s="360"/>
      <c r="AC64" s="360"/>
      <c r="AD64" s="360"/>
      <c r="AE64" s="360"/>
      <c r="AF64" s="360"/>
      <c r="AG64" s="360"/>
      <c r="AH64" s="360"/>
      <c r="AI64" s="360"/>
      <c r="AJ64" s="360"/>
      <c r="AK64" s="360"/>
      <c r="AL64" s="360"/>
    </row>
    <row r="65" spans="1:38" s="362" customFormat="1" ht="15" customHeight="1">
      <c r="A65" s="436">
        <v>33</v>
      </c>
      <c r="B65" s="437">
        <v>44434</v>
      </c>
      <c r="C65" s="438"/>
      <c r="D65" s="439" t="s">
        <v>482</v>
      </c>
      <c r="E65" s="440" t="s">
        <v>617</v>
      </c>
      <c r="F65" s="440" t="s">
        <v>1107</v>
      </c>
      <c r="G65" s="440">
        <v>4610</v>
      </c>
      <c r="H65" s="440"/>
      <c r="I65" s="440">
        <v>4900</v>
      </c>
      <c r="J65" s="436" t="s">
        <v>618</v>
      </c>
      <c r="K65" s="437"/>
      <c r="L65" s="438"/>
      <c r="M65" s="439"/>
      <c r="N65" s="440"/>
      <c r="O65" s="440"/>
      <c r="R65" s="453" t="s">
        <v>620</v>
      </c>
      <c r="S65" s="360"/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0"/>
      <c r="AE65" s="360"/>
      <c r="AF65" s="360"/>
      <c r="AG65" s="360"/>
      <c r="AH65" s="360"/>
      <c r="AI65" s="360"/>
      <c r="AJ65" s="360"/>
      <c r="AK65" s="360"/>
      <c r="AL65" s="360"/>
    </row>
    <row r="66" spans="1:38" s="362" customFormat="1" ht="15" customHeight="1">
      <c r="A66" s="436">
        <v>34</v>
      </c>
      <c r="B66" s="437">
        <v>44435</v>
      </c>
      <c r="C66" s="438"/>
      <c r="D66" s="439" t="s">
        <v>1139</v>
      </c>
      <c r="E66" s="440" t="s">
        <v>617</v>
      </c>
      <c r="F66" s="440" t="s">
        <v>1140</v>
      </c>
      <c r="G66" s="440">
        <v>759</v>
      </c>
      <c r="H66" s="440"/>
      <c r="I66" s="440" t="s">
        <v>1141</v>
      </c>
      <c r="J66" s="436" t="s">
        <v>618</v>
      </c>
      <c r="K66" s="437"/>
      <c r="L66" s="438"/>
      <c r="M66" s="439"/>
      <c r="N66" s="440"/>
      <c r="O66" s="440"/>
      <c r="R66" s="479" t="s">
        <v>616</v>
      </c>
      <c r="S66" s="360"/>
      <c r="T66" s="360"/>
      <c r="U66" s="360"/>
      <c r="V66" s="360"/>
      <c r="W66" s="360"/>
      <c r="X66" s="360"/>
      <c r="Y66" s="360"/>
      <c r="Z66" s="360"/>
      <c r="AA66" s="360"/>
      <c r="AB66" s="360"/>
      <c r="AC66" s="360"/>
      <c r="AD66" s="360"/>
      <c r="AE66" s="360"/>
      <c r="AF66" s="360"/>
      <c r="AG66" s="360"/>
      <c r="AH66" s="360"/>
      <c r="AI66" s="360"/>
      <c r="AJ66" s="360"/>
      <c r="AK66" s="360"/>
      <c r="AL66" s="360"/>
    </row>
    <row r="67" spans="1:38" s="362" customFormat="1" ht="15" customHeight="1">
      <c r="A67" s="436">
        <v>35</v>
      </c>
      <c r="B67" s="437">
        <v>44435</v>
      </c>
      <c r="C67" s="438"/>
      <c r="D67" s="439" t="s">
        <v>585</v>
      </c>
      <c r="E67" s="440" t="s">
        <v>617</v>
      </c>
      <c r="F67" s="440" t="s">
        <v>1134</v>
      </c>
      <c r="G67" s="440">
        <v>2240</v>
      </c>
      <c r="H67" s="440"/>
      <c r="I67" s="440" t="s">
        <v>1142</v>
      </c>
      <c r="J67" s="436" t="s">
        <v>618</v>
      </c>
      <c r="K67" s="437"/>
      <c r="L67" s="438"/>
      <c r="M67" s="439"/>
      <c r="N67" s="440"/>
      <c r="O67" s="440"/>
      <c r="R67" s="479" t="s">
        <v>620</v>
      </c>
      <c r="S67" s="360"/>
      <c r="T67" s="360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  <c r="AE67" s="360"/>
      <c r="AF67" s="360"/>
      <c r="AG67" s="360"/>
      <c r="AH67" s="360"/>
      <c r="AI67" s="360"/>
      <c r="AJ67" s="360"/>
      <c r="AK67" s="360"/>
      <c r="AL67" s="360"/>
    </row>
    <row r="68" spans="1:38" s="362" customFormat="1" ht="15" customHeight="1">
      <c r="A68" s="436"/>
      <c r="B68" s="437"/>
      <c r="C68" s="438"/>
      <c r="D68" s="439"/>
      <c r="E68" s="440"/>
      <c r="F68" s="440"/>
      <c r="G68" s="440"/>
      <c r="H68" s="440"/>
      <c r="I68" s="440"/>
      <c r="J68" s="436"/>
      <c r="K68" s="437"/>
      <c r="L68" s="438"/>
      <c r="M68" s="439"/>
      <c r="N68" s="440"/>
      <c r="O68" s="44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</row>
    <row r="69" spans="1:38" s="362" customFormat="1" ht="15" customHeight="1">
      <c r="A69" s="436"/>
      <c r="B69" s="437"/>
      <c r="C69" s="438"/>
      <c r="D69" s="439"/>
      <c r="E69" s="440"/>
      <c r="F69" s="440"/>
      <c r="G69" s="440"/>
      <c r="H69" s="440"/>
      <c r="I69" s="440"/>
      <c r="J69" s="436"/>
      <c r="K69" s="437"/>
      <c r="L69" s="438"/>
      <c r="M69" s="439"/>
      <c r="N69" s="440"/>
      <c r="O69" s="440"/>
      <c r="S69" s="360"/>
      <c r="T69" s="360"/>
      <c r="U69" s="360"/>
      <c r="V69" s="360"/>
      <c r="W69" s="360"/>
      <c r="X69" s="360"/>
      <c r="Y69" s="360"/>
      <c r="Z69" s="360"/>
      <c r="AA69" s="360"/>
      <c r="AB69" s="360"/>
      <c r="AC69" s="360"/>
      <c r="AD69" s="360"/>
      <c r="AE69" s="360"/>
      <c r="AF69" s="360"/>
      <c r="AG69" s="360"/>
      <c r="AH69" s="360"/>
      <c r="AI69" s="360"/>
      <c r="AJ69" s="360"/>
      <c r="AK69" s="360"/>
      <c r="AL69" s="360"/>
    </row>
    <row r="70" spans="1:38" ht="15" customHeight="1">
      <c r="A70" s="364"/>
      <c r="B70" s="365"/>
      <c r="C70" s="366"/>
      <c r="D70" s="367"/>
      <c r="E70" s="368"/>
      <c r="F70" s="368"/>
      <c r="G70" s="368"/>
      <c r="H70" s="368"/>
      <c r="I70" s="368"/>
      <c r="J70" s="447"/>
      <c r="K70" s="447"/>
      <c r="L70" s="370"/>
      <c r="M70" s="448"/>
      <c r="N70" s="447"/>
      <c r="O70" s="449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62"/>
      <c r="B72" s="126"/>
      <c r="C72" s="163"/>
      <c r="D72" s="164"/>
      <c r="E72" s="125"/>
      <c r="F72" s="125"/>
      <c r="G72" s="125"/>
      <c r="H72" s="125"/>
      <c r="I72" s="125"/>
      <c r="J72" s="165"/>
      <c r="K72" s="165"/>
      <c r="L72" s="166"/>
      <c r="M72" s="167"/>
      <c r="N72" s="131"/>
      <c r="O72" s="168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44.25" customHeight="1">
      <c r="A73" s="137" t="s">
        <v>623</v>
      </c>
      <c r="B73" s="163"/>
      <c r="C73" s="163"/>
      <c r="D73" s="1"/>
      <c r="E73" s="6"/>
      <c r="F73" s="6"/>
      <c r="G73" s="6"/>
      <c r="H73" s="6" t="s">
        <v>636</v>
      </c>
      <c r="I73" s="6"/>
      <c r="J73" s="6"/>
      <c r="K73" s="133"/>
      <c r="L73" s="167"/>
      <c r="M73" s="133"/>
      <c r="N73" s="134"/>
      <c r="O73" s="133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8" ht="12.75" customHeight="1">
      <c r="A74" s="144" t="s">
        <v>624</v>
      </c>
      <c r="B74" s="137"/>
      <c r="C74" s="137"/>
      <c r="D74" s="137"/>
      <c r="E74" s="44"/>
      <c r="F74" s="145" t="s">
        <v>625</v>
      </c>
      <c r="G74" s="59"/>
      <c r="H74" s="44"/>
      <c r="I74" s="59"/>
      <c r="J74" s="6"/>
      <c r="K74" s="169"/>
      <c r="L74" s="170"/>
      <c r="M74" s="6"/>
      <c r="N74" s="127"/>
      <c r="O74" s="171"/>
      <c r="P74" s="44"/>
      <c r="Q74" s="44"/>
      <c r="R74" s="6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4.25" customHeight="1">
      <c r="A75" s="144"/>
      <c r="B75" s="137"/>
      <c r="C75" s="137"/>
      <c r="D75" s="137"/>
      <c r="E75" s="6"/>
      <c r="F75" s="145" t="s">
        <v>627</v>
      </c>
      <c r="G75" s="59"/>
      <c r="H75" s="44"/>
      <c r="I75" s="59"/>
      <c r="J75" s="6"/>
      <c r="K75" s="169"/>
      <c r="L75" s="170"/>
      <c r="M75" s="6"/>
      <c r="N75" s="127"/>
      <c r="O75" s="171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4.25" customHeight="1">
      <c r="A76" s="137"/>
      <c r="B76" s="137"/>
      <c r="C76" s="137"/>
      <c r="D76" s="137"/>
      <c r="E76" s="6"/>
      <c r="F76" s="6"/>
      <c r="G76" s="6"/>
      <c r="H76" s="6"/>
      <c r="I76" s="6"/>
      <c r="J76" s="150"/>
      <c r="K76" s="147"/>
      <c r="L76" s="148"/>
      <c r="M76" s="6"/>
      <c r="N76" s="151"/>
      <c r="O76" s="1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2.75" customHeight="1">
      <c r="A77" s="172" t="s">
        <v>637</v>
      </c>
      <c r="B77" s="172"/>
      <c r="C77" s="172"/>
      <c r="D77" s="172"/>
      <c r="E77" s="6"/>
      <c r="F77" s="6"/>
      <c r="G77" s="6"/>
      <c r="H77" s="6"/>
      <c r="I77" s="6"/>
      <c r="J77" s="6"/>
      <c r="K77" s="6"/>
      <c r="L77" s="6"/>
      <c r="M77" s="6"/>
      <c r="N77" s="6"/>
      <c r="O77" s="2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38.25" customHeight="1">
      <c r="A78" s="100" t="s">
        <v>16</v>
      </c>
      <c r="B78" s="100" t="s">
        <v>590</v>
      </c>
      <c r="C78" s="100"/>
      <c r="D78" s="101" t="s">
        <v>602</v>
      </c>
      <c r="E78" s="100" t="s">
        <v>603</v>
      </c>
      <c r="F78" s="100" t="s">
        <v>604</v>
      </c>
      <c r="G78" s="100" t="s">
        <v>629</v>
      </c>
      <c r="H78" s="100" t="s">
        <v>606</v>
      </c>
      <c r="I78" s="100" t="s">
        <v>607</v>
      </c>
      <c r="J78" s="99" t="s">
        <v>608</v>
      </c>
      <c r="K78" s="173" t="s">
        <v>638</v>
      </c>
      <c r="L78" s="102" t="s">
        <v>610</v>
      </c>
      <c r="M78" s="173" t="s">
        <v>639</v>
      </c>
      <c r="N78" s="100" t="s">
        <v>640</v>
      </c>
      <c r="O78" s="99" t="s">
        <v>612</v>
      </c>
      <c r="P78" s="101" t="s">
        <v>613</v>
      </c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3.5" customHeight="1">
      <c r="A79" s="324">
        <v>1</v>
      </c>
      <c r="B79" s="325">
        <v>44405</v>
      </c>
      <c r="C79" s="326"/>
      <c r="D79" s="326" t="s">
        <v>863</v>
      </c>
      <c r="E79" s="324" t="s">
        <v>617</v>
      </c>
      <c r="F79" s="324">
        <v>1501</v>
      </c>
      <c r="G79" s="324">
        <v>1470</v>
      </c>
      <c r="H79" s="327">
        <v>1470</v>
      </c>
      <c r="I79" s="327" t="s">
        <v>864</v>
      </c>
      <c r="J79" s="328" t="s">
        <v>882</v>
      </c>
      <c r="K79" s="327">
        <f t="shared" ref="K79:K80" si="53">H79-F79</f>
        <v>-31</v>
      </c>
      <c r="L79" s="329">
        <f t="shared" ref="L79:L80" si="54">(H79*N79)*0.07%</f>
        <v>437.32500000000005</v>
      </c>
      <c r="M79" s="330">
        <f t="shared" ref="M79:M80" si="55">(K79*N79)-L79</f>
        <v>-13612.325000000001</v>
      </c>
      <c r="N79" s="327">
        <v>425</v>
      </c>
      <c r="O79" s="331" t="s">
        <v>631</v>
      </c>
      <c r="P79" s="332">
        <v>44410</v>
      </c>
      <c r="Q79" s="174"/>
      <c r="R79" s="6" t="s">
        <v>620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0">
        <v>2</v>
      </c>
      <c r="B80" s="338">
        <v>44406</v>
      </c>
      <c r="C80" s="339"/>
      <c r="D80" s="339" t="s">
        <v>866</v>
      </c>
      <c r="E80" s="310" t="s">
        <v>617</v>
      </c>
      <c r="F80" s="310">
        <v>2340</v>
      </c>
      <c r="G80" s="310">
        <v>2295</v>
      </c>
      <c r="H80" s="312">
        <v>2366.5</v>
      </c>
      <c r="I80" s="312" t="s">
        <v>867</v>
      </c>
      <c r="J80" s="104" t="s">
        <v>893</v>
      </c>
      <c r="K80" s="316">
        <f t="shared" si="53"/>
        <v>26.5</v>
      </c>
      <c r="L80" s="317">
        <f t="shared" si="54"/>
        <v>496.96500000000009</v>
      </c>
      <c r="M80" s="318">
        <f t="shared" si="55"/>
        <v>7453.0349999999999</v>
      </c>
      <c r="N80" s="312">
        <v>300</v>
      </c>
      <c r="O80" s="105" t="s">
        <v>615</v>
      </c>
      <c r="P80" s="319">
        <v>44411</v>
      </c>
      <c r="Q80" s="174"/>
      <c r="R80" s="6" t="s">
        <v>616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0">
        <v>3</v>
      </c>
      <c r="B81" s="299">
        <v>44407</v>
      </c>
      <c r="C81" s="311"/>
      <c r="D81" s="311" t="s">
        <v>871</v>
      </c>
      <c r="E81" s="300" t="s">
        <v>617</v>
      </c>
      <c r="F81" s="300">
        <v>433</v>
      </c>
      <c r="G81" s="300">
        <v>425</v>
      </c>
      <c r="H81" s="309">
        <v>438.5</v>
      </c>
      <c r="I81" s="312">
        <v>445</v>
      </c>
      <c r="J81" s="104" t="s">
        <v>633</v>
      </c>
      <c r="K81" s="316">
        <f t="shared" ref="K81:K82" si="56">H81-F81</f>
        <v>5.5</v>
      </c>
      <c r="L81" s="317">
        <f t="shared" ref="L81:L82" si="57">(H81*N81)*0.07%</f>
        <v>460.42500000000007</v>
      </c>
      <c r="M81" s="318">
        <f t="shared" ref="M81:M82" si="58">(K81*N81)-L81</f>
        <v>7789.5749999999998</v>
      </c>
      <c r="N81" s="312">
        <v>1500</v>
      </c>
      <c r="O81" s="105" t="s">
        <v>615</v>
      </c>
      <c r="P81" s="319">
        <v>44410</v>
      </c>
      <c r="Q81" s="174"/>
      <c r="R81" s="6" t="s">
        <v>616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10">
        <v>4</v>
      </c>
      <c r="B82" s="299">
        <v>44407</v>
      </c>
      <c r="C82" s="311"/>
      <c r="D82" s="311" t="s">
        <v>872</v>
      </c>
      <c r="E82" s="300" t="s">
        <v>617</v>
      </c>
      <c r="F82" s="300">
        <v>1616.5</v>
      </c>
      <c r="G82" s="300">
        <v>1595</v>
      </c>
      <c r="H82" s="309">
        <v>1639</v>
      </c>
      <c r="I82" s="312" t="s">
        <v>873</v>
      </c>
      <c r="J82" s="104" t="s">
        <v>894</v>
      </c>
      <c r="K82" s="316">
        <f t="shared" si="56"/>
        <v>22.5</v>
      </c>
      <c r="L82" s="317">
        <f t="shared" si="57"/>
        <v>659.6975000000001</v>
      </c>
      <c r="M82" s="318">
        <f t="shared" si="58"/>
        <v>12277.8025</v>
      </c>
      <c r="N82" s="312">
        <v>575</v>
      </c>
      <c r="O82" s="105" t="s">
        <v>615</v>
      </c>
      <c r="P82" s="319">
        <v>44411</v>
      </c>
      <c r="Q82" s="174"/>
      <c r="R82" s="6" t="s">
        <v>620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10">
        <v>5</v>
      </c>
      <c r="B83" s="299">
        <v>44407</v>
      </c>
      <c r="C83" s="311"/>
      <c r="D83" s="311" t="s">
        <v>874</v>
      </c>
      <c r="E83" s="300" t="s">
        <v>617</v>
      </c>
      <c r="F83" s="300">
        <v>849</v>
      </c>
      <c r="G83" s="300">
        <v>836</v>
      </c>
      <c r="H83" s="309">
        <v>856</v>
      </c>
      <c r="I83" s="312">
        <v>870</v>
      </c>
      <c r="J83" s="104" t="s">
        <v>903</v>
      </c>
      <c r="K83" s="316">
        <f t="shared" ref="K83:K84" si="59">H83-F83</f>
        <v>7</v>
      </c>
      <c r="L83" s="317">
        <f t="shared" ref="L83:L84" si="60">(H83*N83)*0.07%</f>
        <v>659.12000000000012</v>
      </c>
      <c r="M83" s="318">
        <f t="shared" ref="M83:M84" si="61">(K83*N83)-L83</f>
        <v>7040.88</v>
      </c>
      <c r="N83" s="312">
        <v>1100</v>
      </c>
      <c r="O83" s="105" t="s">
        <v>615</v>
      </c>
      <c r="P83" s="319">
        <v>44411</v>
      </c>
      <c r="Q83" s="174"/>
      <c r="R83" s="6" t="s">
        <v>620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24">
        <v>6</v>
      </c>
      <c r="B84" s="325">
        <v>44411</v>
      </c>
      <c r="C84" s="326"/>
      <c r="D84" s="326" t="s">
        <v>890</v>
      </c>
      <c r="E84" s="324" t="s">
        <v>617</v>
      </c>
      <c r="F84" s="324">
        <v>1692</v>
      </c>
      <c r="G84" s="324">
        <v>1655</v>
      </c>
      <c r="H84" s="327">
        <v>1655</v>
      </c>
      <c r="I84" s="327" t="s">
        <v>891</v>
      </c>
      <c r="J84" s="328" t="s">
        <v>926</v>
      </c>
      <c r="K84" s="327">
        <f t="shared" si="59"/>
        <v>-37</v>
      </c>
      <c r="L84" s="329">
        <f t="shared" si="60"/>
        <v>405.47500000000008</v>
      </c>
      <c r="M84" s="330">
        <f t="shared" si="61"/>
        <v>-13355.475</v>
      </c>
      <c r="N84" s="327">
        <v>350</v>
      </c>
      <c r="O84" s="331" t="s">
        <v>631</v>
      </c>
      <c r="P84" s="332">
        <v>44414</v>
      </c>
      <c r="Q84" s="174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10">
        <v>7</v>
      </c>
      <c r="B85" s="338">
        <v>44411</v>
      </c>
      <c r="C85" s="311"/>
      <c r="D85" s="311" t="s">
        <v>892</v>
      </c>
      <c r="E85" s="300" t="s">
        <v>617</v>
      </c>
      <c r="F85" s="300">
        <v>571</v>
      </c>
      <c r="G85" s="300">
        <v>560</v>
      </c>
      <c r="H85" s="309">
        <v>577</v>
      </c>
      <c r="I85" s="312">
        <v>590</v>
      </c>
      <c r="J85" s="104" t="s">
        <v>904</v>
      </c>
      <c r="K85" s="316">
        <f t="shared" ref="K85:K86" si="62">H85-F85</f>
        <v>6</v>
      </c>
      <c r="L85" s="317">
        <f t="shared" ref="L85:L86" si="63">(H85*N85)*0.07%</f>
        <v>565.46</v>
      </c>
      <c r="M85" s="318">
        <f t="shared" ref="M85:M86" si="64">(K85*N85)-L85</f>
        <v>7834.54</v>
      </c>
      <c r="N85" s="312">
        <v>1400</v>
      </c>
      <c r="O85" s="105" t="s">
        <v>615</v>
      </c>
      <c r="P85" s="319">
        <v>44412</v>
      </c>
      <c r="Q85" s="174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10">
        <v>8</v>
      </c>
      <c r="B86" s="338">
        <v>44411</v>
      </c>
      <c r="C86" s="311"/>
      <c r="D86" s="311" t="s">
        <v>895</v>
      </c>
      <c r="E86" s="300" t="s">
        <v>617</v>
      </c>
      <c r="F86" s="300">
        <v>2534</v>
      </c>
      <c r="G86" s="300">
        <v>2490</v>
      </c>
      <c r="H86" s="309">
        <v>2567.5</v>
      </c>
      <c r="I86" s="312" t="s">
        <v>896</v>
      </c>
      <c r="J86" s="104" t="s">
        <v>907</v>
      </c>
      <c r="K86" s="316">
        <f t="shared" si="62"/>
        <v>33.5</v>
      </c>
      <c r="L86" s="317">
        <f t="shared" si="63"/>
        <v>494.24375000000009</v>
      </c>
      <c r="M86" s="318">
        <f t="shared" si="64"/>
        <v>8718.2562500000004</v>
      </c>
      <c r="N86" s="312">
        <v>275</v>
      </c>
      <c r="O86" s="105" t="s">
        <v>615</v>
      </c>
      <c r="P86" s="319">
        <v>44412</v>
      </c>
      <c r="Q86" s="174"/>
      <c r="R86" s="6" t="s">
        <v>620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10">
        <v>9</v>
      </c>
      <c r="B87" s="338">
        <v>44411</v>
      </c>
      <c r="C87" s="347"/>
      <c r="D87" s="311" t="s">
        <v>897</v>
      </c>
      <c r="E87" s="300" t="s">
        <v>617</v>
      </c>
      <c r="F87" s="300">
        <v>1438</v>
      </c>
      <c r="G87" s="300">
        <v>1414</v>
      </c>
      <c r="H87" s="300">
        <v>1454</v>
      </c>
      <c r="I87" s="309" t="s">
        <v>898</v>
      </c>
      <c r="J87" s="104" t="s">
        <v>905</v>
      </c>
      <c r="K87" s="316">
        <f t="shared" ref="K87:K88" si="65">H87-F87</f>
        <v>16</v>
      </c>
      <c r="L87" s="317">
        <f t="shared" ref="L87:L88" si="66">(H87*N87)*0.07%</f>
        <v>559.79000000000008</v>
      </c>
      <c r="M87" s="318">
        <f t="shared" ref="M87:M88" si="67">(K87*N87)-L87</f>
        <v>8240.2099999999991</v>
      </c>
      <c r="N87" s="312">
        <v>550</v>
      </c>
      <c r="O87" s="105" t="s">
        <v>615</v>
      </c>
      <c r="P87" s="319">
        <v>44412</v>
      </c>
      <c r="Q87" s="174"/>
      <c r="R87" s="6" t="s">
        <v>616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48">
        <v>10</v>
      </c>
      <c r="B88" s="343">
        <v>44412</v>
      </c>
      <c r="C88" s="349"/>
      <c r="D88" s="349" t="s">
        <v>908</v>
      </c>
      <c r="E88" s="304" t="s">
        <v>617</v>
      </c>
      <c r="F88" s="304">
        <v>2441</v>
      </c>
      <c r="G88" s="304">
        <v>2416</v>
      </c>
      <c r="H88" s="345">
        <v>2416</v>
      </c>
      <c r="I88" s="350" t="s">
        <v>909</v>
      </c>
      <c r="J88" s="328" t="s">
        <v>910</v>
      </c>
      <c r="K88" s="327">
        <f t="shared" si="65"/>
        <v>-25</v>
      </c>
      <c r="L88" s="329">
        <f t="shared" si="66"/>
        <v>845.60000000000014</v>
      </c>
      <c r="M88" s="330">
        <f t="shared" si="67"/>
        <v>-13345.6</v>
      </c>
      <c r="N88" s="327">
        <v>500</v>
      </c>
      <c r="O88" s="331" t="s">
        <v>631</v>
      </c>
      <c r="P88" s="332">
        <v>44412</v>
      </c>
      <c r="Q88" s="174"/>
      <c r="R88" s="6" t="s">
        <v>620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48">
        <v>11</v>
      </c>
      <c r="B89" s="343">
        <v>44413</v>
      </c>
      <c r="C89" s="349"/>
      <c r="D89" s="349" t="s">
        <v>920</v>
      </c>
      <c r="E89" s="304" t="s">
        <v>617</v>
      </c>
      <c r="F89" s="304">
        <v>407</v>
      </c>
      <c r="G89" s="304">
        <v>397</v>
      </c>
      <c r="H89" s="345">
        <v>397</v>
      </c>
      <c r="I89" s="350" t="s">
        <v>921</v>
      </c>
      <c r="J89" s="328" t="s">
        <v>934</v>
      </c>
      <c r="K89" s="327">
        <f t="shared" ref="K89:K90" si="68">H89-F89</f>
        <v>-10</v>
      </c>
      <c r="L89" s="329">
        <f t="shared" ref="L89:L90" si="69">(H89*N89)*0.07%</f>
        <v>444.64000000000004</v>
      </c>
      <c r="M89" s="330">
        <f t="shared" ref="M89:M90" si="70">(K89*N89)-L89</f>
        <v>-16444.64</v>
      </c>
      <c r="N89" s="327">
        <v>1600</v>
      </c>
      <c r="O89" s="331" t="s">
        <v>631</v>
      </c>
      <c r="P89" s="332">
        <v>44417</v>
      </c>
      <c r="Q89" s="174"/>
      <c r="R89" s="6" t="s">
        <v>620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10">
        <v>12</v>
      </c>
      <c r="B90" s="338">
        <v>44413</v>
      </c>
      <c r="C90" s="311"/>
      <c r="D90" s="311" t="s">
        <v>922</v>
      </c>
      <c r="E90" s="300" t="s">
        <v>617</v>
      </c>
      <c r="F90" s="300">
        <v>671.5</v>
      </c>
      <c r="G90" s="300">
        <v>660</v>
      </c>
      <c r="H90" s="309">
        <v>679</v>
      </c>
      <c r="I90" s="312" t="s">
        <v>923</v>
      </c>
      <c r="J90" s="104" t="s">
        <v>935</v>
      </c>
      <c r="K90" s="316">
        <f t="shared" si="68"/>
        <v>7.5</v>
      </c>
      <c r="L90" s="317">
        <f t="shared" si="69"/>
        <v>522.83000000000004</v>
      </c>
      <c r="M90" s="318">
        <f t="shared" si="70"/>
        <v>7727.17</v>
      </c>
      <c r="N90" s="312">
        <v>1100</v>
      </c>
      <c r="O90" s="105" t="s">
        <v>615</v>
      </c>
      <c r="P90" s="319">
        <v>44417</v>
      </c>
      <c r="Q90" s="174"/>
      <c r="R90" s="6" t="s">
        <v>616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310">
        <v>13</v>
      </c>
      <c r="B91" s="338">
        <v>44414</v>
      </c>
      <c r="C91" s="311"/>
      <c r="D91" s="311" t="s">
        <v>892</v>
      </c>
      <c r="E91" s="300" t="s">
        <v>617</v>
      </c>
      <c r="F91" s="300">
        <v>569.5</v>
      </c>
      <c r="G91" s="300">
        <v>560</v>
      </c>
      <c r="H91" s="309">
        <v>575.5</v>
      </c>
      <c r="I91" s="312">
        <v>590</v>
      </c>
      <c r="J91" s="104" t="s">
        <v>904</v>
      </c>
      <c r="K91" s="316">
        <f t="shared" ref="K91:K92" si="71">H91-F91</f>
        <v>6</v>
      </c>
      <c r="L91" s="317">
        <f t="shared" ref="L91:L92" si="72">(H91*N91)*0.07%</f>
        <v>563.99000000000012</v>
      </c>
      <c r="M91" s="318">
        <f t="shared" ref="M91:M92" si="73">(K91*N91)-L91</f>
        <v>7836.01</v>
      </c>
      <c r="N91" s="312">
        <v>1400</v>
      </c>
      <c r="O91" s="105" t="s">
        <v>615</v>
      </c>
      <c r="P91" s="386">
        <v>44414</v>
      </c>
      <c r="Q91" s="174"/>
      <c r="R91" s="6" t="s">
        <v>620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310">
        <v>14</v>
      </c>
      <c r="B92" s="338">
        <v>44414</v>
      </c>
      <c r="C92" s="311"/>
      <c r="D92" s="311" t="s">
        <v>927</v>
      </c>
      <c r="E92" s="300" t="s">
        <v>617</v>
      </c>
      <c r="F92" s="300">
        <v>214.5</v>
      </c>
      <c r="G92" s="300">
        <v>210</v>
      </c>
      <c r="H92" s="309">
        <v>217.75</v>
      </c>
      <c r="I92" s="312">
        <v>222</v>
      </c>
      <c r="J92" s="104" t="s">
        <v>933</v>
      </c>
      <c r="K92" s="316">
        <f t="shared" si="71"/>
        <v>3.25</v>
      </c>
      <c r="L92" s="317">
        <f t="shared" si="72"/>
        <v>487.76000000000005</v>
      </c>
      <c r="M92" s="318">
        <f t="shared" si="73"/>
        <v>9912.24</v>
      </c>
      <c r="N92" s="312">
        <v>3200</v>
      </c>
      <c r="O92" s="105" t="s">
        <v>615</v>
      </c>
      <c r="P92" s="319">
        <v>44417</v>
      </c>
      <c r="Q92" s="174"/>
      <c r="R92" s="6" t="s">
        <v>616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348">
        <v>15</v>
      </c>
      <c r="B93" s="343">
        <v>44414</v>
      </c>
      <c r="C93" s="349"/>
      <c r="D93" s="349" t="s">
        <v>928</v>
      </c>
      <c r="E93" s="304" t="s">
        <v>617</v>
      </c>
      <c r="F93" s="304">
        <v>538.5</v>
      </c>
      <c r="G93" s="304">
        <v>528</v>
      </c>
      <c r="H93" s="345">
        <v>528</v>
      </c>
      <c r="I93" s="350">
        <v>560</v>
      </c>
      <c r="J93" s="328" t="s">
        <v>929</v>
      </c>
      <c r="K93" s="327">
        <f t="shared" ref="K93" si="74">H93-F93</f>
        <v>-10.5</v>
      </c>
      <c r="L93" s="329">
        <f t="shared" ref="L93" si="75">(H93*N93)*0.07%</f>
        <v>462.00000000000006</v>
      </c>
      <c r="M93" s="330">
        <f t="shared" ref="M93" si="76">(K93*N93)-L93</f>
        <v>-13587</v>
      </c>
      <c r="N93" s="327">
        <v>1250</v>
      </c>
      <c r="O93" s="331" t="s">
        <v>631</v>
      </c>
      <c r="P93" s="332">
        <v>44414</v>
      </c>
      <c r="Q93" s="174"/>
      <c r="R93" s="6" t="s">
        <v>620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348">
        <v>16</v>
      </c>
      <c r="B94" s="343">
        <v>44417</v>
      </c>
      <c r="C94" s="349"/>
      <c r="D94" s="349" t="s">
        <v>936</v>
      </c>
      <c r="E94" s="304" t="s">
        <v>617</v>
      </c>
      <c r="F94" s="304">
        <v>1143</v>
      </c>
      <c r="G94" s="304">
        <v>1127</v>
      </c>
      <c r="H94" s="345">
        <v>1127</v>
      </c>
      <c r="I94" s="350">
        <v>1175</v>
      </c>
      <c r="J94" s="328" t="s">
        <v>937</v>
      </c>
      <c r="K94" s="327">
        <f t="shared" ref="K94:K96" si="77">H94-F94</f>
        <v>-16</v>
      </c>
      <c r="L94" s="329">
        <f t="shared" ref="L94:L96" si="78">(H94*N94)*0.07%</f>
        <v>670.56500000000005</v>
      </c>
      <c r="M94" s="330">
        <f t="shared" ref="M94:M96" si="79">(K94*N94)-L94</f>
        <v>-14270.565000000001</v>
      </c>
      <c r="N94" s="327">
        <v>850</v>
      </c>
      <c r="O94" s="331" t="s">
        <v>631</v>
      </c>
      <c r="P94" s="332">
        <v>44417</v>
      </c>
      <c r="Q94" s="174"/>
      <c r="R94" s="6" t="s">
        <v>620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10">
        <v>17</v>
      </c>
      <c r="B95" s="334">
        <v>44417</v>
      </c>
      <c r="C95" s="311"/>
      <c r="D95" s="311" t="s">
        <v>938</v>
      </c>
      <c r="E95" s="300" t="s">
        <v>617</v>
      </c>
      <c r="F95" s="300">
        <v>2632</v>
      </c>
      <c r="G95" s="300">
        <v>2595</v>
      </c>
      <c r="H95" s="309">
        <v>2664</v>
      </c>
      <c r="I95" s="312" t="s">
        <v>939</v>
      </c>
      <c r="J95" s="104" t="s">
        <v>946</v>
      </c>
      <c r="K95" s="316">
        <f t="shared" si="77"/>
        <v>32</v>
      </c>
      <c r="L95" s="317">
        <f t="shared" si="78"/>
        <v>559.44000000000005</v>
      </c>
      <c r="M95" s="318">
        <f t="shared" si="79"/>
        <v>9040.56</v>
      </c>
      <c r="N95" s="312">
        <v>300</v>
      </c>
      <c r="O95" s="105" t="s">
        <v>615</v>
      </c>
      <c r="P95" s="319">
        <v>44418</v>
      </c>
      <c r="Q95" s="174"/>
      <c r="R95" s="6" t="s">
        <v>616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310">
        <v>18</v>
      </c>
      <c r="B96" s="334">
        <v>44417</v>
      </c>
      <c r="C96" s="311"/>
      <c r="D96" s="311" t="s">
        <v>922</v>
      </c>
      <c r="E96" s="300" t="s">
        <v>617</v>
      </c>
      <c r="F96" s="300">
        <v>669</v>
      </c>
      <c r="G96" s="300">
        <v>658</v>
      </c>
      <c r="H96" s="309">
        <v>676</v>
      </c>
      <c r="I96" s="312" t="s">
        <v>940</v>
      </c>
      <c r="J96" s="104" t="s">
        <v>965</v>
      </c>
      <c r="K96" s="316">
        <f t="shared" si="77"/>
        <v>7</v>
      </c>
      <c r="L96" s="317">
        <f t="shared" si="78"/>
        <v>520.5200000000001</v>
      </c>
      <c r="M96" s="318">
        <f t="shared" si="79"/>
        <v>7179.48</v>
      </c>
      <c r="N96" s="312">
        <v>1100</v>
      </c>
      <c r="O96" s="105" t="s">
        <v>615</v>
      </c>
      <c r="P96" s="319">
        <v>44420</v>
      </c>
      <c r="Q96" s="174"/>
      <c r="R96" s="6" t="s">
        <v>616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310">
        <v>19</v>
      </c>
      <c r="B97" s="334">
        <v>44417</v>
      </c>
      <c r="C97" s="311"/>
      <c r="D97" s="311" t="s">
        <v>941</v>
      </c>
      <c r="E97" s="300" t="s">
        <v>617</v>
      </c>
      <c r="F97" s="300">
        <v>941</v>
      </c>
      <c r="G97" s="300">
        <v>926</v>
      </c>
      <c r="H97" s="309">
        <v>952</v>
      </c>
      <c r="I97" s="312">
        <v>975</v>
      </c>
      <c r="J97" s="104" t="s">
        <v>945</v>
      </c>
      <c r="K97" s="316">
        <f t="shared" ref="K97" si="80">H97-F97</f>
        <v>11</v>
      </c>
      <c r="L97" s="317">
        <f t="shared" ref="L97" si="81">(H97*N97)*0.07%</f>
        <v>566.44000000000005</v>
      </c>
      <c r="M97" s="318">
        <f t="shared" ref="M97" si="82">(K97*N97)-L97</f>
        <v>8783.56</v>
      </c>
      <c r="N97" s="312">
        <v>850</v>
      </c>
      <c r="O97" s="105" t="s">
        <v>615</v>
      </c>
      <c r="P97" s="386">
        <v>44417</v>
      </c>
      <c r="Q97" s="174"/>
      <c r="R97" s="6" t="s">
        <v>620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375" customFormat="1" ht="13.5" customHeight="1">
      <c r="A98" s="310">
        <v>20</v>
      </c>
      <c r="B98" s="334">
        <v>44418</v>
      </c>
      <c r="C98" s="311"/>
      <c r="D98" s="311" t="s">
        <v>941</v>
      </c>
      <c r="E98" s="300" t="s">
        <v>617</v>
      </c>
      <c r="F98" s="300">
        <v>941</v>
      </c>
      <c r="G98" s="300">
        <v>926</v>
      </c>
      <c r="H98" s="309">
        <v>954</v>
      </c>
      <c r="I98" s="312">
        <v>975</v>
      </c>
      <c r="J98" s="104" t="s">
        <v>946</v>
      </c>
      <c r="K98" s="316">
        <f t="shared" ref="K98:K99" si="83">H98-F98</f>
        <v>13</v>
      </c>
      <c r="L98" s="317">
        <f t="shared" ref="L98:L99" si="84">(H98*N98)*0.07%</f>
        <v>567.63000000000011</v>
      </c>
      <c r="M98" s="318">
        <f t="shared" ref="M98:M99" si="85">(K98*N98)-L98</f>
        <v>10482.369999999999</v>
      </c>
      <c r="N98" s="312">
        <v>850</v>
      </c>
      <c r="O98" s="105" t="s">
        <v>615</v>
      </c>
      <c r="P98" s="386">
        <v>44418</v>
      </c>
      <c r="Q98" s="372"/>
      <c r="R98" s="373" t="s">
        <v>620</v>
      </c>
      <c r="S98" s="1"/>
      <c r="T98" s="1"/>
      <c r="U98" s="1"/>
      <c r="V98" s="1"/>
      <c r="W98" s="1"/>
      <c r="X98" s="1"/>
      <c r="Y98" s="1"/>
      <c r="Z98" s="1"/>
      <c r="AA98" s="1"/>
      <c r="AB98" s="374"/>
      <c r="AC98" s="374"/>
      <c r="AD98" s="374"/>
      <c r="AE98" s="374"/>
      <c r="AF98" s="374"/>
      <c r="AG98" s="374"/>
      <c r="AH98" s="374"/>
      <c r="AI98" s="374"/>
      <c r="AJ98" s="374"/>
      <c r="AK98" s="374"/>
      <c r="AL98" s="374"/>
    </row>
    <row r="99" spans="1:38" s="375" customFormat="1" ht="13.5" customHeight="1">
      <c r="A99" s="348">
        <v>21</v>
      </c>
      <c r="B99" s="325">
        <v>44418</v>
      </c>
      <c r="C99" s="349"/>
      <c r="D99" s="349" t="s">
        <v>948</v>
      </c>
      <c r="E99" s="304" t="s">
        <v>617</v>
      </c>
      <c r="F99" s="304">
        <v>212.75</v>
      </c>
      <c r="G99" s="304">
        <v>208.5</v>
      </c>
      <c r="H99" s="345">
        <v>209.25</v>
      </c>
      <c r="I99" s="350">
        <v>220</v>
      </c>
      <c r="J99" s="328" t="s">
        <v>959</v>
      </c>
      <c r="K99" s="327">
        <f t="shared" si="83"/>
        <v>-3.5</v>
      </c>
      <c r="L99" s="329">
        <f t="shared" si="84"/>
        <v>468.72000000000008</v>
      </c>
      <c r="M99" s="330">
        <f t="shared" si="85"/>
        <v>-11668.72</v>
      </c>
      <c r="N99" s="327">
        <v>3200</v>
      </c>
      <c r="O99" s="331" t="s">
        <v>631</v>
      </c>
      <c r="P99" s="332">
        <v>44418</v>
      </c>
      <c r="Q99" s="174"/>
      <c r="R99" s="6" t="s">
        <v>616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78"/>
      <c r="AG99" s="363"/>
      <c r="AH99" s="179"/>
      <c r="AI99" s="179"/>
      <c r="AJ99" s="109"/>
      <c r="AK99" s="109"/>
      <c r="AL99" s="109"/>
    </row>
    <row r="100" spans="1:38" s="375" customFormat="1" ht="13.5" customHeight="1">
      <c r="A100" s="310">
        <v>22</v>
      </c>
      <c r="B100" s="334">
        <v>44419</v>
      </c>
      <c r="C100" s="311"/>
      <c r="D100" s="311" t="s">
        <v>960</v>
      </c>
      <c r="E100" s="300" t="s">
        <v>617</v>
      </c>
      <c r="F100" s="300">
        <v>519</v>
      </c>
      <c r="G100" s="300">
        <v>509.5</v>
      </c>
      <c r="H100" s="309">
        <v>527</v>
      </c>
      <c r="I100" s="312">
        <v>535</v>
      </c>
      <c r="J100" s="104" t="s">
        <v>965</v>
      </c>
      <c r="K100" s="316">
        <f t="shared" ref="K100" si="86">H100-F100</f>
        <v>8</v>
      </c>
      <c r="L100" s="317">
        <f t="shared" ref="L100" si="87">(H100*N100)*0.07%</f>
        <v>516.46</v>
      </c>
      <c r="M100" s="318">
        <f t="shared" ref="M100" si="88">(K100*N100)-L100</f>
        <v>10683.54</v>
      </c>
      <c r="N100" s="312">
        <v>1400</v>
      </c>
      <c r="O100" s="105" t="s">
        <v>615</v>
      </c>
      <c r="P100" s="319">
        <v>44420</v>
      </c>
      <c r="Q100" s="174"/>
      <c r="R100" s="6" t="s">
        <v>616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78"/>
      <c r="AG100" s="363"/>
      <c r="AH100" s="179"/>
      <c r="AI100" s="179"/>
      <c r="AJ100" s="109"/>
      <c r="AK100" s="109"/>
      <c r="AL100" s="109"/>
    </row>
    <row r="101" spans="1:38" s="375" customFormat="1" ht="13.5" customHeight="1">
      <c r="A101" s="310">
        <v>23</v>
      </c>
      <c r="B101" s="334">
        <v>44419</v>
      </c>
      <c r="C101" s="311"/>
      <c r="D101" s="311" t="s">
        <v>941</v>
      </c>
      <c r="E101" s="300" t="s">
        <v>617</v>
      </c>
      <c r="F101" s="300">
        <v>911</v>
      </c>
      <c r="G101" s="300">
        <v>896</v>
      </c>
      <c r="H101" s="309">
        <v>921</v>
      </c>
      <c r="I101" s="312" t="s">
        <v>961</v>
      </c>
      <c r="J101" s="104" t="s">
        <v>964</v>
      </c>
      <c r="K101" s="316">
        <f t="shared" ref="K101:K102" si="89">H101-F101</f>
        <v>10</v>
      </c>
      <c r="L101" s="317">
        <f t="shared" ref="L101:L103" si="90">(H101*N101)*0.07%</f>
        <v>547.99500000000012</v>
      </c>
      <c r="M101" s="318">
        <f t="shared" ref="M101:M102" si="91">(K101*N101)-L101</f>
        <v>7952.0050000000001</v>
      </c>
      <c r="N101" s="312">
        <v>850</v>
      </c>
      <c r="O101" s="105" t="s">
        <v>615</v>
      </c>
      <c r="P101" s="386">
        <v>44419</v>
      </c>
      <c r="Q101" s="174"/>
      <c r="R101" s="6" t="s">
        <v>620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7"/>
      <c r="AG101" s="363"/>
      <c r="AH101" s="179"/>
      <c r="AI101" s="179"/>
      <c r="AJ101" s="109"/>
      <c r="AK101" s="109"/>
      <c r="AL101" s="109"/>
    </row>
    <row r="102" spans="1:38" s="375" customFormat="1" ht="13.5" customHeight="1">
      <c r="A102" s="348">
        <v>24</v>
      </c>
      <c r="B102" s="325">
        <v>44420</v>
      </c>
      <c r="C102" s="349"/>
      <c r="D102" s="349" t="s">
        <v>975</v>
      </c>
      <c r="E102" s="304" t="s">
        <v>617</v>
      </c>
      <c r="F102" s="304">
        <v>1440</v>
      </c>
      <c r="G102" s="304">
        <v>1424</v>
      </c>
      <c r="H102" s="345">
        <v>1424</v>
      </c>
      <c r="I102" s="350" t="s">
        <v>976</v>
      </c>
      <c r="J102" s="328" t="s">
        <v>937</v>
      </c>
      <c r="K102" s="327">
        <f t="shared" si="89"/>
        <v>-16</v>
      </c>
      <c r="L102" s="329">
        <f t="shared" si="90"/>
        <v>847.28000000000009</v>
      </c>
      <c r="M102" s="330">
        <f t="shared" si="91"/>
        <v>-14447.28</v>
      </c>
      <c r="N102" s="327">
        <v>850</v>
      </c>
      <c r="O102" s="331" t="s">
        <v>631</v>
      </c>
      <c r="P102" s="332">
        <v>44421</v>
      </c>
      <c r="Q102" s="174"/>
      <c r="R102" s="6" t="s">
        <v>616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7"/>
      <c r="AG102" s="363"/>
      <c r="AH102" s="179"/>
      <c r="AI102" s="179"/>
      <c r="AJ102" s="109"/>
      <c r="AK102" s="109"/>
      <c r="AL102" s="109"/>
    </row>
    <row r="103" spans="1:38" s="375" customFormat="1" ht="13.5" customHeight="1">
      <c r="A103" s="560">
        <v>25</v>
      </c>
      <c r="B103" s="562">
        <v>44421</v>
      </c>
      <c r="C103" s="344"/>
      <c r="D103" s="349" t="s">
        <v>922</v>
      </c>
      <c r="E103" s="304" t="s">
        <v>617</v>
      </c>
      <c r="F103" s="304">
        <v>672.5</v>
      </c>
      <c r="G103" s="304">
        <v>657</v>
      </c>
      <c r="H103" s="304">
        <v>657</v>
      </c>
      <c r="I103" s="345">
        <v>690</v>
      </c>
      <c r="J103" s="564" t="s">
        <v>1023</v>
      </c>
      <c r="K103" s="450">
        <v>-15.5</v>
      </c>
      <c r="L103" s="329">
        <f t="shared" si="90"/>
        <v>505.8900000000001</v>
      </c>
      <c r="M103" s="566">
        <f>(-1100*11.9)-606</f>
        <v>-13696</v>
      </c>
      <c r="N103" s="564">
        <v>1100</v>
      </c>
      <c r="O103" s="556" t="s">
        <v>631</v>
      </c>
      <c r="P103" s="558">
        <v>44428</v>
      </c>
      <c r="Q103" s="174"/>
      <c r="R103" s="6" t="s">
        <v>616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7"/>
      <c r="AG103" s="363"/>
      <c r="AH103" s="179"/>
      <c r="AI103" s="179"/>
      <c r="AJ103" s="109"/>
      <c r="AK103" s="109"/>
      <c r="AL103" s="109"/>
    </row>
    <row r="104" spans="1:38" s="375" customFormat="1" ht="13.5" customHeight="1">
      <c r="A104" s="561"/>
      <c r="B104" s="563"/>
      <c r="C104" s="344"/>
      <c r="D104" s="349" t="s">
        <v>990</v>
      </c>
      <c r="E104" s="304" t="s">
        <v>952</v>
      </c>
      <c r="F104" s="304">
        <v>4.5</v>
      </c>
      <c r="G104" s="304"/>
      <c r="H104" s="304">
        <v>0.9</v>
      </c>
      <c r="I104" s="345"/>
      <c r="J104" s="565"/>
      <c r="K104" s="451">
        <v>3.6</v>
      </c>
      <c r="L104" s="329"/>
      <c r="M104" s="567"/>
      <c r="N104" s="565"/>
      <c r="O104" s="557"/>
      <c r="P104" s="559"/>
      <c r="Q104" s="174"/>
      <c r="R104" s="6" t="s">
        <v>616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9"/>
      <c r="AG104" s="363"/>
      <c r="AH104" s="179"/>
      <c r="AI104" s="179"/>
      <c r="AJ104" s="109"/>
      <c r="AK104" s="109"/>
      <c r="AL104" s="109"/>
    </row>
    <row r="105" spans="1:38" s="375" customFormat="1" ht="13.5" customHeight="1">
      <c r="A105" s="310">
        <v>26</v>
      </c>
      <c r="B105" s="334">
        <v>44424</v>
      </c>
      <c r="C105" s="311"/>
      <c r="D105" s="311" t="s">
        <v>997</v>
      </c>
      <c r="E105" s="300" t="s">
        <v>617</v>
      </c>
      <c r="F105" s="300">
        <v>1115.5</v>
      </c>
      <c r="G105" s="300">
        <v>1100</v>
      </c>
      <c r="H105" s="309">
        <v>1128</v>
      </c>
      <c r="I105" s="312">
        <v>1150</v>
      </c>
      <c r="J105" s="104" t="s">
        <v>999</v>
      </c>
      <c r="K105" s="316">
        <f t="shared" ref="K105" si="92">H105-F105</f>
        <v>12.5</v>
      </c>
      <c r="L105" s="317">
        <f t="shared" ref="L105" si="93">(H105*N105)*0.07%</f>
        <v>552.72</v>
      </c>
      <c r="M105" s="318">
        <f t="shared" ref="M105" si="94">(K105*N105)-L105</f>
        <v>8197.2800000000007</v>
      </c>
      <c r="N105" s="312">
        <v>700</v>
      </c>
      <c r="O105" s="105" t="s">
        <v>615</v>
      </c>
      <c r="P105" s="386">
        <v>44424</v>
      </c>
      <c r="Q105" s="174"/>
      <c r="R105" s="6" t="s">
        <v>620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2"/>
      <c r="AG105" s="363"/>
      <c r="AH105" s="179"/>
      <c r="AI105" s="179"/>
      <c r="AJ105" s="109"/>
      <c r="AK105" s="109"/>
      <c r="AL105" s="109"/>
    </row>
    <row r="106" spans="1:38" s="375" customFormat="1" ht="13.5" customHeight="1">
      <c r="A106" s="310">
        <v>27</v>
      </c>
      <c r="B106" s="334">
        <v>44424</v>
      </c>
      <c r="C106" s="311"/>
      <c r="D106" s="311" t="s">
        <v>998</v>
      </c>
      <c r="E106" s="300" t="s">
        <v>617</v>
      </c>
      <c r="F106" s="300">
        <v>2925</v>
      </c>
      <c r="G106" s="300">
        <v>2885</v>
      </c>
      <c r="H106" s="309">
        <v>2960</v>
      </c>
      <c r="I106" s="312">
        <v>3000</v>
      </c>
      <c r="J106" s="104" t="s">
        <v>860</v>
      </c>
      <c r="K106" s="316">
        <f t="shared" ref="K106:K107" si="95">H106-F106</f>
        <v>35</v>
      </c>
      <c r="L106" s="317">
        <f t="shared" ref="L106:L107" si="96">(H106*N106)*0.07%</f>
        <v>414.40000000000003</v>
      </c>
      <c r="M106" s="318">
        <f t="shared" ref="M106:M107" si="97">(K106*N106)-L106</f>
        <v>6585.6</v>
      </c>
      <c r="N106" s="312">
        <v>200</v>
      </c>
      <c r="O106" s="105" t="s">
        <v>615</v>
      </c>
      <c r="P106" s="386">
        <v>44424</v>
      </c>
      <c r="Q106" s="174"/>
      <c r="R106" s="6" t="s">
        <v>620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2"/>
      <c r="AG106" s="363"/>
      <c r="AH106" s="179"/>
      <c r="AI106" s="179"/>
      <c r="AJ106" s="109"/>
      <c r="AK106" s="109"/>
      <c r="AL106" s="109"/>
    </row>
    <row r="107" spans="1:38" s="375" customFormat="1" ht="13.5" customHeight="1">
      <c r="A107" s="348">
        <v>28</v>
      </c>
      <c r="B107" s="325">
        <v>44424</v>
      </c>
      <c r="C107" s="349"/>
      <c r="D107" s="349" t="s">
        <v>871</v>
      </c>
      <c r="E107" s="304" t="s">
        <v>617</v>
      </c>
      <c r="F107" s="304">
        <v>429</v>
      </c>
      <c r="G107" s="304">
        <v>419.5</v>
      </c>
      <c r="H107" s="345">
        <v>421</v>
      </c>
      <c r="I107" s="350" t="s">
        <v>1000</v>
      </c>
      <c r="J107" s="328" t="s">
        <v>1005</v>
      </c>
      <c r="K107" s="327">
        <f t="shared" si="95"/>
        <v>-8</v>
      </c>
      <c r="L107" s="329">
        <f t="shared" si="96"/>
        <v>442.05000000000007</v>
      </c>
      <c r="M107" s="330">
        <f t="shared" si="97"/>
        <v>-12442.05</v>
      </c>
      <c r="N107" s="327">
        <v>1500</v>
      </c>
      <c r="O107" s="331" t="s">
        <v>631</v>
      </c>
      <c r="P107" s="332">
        <v>44425</v>
      </c>
      <c r="Q107" s="174"/>
      <c r="R107" s="6" t="s">
        <v>616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2"/>
      <c r="AG107" s="363"/>
      <c r="AH107" s="179"/>
      <c r="AI107" s="179"/>
      <c r="AJ107" s="109"/>
      <c r="AK107" s="109"/>
      <c r="AL107" s="109"/>
    </row>
    <row r="108" spans="1:38" s="375" customFormat="1" ht="13.5" customHeight="1">
      <c r="A108" s="348">
        <v>29</v>
      </c>
      <c r="B108" s="325">
        <v>44425</v>
      </c>
      <c r="C108" s="349"/>
      <c r="D108" s="349" t="s">
        <v>1006</v>
      </c>
      <c r="E108" s="304" t="s">
        <v>617</v>
      </c>
      <c r="F108" s="304">
        <v>2775</v>
      </c>
      <c r="G108" s="304">
        <v>2730</v>
      </c>
      <c r="H108" s="345">
        <v>2730</v>
      </c>
      <c r="I108" s="350" t="s">
        <v>1007</v>
      </c>
      <c r="J108" s="328" t="s">
        <v>1008</v>
      </c>
      <c r="K108" s="327">
        <f t="shared" ref="K108:K109" si="98">H108-F108</f>
        <v>-45</v>
      </c>
      <c r="L108" s="329">
        <f t="shared" ref="L108:L109" si="99">(H108*N108)*0.07%</f>
        <v>525.52500000000009</v>
      </c>
      <c r="M108" s="330">
        <f t="shared" ref="M108:M109" si="100">(K108*N108)-L108</f>
        <v>-12900.525</v>
      </c>
      <c r="N108" s="327">
        <v>275</v>
      </c>
      <c r="O108" s="331" t="s">
        <v>631</v>
      </c>
      <c r="P108" s="332">
        <v>44425</v>
      </c>
      <c r="Q108" s="174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9"/>
      <c r="AG108" s="363"/>
      <c r="AH108" s="179"/>
      <c r="AI108" s="179"/>
      <c r="AJ108" s="109"/>
      <c r="AK108" s="109"/>
      <c r="AL108" s="109"/>
    </row>
    <row r="109" spans="1:38" s="375" customFormat="1" ht="13.5" customHeight="1">
      <c r="A109" s="310">
        <v>30</v>
      </c>
      <c r="B109" s="334">
        <v>44425</v>
      </c>
      <c r="C109" s="311"/>
      <c r="D109" s="311" t="s">
        <v>872</v>
      </c>
      <c r="E109" s="300" t="s">
        <v>617</v>
      </c>
      <c r="F109" s="300">
        <v>1642</v>
      </c>
      <c r="G109" s="300">
        <v>1618</v>
      </c>
      <c r="H109" s="309">
        <v>1659</v>
      </c>
      <c r="I109" s="312" t="s">
        <v>1012</v>
      </c>
      <c r="J109" s="104" t="s">
        <v>1016</v>
      </c>
      <c r="K109" s="316">
        <f t="shared" si="98"/>
        <v>17</v>
      </c>
      <c r="L109" s="317">
        <f t="shared" si="99"/>
        <v>667.74750000000006</v>
      </c>
      <c r="M109" s="318">
        <f t="shared" si="100"/>
        <v>9107.2525000000005</v>
      </c>
      <c r="N109" s="312">
        <v>575</v>
      </c>
      <c r="O109" s="105" t="s">
        <v>615</v>
      </c>
      <c r="P109" s="386">
        <v>44425</v>
      </c>
      <c r="Q109" s="174"/>
      <c r="R109" s="6" t="s">
        <v>616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24"/>
      <c r="AG109" s="363"/>
      <c r="AH109" s="179"/>
      <c r="AI109" s="179"/>
      <c r="AJ109" s="109"/>
      <c r="AK109" s="109"/>
      <c r="AL109" s="109"/>
    </row>
    <row r="110" spans="1:38" s="375" customFormat="1" ht="13.5" customHeight="1">
      <c r="A110" s="464">
        <v>31</v>
      </c>
      <c r="B110" s="426">
        <v>44425</v>
      </c>
      <c r="C110" s="465"/>
      <c r="D110" s="465" t="s">
        <v>1013</v>
      </c>
      <c r="E110" s="425" t="s">
        <v>617</v>
      </c>
      <c r="F110" s="425">
        <v>789</v>
      </c>
      <c r="G110" s="425">
        <v>770</v>
      </c>
      <c r="H110" s="429">
        <v>789.5</v>
      </c>
      <c r="I110" s="466" t="s">
        <v>1014</v>
      </c>
      <c r="J110" s="467" t="s">
        <v>1051</v>
      </c>
      <c r="K110" s="468">
        <f t="shared" ref="K110:K111" si="101">H110-F110</f>
        <v>0.5</v>
      </c>
      <c r="L110" s="469">
        <f t="shared" ref="L110:L111" si="102">(H110*N110)*0.07%</f>
        <v>386.85500000000008</v>
      </c>
      <c r="M110" s="470">
        <f t="shared" ref="M110:M111" si="103">(K110*N110)-L110</f>
        <v>-36.855000000000075</v>
      </c>
      <c r="N110" s="466">
        <v>700</v>
      </c>
      <c r="O110" s="471" t="s">
        <v>615</v>
      </c>
      <c r="P110" s="472">
        <v>44431</v>
      </c>
      <c r="Q110" s="174"/>
      <c r="R110" s="6" t="s">
        <v>616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24"/>
      <c r="AG110" s="363"/>
      <c r="AH110" s="179"/>
      <c r="AI110" s="179"/>
      <c r="AJ110" s="109"/>
      <c r="AK110" s="109"/>
      <c r="AL110" s="109"/>
    </row>
    <row r="111" spans="1:38" s="375" customFormat="1" ht="13.5" customHeight="1">
      <c r="A111" s="457">
        <v>32</v>
      </c>
      <c r="B111" s="325">
        <v>44426</v>
      </c>
      <c r="C111" s="349"/>
      <c r="D111" s="349" t="s">
        <v>1020</v>
      </c>
      <c r="E111" s="304" t="s">
        <v>617</v>
      </c>
      <c r="F111" s="304">
        <v>1236</v>
      </c>
      <c r="G111" s="304">
        <v>1214</v>
      </c>
      <c r="H111" s="345">
        <v>1216</v>
      </c>
      <c r="I111" s="459" t="s">
        <v>1021</v>
      </c>
      <c r="J111" s="328" t="s">
        <v>1052</v>
      </c>
      <c r="K111" s="327">
        <f t="shared" si="101"/>
        <v>-20</v>
      </c>
      <c r="L111" s="329">
        <f t="shared" si="102"/>
        <v>468.16000000000008</v>
      </c>
      <c r="M111" s="330">
        <f t="shared" si="103"/>
        <v>-11468.16</v>
      </c>
      <c r="N111" s="327">
        <v>550</v>
      </c>
      <c r="O111" s="331" t="s">
        <v>631</v>
      </c>
      <c r="P111" s="332">
        <v>44431</v>
      </c>
      <c r="Q111" s="174"/>
      <c r="R111" s="6" t="s">
        <v>616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24"/>
      <c r="AG111" s="363"/>
      <c r="AH111" s="179"/>
      <c r="AI111" s="179"/>
      <c r="AJ111" s="109"/>
      <c r="AK111" s="109"/>
      <c r="AL111" s="109"/>
    </row>
    <row r="112" spans="1:38" s="375" customFormat="1" ht="13.5" customHeight="1">
      <c r="A112" s="310">
        <v>33</v>
      </c>
      <c r="B112" s="454">
        <v>44428</v>
      </c>
      <c r="C112" s="476"/>
      <c r="D112" s="476" t="s">
        <v>1040</v>
      </c>
      <c r="E112" s="300" t="s">
        <v>617</v>
      </c>
      <c r="F112" s="300">
        <v>1037</v>
      </c>
      <c r="G112" s="300">
        <v>1025</v>
      </c>
      <c r="H112" s="309">
        <v>1045.5</v>
      </c>
      <c r="I112" s="312" t="s">
        <v>1041</v>
      </c>
      <c r="J112" s="104" t="s">
        <v>1044</v>
      </c>
      <c r="K112" s="316">
        <f t="shared" ref="K112:K113" si="104">H112-F112</f>
        <v>8.5</v>
      </c>
      <c r="L112" s="317">
        <f t="shared" ref="L112:L113" si="105">(H112*N112)*0.07%</f>
        <v>731.85000000000014</v>
      </c>
      <c r="M112" s="318">
        <f t="shared" ref="M112:M113" si="106">(K112*N112)-L112</f>
        <v>7768.15</v>
      </c>
      <c r="N112" s="312">
        <v>1000</v>
      </c>
      <c r="O112" s="105" t="s">
        <v>615</v>
      </c>
      <c r="P112" s="386">
        <v>44428</v>
      </c>
      <c r="Q112" s="174"/>
      <c r="R112" s="6" t="s">
        <v>620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35"/>
      <c r="AG112" s="363"/>
      <c r="AH112" s="179"/>
      <c r="AI112" s="179"/>
      <c r="AJ112" s="109"/>
      <c r="AK112" s="109"/>
      <c r="AL112" s="109"/>
    </row>
    <row r="113" spans="1:38" s="375" customFormat="1" ht="13.5" customHeight="1">
      <c r="A113" s="474">
        <v>34</v>
      </c>
      <c r="B113" s="334">
        <v>44428</v>
      </c>
      <c r="C113" s="478"/>
      <c r="D113" s="478" t="s">
        <v>1042</v>
      </c>
      <c r="E113" s="475" t="s">
        <v>617</v>
      </c>
      <c r="F113" s="300">
        <v>2652</v>
      </c>
      <c r="G113" s="300">
        <v>2610</v>
      </c>
      <c r="H113" s="309">
        <v>2680</v>
      </c>
      <c r="I113" s="312" t="s">
        <v>1043</v>
      </c>
      <c r="J113" s="104" t="s">
        <v>1053</v>
      </c>
      <c r="K113" s="316">
        <f t="shared" si="104"/>
        <v>28</v>
      </c>
      <c r="L113" s="317">
        <f t="shared" si="105"/>
        <v>609.70000000000005</v>
      </c>
      <c r="M113" s="318">
        <f t="shared" si="106"/>
        <v>8490.2999999999993</v>
      </c>
      <c r="N113" s="312">
        <v>325</v>
      </c>
      <c r="O113" s="105" t="s">
        <v>615</v>
      </c>
      <c r="P113" s="319">
        <v>44431</v>
      </c>
      <c r="Q113" s="174"/>
      <c r="R113" s="6" t="s">
        <v>620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35"/>
      <c r="AG113" s="363"/>
      <c r="AH113" s="179"/>
      <c r="AI113" s="179"/>
      <c r="AJ113" s="109"/>
      <c r="AK113" s="109"/>
      <c r="AL113" s="109"/>
    </row>
    <row r="114" spans="1:38" s="375" customFormat="1" ht="13.5" customHeight="1">
      <c r="A114" s="310">
        <v>35</v>
      </c>
      <c r="B114" s="338">
        <v>44431</v>
      </c>
      <c r="C114" s="339"/>
      <c r="D114" s="339" t="s">
        <v>998</v>
      </c>
      <c r="E114" s="300" t="s">
        <v>617</v>
      </c>
      <c r="F114" s="300">
        <v>2895</v>
      </c>
      <c r="G114" s="300">
        <v>2835</v>
      </c>
      <c r="H114" s="309">
        <v>2937.5</v>
      </c>
      <c r="I114" s="312" t="s">
        <v>1055</v>
      </c>
      <c r="J114" s="104" t="s">
        <v>1076</v>
      </c>
      <c r="K114" s="316">
        <f t="shared" ref="K114" si="107">H114-F114</f>
        <v>42.5</v>
      </c>
      <c r="L114" s="317">
        <f t="shared" ref="L114" si="108">(H114*N114)*0.07%</f>
        <v>411.25000000000006</v>
      </c>
      <c r="M114" s="318">
        <f t="shared" ref="M114" si="109">(K114*N114)-L114</f>
        <v>8088.75</v>
      </c>
      <c r="N114" s="312">
        <v>200</v>
      </c>
      <c r="O114" s="105" t="s">
        <v>615</v>
      </c>
      <c r="P114" s="319">
        <v>44433</v>
      </c>
      <c r="Q114" s="174"/>
      <c r="R114" s="6" t="s">
        <v>620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55"/>
      <c r="AG114" s="363"/>
      <c r="AH114" s="179"/>
      <c r="AI114" s="179"/>
      <c r="AJ114" s="109"/>
      <c r="AK114" s="109"/>
      <c r="AL114" s="109"/>
    </row>
    <row r="115" spans="1:38" s="375" customFormat="1" ht="13.5" customHeight="1">
      <c r="A115" s="480">
        <v>36</v>
      </c>
      <c r="B115" s="481">
        <v>44431</v>
      </c>
      <c r="C115" s="482"/>
      <c r="D115" s="482" t="s">
        <v>1056</v>
      </c>
      <c r="E115" s="461" t="s">
        <v>617</v>
      </c>
      <c r="F115" s="461" t="s">
        <v>1057</v>
      </c>
      <c r="G115" s="461">
        <v>1645</v>
      </c>
      <c r="H115" s="463"/>
      <c r="I115" s="483" t="s">
        <v>1058</v>
      </c>
      <c r="J115" s="483" t="s">
        <v>618</v>
      </c>
      <c r="K115" s="456"/>
      <c r="L115" s="176"/>
      <c r="M115" s="484"/>
      <c r="N115" s="483"/>
      <c r="O115" s="485"/>
      <c r="P115" s="486"/>
      <c r="Q115" s="174"/>
      <c r="R115" s="6" t="s">
        <v>620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80"/>
      <c r="AG115" s="437"/>
      <c r="AH115" s="482"/>
      <c r="AI115" s="482"/>
      <c r="AJ115" s="461"/>
      <c r="AK115" s="461"/>
      <c r="AL115" s="461"/>
    </row>
    <row r="116" spans="1:38" s="490" customFormat="1" ht="13.5" customHeight="1">
      <c r="A116" s="584">
        <v>37</v>
      </c>
      <c r="B116" s="586">
        <v>44432</v>
      </c>
      <c r="C116" s="519"/>
      <c r="D116" s="519" t="s">
        <v>1067</v>
      </c>
      <c r="E116" s="520" t="s">
        <v>952</v>
      </c>
      <c r="F116" s="520">
        <v>1736.5</v>
      </c>
      <c r="G116" s="520">
        <v>1770</v>
      </c>
      <c r="H116" s="520">
        <v>1712</v>
      </c>
      <c r="I116" s="520">
        <v>1690</v>
      </c>
      <c r="J116" s="584" t="s">
        <v>1131</v>
      </c>
      <c r="K116" s="521">
        <f>F116-H116</f>
        <v>24.5</v>
      </c>
      <c r="L116" s="522">
        <f t="shared" ref="L116" si="110">(H116*N116)*0.07%</f>
        <v>719.04000000000008</v>
      </c>
      <c r="M116" s="588">
        <f>(34.5*600)-819</f>
        <v>19881</v>
      </c>
      <c r="N116" s="584">
        <v>600</v>
      </c>
      <c r="O116" s="568" t="s">
        <v>615</v>
      </c>
      <c r="P116" s="570">
        <v>44435</v>
      </c>
      <c r="Q116" s="174"/>
      <c r="R116" s="6" t="s">
        <v>616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68"/>
      <c r="AG116" s="363"/>
      <c r="AH116" s="489"/>
      <c r="AI116" s="489"/>
      <c r="AJ116" s="368"/>
      <c r="AK116" s="368"/>
      <c r="AL116" s="368"/>
    </row>
    <row r="117" spans="1:38" s="490" customFormat="1" ht="13.5" customHeight="1">
      <c r="A117" s="585"/>
      <c r="B117" s="587"/>
      <c r="C117" s="519"/>
      <c r="D117" s="519" t="s">
        <v>1068</v>
      </c>
      <c r="E117" s="520" t="s">
        <v>952</v>
      </c>
      <c r="F117" s="520">
        <v>10</v>
      </c>
      <c r="G117" s="520"/>
      <c r="H117" s="520">
        <v>0</v>
      </c>
      <c r="I117" s="520"/>
      <c r="J117" s="585"/>
      <c r="K117" s="523">
        <f>F117-H117</f>
        <v>10</v>
      </c>
      <c r="L117" s="522">
        <v>100</v>
      </c>
      <c r="M117" s="589"/>
      <c r="N117" s="585"/>
      <c r="O117" s="569"/>
      <c r="P117" s="571"/>
      <c r="Q117" s="174"/>
      <c r="R117" s="6" t="s">
        <v>616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68"/>
      <c r="AG117" s="363"/>
      <c r="AH117" s="489"/>
      <c r="AI117" s="489"/>
      <c r="AJ117" s="368"/>
      <c r="AK117" s="368"/>
      <c r="AL117" s="368"/>
    </row>
    <row r="118" spans="1:38" s="490" customFormat="1" ht="13.5" customHeight="1">
      <c r="A118" s="572">
        <v>38</v>
      </c>
      <c r="B118" s="574">
        <v>44432</v>
      </c>
      <c r="C118" s="347"/>
      <c r="D118" s="311" t="s">
        <v>1069</v>
      </c>
      <c r="E118" s="300" t="s">
        <v>617</v>
      </c>
      <c r="F118" s="300">
        <v>369.5</v>
      </c>
      <c r="G118" s="300">
        <v>359.75</v>
      </c>
      <c r="H118" s="300">
        <v>374.5</v>
      </c>
      <c r="I118" s="309">
        <v>385</v>
      </c>
      <c r="J118" s="576" t="s">
        <v>1075</v>
      </c>
      <c r="K118" s="317">
        <f>H118-F118</f>
        <v>5</v>
      </c>
      <c r="L118" s="498">
        <f t="shared" ref="L118" si="111">(H118*N118)*0.07%</f>
        <v>524.30000000000007</v>
      </c>
      <c r="M118" s="578">
        <f>(2000*4.7)-625</f>
        <v>8775</v>
      </c>
      <c r="N118" s="576">
        <v>2000</v>
      </c>
      <c r="O118" s="580" t="s">
        <v>615</v>
      </c>
      <c r="P118" s="582">
        <v>44433</v>
      </c>
      <c r="Q118" s="174"/>
      <c r="R118" s="6" t="s">
        <v>616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68"/>
      <c r="AG118" s="363"/>
      <c r="AH118" s="489"/>
      <c r="AI118" s="489"/>
      <c r="AJ118" s="368"/>
      <c r="AK118" s="368"/>
      <c r="AL118" s="368"/>
    </row>
    <row r="119" spans="1:38" s="490" customFormat="1" ht="13.5" customHeight="1">
      <c r="A119" s="573"/>
      <c r="B119" s="575"/>
      <c r="C119" s="347"/>
      <c r="D119" s="311" t="s">
        <v>1070</v>
      </c>
      <c r="E119" s="300" t="s">
        <v>952</v>
      </c>
      <c r="F119" s="300">
        <v>3.5</v>
      </c>
      <c r="G119" s="300"/>
      <c r="H119" s="300">
        <v>3.8</v>
      </c>
      <c r="I119" s="309"/>
      <c r="J119" s="577"/>
      <c r="K119" s="501">
        <f>F119-H119</f>
        <v>-0.29999999999999982</v>
      </c>
      <c r="L119" s="502">
        <v>100</v>
      </c>
      <c r="M119" s="579"/>
      <c r="N119" s="577"/>
      <c r="O119" s="581"/>
      <c r="P119" s="583"/>
      <c r="Q119" s="174"/>
      <c r="R119" s="6" t="s">
        <v>616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68"/>
      <c r="AG119" s="363"/>
      <c r="AH119" s="489"/>
      <c r="AI119" s="489"/>
      <c r="AJ119" s="368"/>
      <c r="AK119" s="368"/>
      <c r="AL119" s="368"/>
    </row>
    <row r="120" spans="1:38" s="375" customFormat="1" ht="13.5" customHeight="1">
      <c r="A120" s="310">
        <v>39</v>
      </c>
      <c r="B120" s="504">
        <v>44433</v>
      </c>
      <c r="C120" s="339"/>
      <c r="D120" s="339" t="s">
        <v>1077</v>
      </c>
      <c r="E120" s="310" t="s">
        <v>617</v>
      </c>
      <c r="F120" s="310">
        <v>2595</v>
      </c>
      <c r="G120" s="310">
        <v>2555</v>
      </c>
      <c r="H120" s="312">
        <v>2627.5</v>
      </c>
      <c r="I120" s="312">
        <v>2680</v>
      </c>
      <c r="J120" s="104" t="s">
        <v>787</v>
      </c>
      <c r="K120" s="316">
        <f t="shared" ref="K120:K121" si="112">H120-F120</f>
        <v>32.5</v>
      </c>
      <c r="L120" s="317">
        <f t="shared" ref="L120:L121" si="113">(H120*N120)*0.07%</f>
        <v>597.75625000000014</v>
      </c>
      <c r="M120" s="318">
        <f t="shared" ref="M120:M121" si="114">(K120*N120)-L120</f>
        <v>9964.7437499999996</v>
      </c>
      <c r="N120" s="312">
        <v>325</v>
      </c>
      <c r="O120" s="105" t="s">
        <v>615</v>
      </c>
      <c r="P120" s="319">
        <v>44433</v>
      </c>
      <c r="Q120" s="174"/>
      <c r="R120" s="6" t="s">
        <v>620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35"/>
      <c r="AG120" s="487"/>
      <c r="AH120" s="477"/>
      <c r="AI120" s="477"/>
      <c r="AJ120" s="462"/>
      <c r="AK120" s="462"/>
      <c r="AL120" s="462"/>
    </row>
    <row r="121" spans="1:38" s="375" customFormat="1" ht="13.5" customHeight="1">
      <c r="A121" s="506">
        <v>40</v>
      </c>
      <c r="B121" s="504">
        <v>44433</v>
      </c>
      <c r="C121" s="339"/>
      <c r="D121" s="339" t="s">
        <v>1078</v>
      </c>
      <c r="E121" s="506" t="s">
        <v>617</v>
      </c>
      <c r="F121" s="506">
        <v>1551.5</v>
      </c>
      <c r="G121" s="506">
        <v>1525</v>
      </c>
      <c r="H121" s="508">
        <v>1569</v>
      </c>
      <c r="I121" s="508">
        <v>1600</v>
      </c>
      <c r="J121" s="104" t="s">
        <v>1101</v>
      </c>
      <c r="K121" s="507">
        <f t="shared" si="112"/>
        <v>17.5</v>
      </c>
      <c r="L121" s="317">
        <f t="shared" si="113"/>
        <v>604.06500000000005</v>
      </c>
      <c r="M121" s="318">
        <f t="shared" si="114"/>
        <v>9020.9349999999995</v>
      </c>
      <c r="N121" s="508">
        <v>550</v>
      </c>
      <c r="O121" s="105" t="s">
        <v>615</v>
      </c>
      <c r="P121" s="509">
        <v>44434</v>
      </c>
      <c r="Q121" s="174"/>
      <c r="R121" s="6" t="s">
        <v>616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95"/>
      <c r="AG121" s="487"/>
      <c r="AH121" s="477"/>
      <c r="AI121" s="477"/>
      <c r="AJ121" s="495"/>
      <c r="AK121" s="495"/>
      <c r="AL121" s="495"/>
    </row>
    <row r="122" spans="1:38" s="375" customFormat="1" ht="13.5" customHeight="1">
      <c r="A122" s="506">
        <v>41</v>
      </c>
      <c r="B122" s="504">
        <v>44433</v>
      </c>
      <c r="C122" s="339"/>
      <c r="D122" s="339" t="s">
        <v>1087</v>
      </c>
      <c r="E122" s="506" t="s">
        <v>617</v>
      </c>
      <c r="F122" s="506">
        <v>2217.5</v>
      </c>
      <c r="G122" s="506">
        <v>2175</v>
      </c>
      <c r="H122" s="508">
        <v>2248.5</v>
      </c>
      <c r="I122" s="508" t="s">
        <v>1088</v>
      </c>
      <c r="J122" s="104" t="s">
        <v>1101</v>
      </c>
      <c r="K122" s="507">
        <f t="shared" ref="K122" si="115">H122-F122</f>
        <v>31</v>
      </c>
      <c r="L122" s="317">
        <f t="shared" ref="L122" si="116">(H122*N122)*0.07%</f>
        <v>393.48750000000007</v>
      </c>
      <c r="M122" s="318">
        <f t="shared" ref="M122" si="117">(K122*N122)-L122</f>
        <v>7356.5124999999998</v>
      </c>
      <c r="N122" s="508">
        <v>250</v>
      </c>
      <c r="O122" s="105" t="s">
        <v>615</v>
      </c>
      <c r="P122" s="509">
        <v>44434</v>
      </c>
      <c r="Q122" s="174"/>
      <c r="R122" s="6" t="s">
        <v>616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95"/>
      <c r="AG122" s="487"/>
      <c r="AH122" s="477"/>
      <c r="AI122" s="477"/>
      <c r="AJ122" s="495"/>
      <c r="AK122" s="495"/>
      <c r="AL122" s="495"/>
    </row>
    <row r="123" spans="1:38" s="375" customFormat="1" ht="13.5" customHeight="1">
      <c r="A123" s="506">
        <v>42</v>
      </c>
      <c r="B123" s="504">
        <v>44434</v>
      </c>
      <c r="C123" s="339"/>
      <c r="D123" s="339" t="s">
        <v>1097</v>
      </c>
      <c r="E123" s="506" t="s">
        <v>617</v>
      </c>
      <c r="F123" s="506">
        <v>1054</v>
      </c>
      <c r="G123" s="506">
        <v>1041</v>
      </c>
      <c r="H123" s="508">
        <v>1065</v>
      </c>
      <c r="I123" s="508">
        <v>1080</v>
      </c>
      <c r="J123" s="104" t="s">
        <v>945</v>
      </c>
      <c r="K123" s="507">
        <f t="shared" ref="K123" si="118">H123-F123</f>
        <v>11</v>
      </c>
      <c r="L123" s="317">
        <f t="shared" ref="L123" si="119">(H123*N123)*0.07%</f>
        <v>745.50000000000011</v>
      </c>
      <c r="M123" s="318">
        <f t="shared" ref="M123" si="120">(K123*N123)-L123</f>
        <v>10254.5</v>
      </c>
      <c r="N123" s="508">
        <v>1000</v>
      </c>
      <c r="O123" s="105" t="s">
        <v>615</v>
      </c>
      <c r="P123" s="509">
        <v>44434</v>
      </c>
      <c r="Q123" s="174"/>
      <c r="R123" s="6" t="s">
        <v>620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510"/>
      <c r="AG123" s="487"/>
      <c r="AH123" s="477"/>
      <c r="AI123" s="477"/>
      <c r="AJ123" s="510"/>
      <c r="AK123" s="510"/>
      <c r="AL123" s="510"/>
    </row>
    <row r="124" spans="1:38" s="375" customFormat="1" ht="13.5" customHeight="1">
      <c r="A124" s="510">
        <v>43</v>
      </c>
      <c r="B124" s="487">
        <v>44434</v>
      </c>
      <c r="C124" s="477"/>
      <c r="D124" s="477" t="s">
        <v>1098</v>
      </c>
      <c r="E124" s="510" t="s">
        <v>617</v>
      </c>
      <c r="F124" s="510" t="s">
        <v>1099</v>
      </c>
      <c r="G124" s="510">
        <v>3020</v>
      </c>
      <c r="H124" s="512"/>
      <c r="I124" s="512" t="s">
        <v>1100</v>
      </c>
      <c r="J124" s="499" t="s">
        <v>618</v>
      </c>
      <c r="K124" s="447"/>
      <c r="L124" s="370"/>
      <c r="M124" s="500"/>
      <c r="N124" s="512"/>
      <c r="O124" s="505"/>
      <c r="P124" s="182"/>
      <c r="Q124" s="174"/>
      <c r="R124" s="6" t="s">
        <v>620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510"/>
      <c r="AG124" s="487"/>
      <c r="AH124" s="477"/>
      <c r="AI124" s="477"/>
      <c r="AJ124" s="510"/>
      <c r="AK124" s="510"/>
      <c r="AL124" s="510"/>
    </row>
    <row r="125" spans="1:38" s="375" customFormat="1" ht="13.5" customHeight="1">
      <c r="A125" s="510">
        <v>44</v>
      </c>
      <c r="B125" s="363">
        <v>44435</v>
      </c>
      <c r="C125" s="477"/>
      <c r="D125" s="477" t="s">
        <v>1129</v>
      </c>
      <c r="E125" s="517" t="s">
        <v>617</v>
      </c>
      <c r="F125" s="517" t="s">
        <v>1130</v>
      </c>
      <c r="G125" s="510">
        <v>428</v>
      </c>
      <c r="H125" s="512"/>
      <c r="I125" s="512">
        <v>460</v>
      </c>
      <c r="J125" s="499" t="s">
        <v>618</v>
      </c>
      <c r="K125" s="447"/>
      <c r="L125" s="370"/>
      <c r="M125" s="500"/>
      <c r="N125" s="512"/>
      <c r="O125" s="505"/>
      <c r="P125" s="182"/>
      <c r="Q125" s="174"/>
      <c r="R125" s="6" t="s">
        <v>616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510"/>
      <c r="AG125" s="487"/>
      <c r="AH125" s="477"/>
      <c r="AI125" s="477"/>
      <c r="AJ125" s="510"/>
      <c r="AK125" s="510"/>
      <c r="AL125" s="510"/>
    </row>
    <row r="126" spans="1:38" s="375" customFormat="1" ht="13.5" customHeight="1">
      <c r="A126" s="510">
        <v>45</v>
      </c>
      <c r="B126" s="363">
        <v>44435</v>
      </c>
      <c r="C126" s="477"/>
      <c r="D126" s="477" t="s">
        <v>1132</v>
      </c>
      <c r="E126" s="517" t="s">
        <v>617</v>
      </c>
      <c r="F126" s="517" t="s">
        <v>1133</v>
      </c>
      <c r="G126" s="510">
        <v>2180</v>
      </c>
      <c r="H126" s="512"/>
      <c r="I126" s="518" t="s">
        <v>1134</v>
      </c>
      <c r="J126" s="499" t="s">
        <v>618</v>
      </c>
      <c r="K126" s="447"/>
      <c r="L126" s="370"/>
      <c r="M126" s="500"/>
      <c r="N126" s="512"/>
      <c r="O126" s="505"/>
      <c r="P126" s="182"/>
      <c r="Q126" s="174"/>
      <c r="R126" s="6" t="s">
        <v>620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510"/>
      <c r="AG126" s="487"/>
      <c r="AH126" s="477"/>
      <c r="AI126" s="477"/>
      <c r="AJ126" s="510"/>
      <c r="AK126" s="510"/>
      <c r="AL126" s="510"/>
    </row>
    <row r="127" spans="1:38" s="375" customFormat="1" ht="13.5" customHeight="1">
      <c r="A127" s="495"/>
      <c r="B127" s="487"/>
      <c r="C127" s="477"/>
      <c r="D127" s="477"/>
      <c r="E127" s="495"/>
      <c r="F127" s="495"/>
      <c r="G127" s="495"/>
      <c r="H127" s="496"/>
      <c r="I127" s="496"/>
      <c r="J127" s="499"/>
      <c r="K127" s="447"/>
      <c r="L127" s="370"/>
      <c r="M127" s="500"/>
      <c r="N127" s="496"/>
      <c r="O127" s="494"/>
      <c r="P127" s="182"/>
      <c r="Q127" s="174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495"/>
      <c r="AG127" s="487"/>
      <c r="AH127" s="477"/>
      <c r="AI127" s="477"/>
      <c r="AJ127" s="495"/>
      <c r="AK127" s="495"/>
      <c r="AL127" s="495"/>
    </row>
    <row r="128" spans="1:38" s="375" customFormat="1" ht="13.5" customHeight="1">
      <c r="A128" s="178"/>
      <c r="B128" s="363"/>
      <c r="C128" s="179"/>
      <c r="D128" s="179"/>
      <c r="E128" s="109"/>
      <c r="F128" s="109"/>
      <c r="G128" s="109"/>
      <c r="H128" s="114"/>
      <c r="I128" s="175"/>
      <c r="J128" s="175"/>
      <c r="K128" s="483"/>
      <c r="L128" s="488"/>
      <c r="M128" s="180"/>
      <c r="N128" s="175"/>
      <c r="O128" s="181"/>
      <c r="P128" s="182"/>
      <c r="Q128" s="174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78"/>
      <c r="AG128" s="363"/>
      <c r="AH128" s="179"/>
      <c r="AI128" s="179"/>
      <c r="AJ128" s="109"/>
      <c r="AK128" s="109"/>
      <c r="AL128" s="109"/>
    </row>
    <row r="129" spans="1:38" ht="13.5" customHeight="1">
      <c r="A129" s="548"/>
      <c r="B129" s="550"/>
      <c r="C129" s="111"/>
      <c r="D129" s="179"/>
      <c r="E129" s="109"/>
      <c r="F129" s="109"/>
      <c r="G129" s="109"/>
      <c r="H129" s="109"/>
      <c r="I129" s="114"/>
      <c r="J129" s="552"/>
      <c r="K129" s="176"/>
      <c r="L129" s="176"/>
      <c r="M129" s="554"/>
      <c r="N129" s="552"/>
      <c r="O129" s="544"/>
      <c r="P129" s="546"/>
      <c r="Q129" s="174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3.5" customHeight="1">
      <c r="A130" s="549"/>
      <c r="B130" s="551"/>
      <c r="C130" s="111"/>
      <c r="D130" s="179"/>
      <c r="E130" s="109"/>
      <c r="F130" s="109"/>
      <c r="G130" s="109"/>
      <c r="H130" s="109"/>
      <c r="I130" s="114"/>
      <c r="J130" s="553"/>
      <c r="K130" s="369"/>
      <c r="L130" s="370"/>
      <c r="M130" s="555"/>
      <c r="N130" s="553"/>
      <c r="O130" s="545"/>
      <c r="P130" s="547"/>
      <c r="Q130" s="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3.5" customHeight="1">
      <c r="A131" s="125"/>
      <c r="B131" s="126"/>
      <c r="C131" s="163"/>
      <c r="D131" s="183"/>
      <c r="E131" s="184"/>
      <c r="F131" s="125"/>
      <c r="G131" s="125"/>
      <c r="H131" s="125"/>
      <c r="I131" s="165"/>
      <c r="J131" s="165"/>
      <c r="K131" s="165"/>
      <c r="L131" s="165"/>
      <c r="M131" s="165"/>
      <c r="N131" s="165"/>
      <c r="O131" s="165"/>
      <c r="P131" s="165"/>
      <c r="Q131" s="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185"/>
      <c r="B132" s="126"/>
      <c r="C132" s="127"/>
      <c r="D132" s="186"/>
      <c r="E132" s="130"/>
      <c r="F132" s="130"/>
      <c r="G132" s="130"/>
      <c r="H132" s="130"/>
      <c r="I132" s="130"/>
      <c r="J132" s="6"/>
      <c r="K132" s="130"/>
      <c r="L132" s="130"/>
      <c r="M132" s="6"/>
      <c r="N132" s="1"/>
      <c r="O132" s="127"/>
      <c r="P132" s="44"/>
      <c r="Q132" s="44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4"/>
      <c r="AG132" s="44"/>
      <c r="AH132" s="44"/>
      <c r="AI132" s="44"/>
      <c r="AJ132" s="44"/>
      <c r="AK132" s="44"/>
      <c r="AL132" s="44"/>
    </row>
    <row r="133" spans="1:38" ht="12.75" customHeight="1">
      <c r="A133" s="187" t="s">
        <v>642</v>
      </c>
      <c r="B133" s="187"/>
      <c r="C133" s="187"/>
      <c r="D133" s="187"/>
      <c r="E133" s="188"/>
      <c r="F133" s="130"/>
      <c r="G133" s="130"/>
      <c r="H133" s="130"/>
      <c r="I133" s="130"/>
      <c r="J133" s="1"/>
      <c r="K133" s="6"/>
      <c r="L133" s="6"/>
      <c r="M133" s="6"/>
      <c r="N133" s="1"/>
      <c r="O133" s="1"/>
      <c r="P133" s="44"/>
      <c r="Q133" s="44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4"/>
      <c r="AG133" s="44"/>
      <c r="AH133" s="44"/>
      <c r="AI133" s="44"/>
      <c r="AJ133" s="44"/>
      <c r="AK133" s="44"/>
      <c r="AL133" s="44"/>
    </row>
    <row r="134" spans="1:38" ht="38.25" customHeight="1">
      <c r="A134" s="100" t="s">
        <v>16</v>
      </c>
      <c r="B134" s="100" t="s">
        <v>590</v>
      </c>
      <c r="C134" s="100"/>
      <c r="D134" s="101" t="s">
        <v>602</v>
      </c>
      <c r="E134" s="100" t="s">
        <v>603</v>
      </c>
      <c r="F134" s="100" t="s">
        <v>604</v>
      </c>
      <c r="G134" s="100" t="s">
        <v>629</v>
      </c>
      <c r="H134" s="100" t="s">
        <v>606</v>
      </c>
      <c r="I134" s="100" t="s">
        <v>607</v>
      </c>
      <c r="J134" s="99" t="s">
        <v>608</v>
      </c>
      <c r="K134" s="99" t="s">
        <v>643</v>
      </c>
      <c r="L134" s="102" t="s">
        <v>610</v>
      </c>
      <c r="M134" s="173" t="s">
        <v>639</v>
      </c>
      <c r="N134" s="100" t="s">
        <v>640</v>
      </c>
      <c r="O134" s="100" t="s">
        <v>612</v>
      </c>
      <c r="P134" s="101" t="s">
        <v>613</v>
      </c>
      <c r="Q134" s="44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44"/>
      <c r="AG134" s="44"/>
      <c r="AH134" s="44"/>
      <c r="AI134" s="44"/>
      <c r="AJ134" s="44"/>
      <c r="AK134" s="44"/>
      <c r="AL134" s="44"/>
    </row>
    <row r="135" spans="1:38" ht="12.75" customHeight="1">
      <c r="A135" s="407">
        <v>1</v>
      </c>
      <c r="B135" s="325">
        <v>44403</v>
      </c>
      <c r="C135" s="352"/>
      <c r="D135" s="408" t="s">
        <v>853</v>
      </c>
      <c r="E135" s="324" t="s">
        <v>617</v>
      </c>
      <c r="F135" s="324">
        <v>2.1</v>
      </c>
      <c r="G135" s="324">
        <v>0.75</v>
      </c>
      <c r="H135" s="324">
        <v>0.75</v>
      </c>
      <c r="I135" s="327" t="s">
        <v>861</v>
      </c>
      <c r="J135" s="328" t="s">
        <v>980</v>
      </c>
      <c r="K135" s="404">
        <f t="shared" ref="K135" si="121">H135-F135</f>
        <v>-1.35</v>
      </c>
      <c r="L135" s="404">
        <v>100</v>
      </c>
      <c r="M135" s="328">
        <f t="shared" ref="M135" si="122">(K135*N135)-100</f>
        <v>-4420</v>
      </c>
      <c r="N135" s="328">
        <v>3200</v>
      </c>
      <c r="O135" s="405" t="s">
        <v>631</v>
      </c>
      <c r="P135" s="406">
        <v>44421</v>
      </c>
      <c r="Q135" s="174"/>
      <c r="R135" s="189" t="s">
        <v>616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348">
        <v>2</v>
      </c>
      <c r="B136" s="343">
        <v>44411</v>
      </c>
      <c r="C136" s="400"/>
      <c r="D136" s="401" t="s">
        <v>886</v>
      </c>
      <c r="E136" s="348" t="s">
        <v>617</v>
      </c>
      <c r="F136" s="348">
        <v>66.5</v>
      </c>
      <c r="G136" s="348">
        <v>19</v>
      </c>
      <c r="H136" s="348">
        <v>26</v>
      </c>
      <c r="I136" s="350" t="s">
        <v>887</v>
      </c>
      <c r="J136" s="340" t="s">
        <v>899</v>
      </c>
      <c r="K136" s="402">
        <f t="shared" ref="K136" si="123">H136-F136</f>
        <v>-40.5</v>
      </c>
      <c r="L136" s="402">
        <v>100</v>
      </c>
      <c r="M136" s="340">
        <f t="shared" ref="M136" si="124">(K136*N136)-100</f>
        <v>-2125</v>
      </c>
      <c r="N136" s="340">
        <v>50</v>
      </c>
      <c r="O136" s="342" t="s">
        <v>631</v>
      </c>
      <c r="P136" s="403">
        <v>44411</v>
      </c>
      <c r="Q136" s="174"/>
      <c r="R136" s="189" t="s">
        <v>616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348">
        <v>3</v>
      </c>
      <c r="B137" s="343">
        <v>44411</v>
      </c>
      <c r="C137" s="400"/>
      <c r="D137" s="401" t="s">
        <v>888</v>
      </c>
      <c r="E137" s="348" t="s">
        <v>617</v>
      </c>
      <c r="F137" s="348">
        <v>150</v>
      </c>
      <c r="G137" s="348">
        <v>35</v>
      </c>
      <c r="H137" s="348">
        <v>35</v>
      </c>
      <c r="I137" s="350" t="s">
        <v>889</v>
      </c>
      <c r="J137" s="340" t="s">
        <v>979</v>
      </c>
      <c r="K137" s="341">
        <f t="shared" ref="K137:K138" si="125">H137-F137</f>
        <v>-115</v>
      </c>
      <c r="L137" s="341">
        <v>100</v>
      </c>
      <c r="M137" s="340">
        <f t="shared" ref="M137:M138" si="126">(K137*N137)-100</f>
        <v>-2975</v>
      </c>
      <c r="N137" s="305">
        <v>25</v>
      </c>
      <c r="O137" s="342" t="s">
        <v>631</v>
      </c>
      <c r="P137" s="320">
        <v>44412</v>
      </c>
      <c r="Q137" s="174"/>
      <c r="R137" s="189" t="s">
        <v>620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348">
        <v>4</v>
      </c>
      <c r="B138" s="343">
        <v>44412</v>
      </c>
      <c r="C138" s="400"/>
      <c r="D138" s="401" t="s">
        <v>912</v>
      </c>
      <c r="E138" s="348" t="s">
        <v>617</v>
      </c>
      <c r="F138" s="348">
        <v>26.5</v>
      </c>
      <c r="G138" s="348">
        <v>14</v>
      </c>
      <c r="H138" s="348">
        <v>14</v>
      </c>
      <c r="I138" s="350" t="s">
        <v>913</v>
      </c>
      <c r="J138" s="328" t="s">
        <v>982</v>
      </c>
      <c r="K138" s="404">
        <f t="shared" si="125"/>
        <v>-12.5</v>
      </c>
      <c r="L138" s="404">
        <v>100</v>
      </c>
      <c r="M138" s="328">
        <f t="shared" si="126"/>
        <v>-4475</v>
      </c>
      <c r="N138" s="328">
        <v>350</v>
      </c>
      <c r="O138" s="405" t="s">
        <v>631</v>
      </c>
      <c r="P138" s="406">
        <v>44421</v>
      </c>
      <c r="Q138" s="174"/>
      <c r="R138" s="189" t="s">
        <v>616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348">
        <v>5</v>
      </c>
      <c r="B139" s="343">
        <v>44412</v>
      </c>
      <c r="C139" s="400"/>
      <c r="D139" s="401" t="s">
        <v>914</v>
      </c>
      <c r="E139" s="348" t="s">
        <v>617</v>
      </c>
      <c r="F139" s="348">
        <v>51</v>
      </c>
      <c r="G139" s="348">
        <v>8</v>
      </c>
      <c r="H139" s="348">
        <v>8</v>
      </c>
      <c r="I139" s="350" t="s">
        <v>915</v>
      </c>
      <c r="J139" s="340" t="s">
        <v>919</v>
      </c>
      <c r="K139" s="341">
        <f t="shared" ref="K139:K140" si="127">H139-F139</f>
        <v>-43</v>
      </c>
      <c r="L139" s="341">
        <v>100</v>
      </c>
      <c r="M139" s="340">
        <f t="shared" ref="M139:M140" si="128">(K139*N139)-100</f>
        <v>-2250</v>
      </c>
      <c r="N139" s="305">
        <v>50</v>
      </c>
      <c r="O139" s="342" t="s">
        <v>631</v>
      </c>
      <c r="P139" s="320">
        <v>44413</v>
      </c>
      <c r="Q139" s="174"/>
      <c r="R139" s="189" t="s">
        <v>620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348">
        <v>6</v>
      </c>
      <c r="B140" s="343">
        <v>44418</v>
      </c>
      <c r="C140" s="400"/>
      <c r="D140" s="401" t="s">
        <v>949</v>
      </c>
      <c r="E140" s="348" t="s">
        <v>617</v>
      </c>
      <c r="F140" s="348">
        <v>2.75</v>
      </c>
      <c r="G140" s="348">
        <v>1.3</v>
      </c>
      <c r="H140" s="348">
        <v>1.3</v>
      </c>
      <c r="I140" s="350" t="s">
        <v>950</v>
      </c>
      <c r="J140" s="328" t="s">
        <v>981</v>
      </c>
      <c r="K140" s="404">
        <f t="shared" si="127"/>
        <v>-1.45</v>
      </c>
      <c r="L140" s="404">
        <v>100</v>
      </c>
      <c r="M140" s="328">
        <f t="shared" si="128"/>
        <v>-3870</v>
      </c>
      <c r="N140" s="328">
        <v>2600</v>
      </c>
      <c r="O140" s="405" t="s">
        <v>631</v>
      </c>
      <c r="P140" s="406">
        <v>44421</v>
      </c>
      <c r="Q140" s="174"/>
      <c r="R140" s="189" t="s">
        <v>616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300">
        <v>7</v>
      </c>
      <c r="B141" s="338">
        <v>44418</v>
      </c>
      <c r="C141" s="308"/>
      <c r="D141" s="347" t="s">
        <v>951</v>
      </c>
      <c r="E141" s="300" t="s">
        <v>952</v>
      </c>
      <c r="F141" s="300">
        <v>80</v>
      </c>
      <c r="G141" s="300">
        <v>140</v>
      </c>
      <c r="H141" s="300">
        <v>62</v>
      </c>
      <c r="I141" s="309">
        <v>0.1</v>
      </c>
      <c r="J141" s="371" t="s">
        <v>953</v>
      </c>
      <c r="K141" s="383">
        <f>F141-H141</f>
        <v>18</v>
      </c>
      <c r="L141" s="383">
        <v>100</v>
      </c>
      <c r="M141" s="371">
        <f t="shared" ref="M141:M142" si="129">(K141*N141)-100</f>
        <v>800</v>
      </c>
      <c r="N141" s="104">
        <v>50</v>
      </c>
      <c r="O141" s="384" t="s">
        <v>615</v>
      </c>
      <c r="P141" s="385">
        <v>44418</v>
      </c>
      <c r="Q141" s="174"/>
      <c r="R141" s="189" t="s">
        <v>616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362" customFormat="1" ht="12.75" customHeight="1">
      <c r="A142" s="300">
        <v>8</v>
      </c>
      <c r="B142" s="338">
        <v>44419</v>
      </c>
      <c r="C142" s="308"/>
      <c r="D142" s="347" t="s">
        <v>962</v>
      </c>
      <c r="E142" s="300" t="s">
        <v>617</v>
      </c>
      <c r="F142" s="300">
        <v>23</v>
      </c>
      <c r="G142" s="300">
        <v>10</v>
      </c>
      <c r="H142" s="300">
        <v>33.5</v>
      </c>
      <c r="I142" s="309" t="s">
        <v>913</v>
      </c>
      <c r="J142" s="371" t="s">
        <v>983</v>
      </c>
      <c r="K142" s="409">
        <f t="shared" ref="K142" si="130">H142-F142</f>
        <v>10.5</v>
      </c>
      <c r="L142" s="409">
        <v>100</v>
      </c>
      <c r="M142" s="410">
        <f t="shared" si="129"/>
        <v>3050</v>
      </c>
      <c r="N142" s="410">
        <v>300</v>
      </c>
      <c r="O142" s="384" t="s">
        <v>615</v>
      </c>
      <c r="P142" s="411">
        <v>44421</v>
      </c>
      <c r="Q142" s="397"/>
      <c r="R142" s="398" t="s">
        <v>620</v>
      </c>
      <c r="S142" s="360"/>
      <c r="T142" s="360"/>
      <c r="U142" s="360"/>
      <c r="V142" s="360"/>
      <c r="W142" s="360"/>
      <c r="X142" s="360"/>
      <c r="Y142" s="360"/>
      <c r="Z142" s="360"/>
      <c r="AA142" s="360"/>
      <c r="AB142" s="360"/>
      <c r="AC142" s="360"/>
      <c r="AD142" s="360"/>
      <c r="AE142" s="360"/>
      <c r="AF142" s="360"/>
      <c r="AG142" s="360"/>
      <c r="AH142" s="360"/>
      <c r="AI142" s="360"/>
      <c r="AJ142" s="360"/>
      <c r="AK142" s="360"/>
      <c r="AL142" s="360"/>
    </row>
    <row r="143" spans="1:38" s="362" customFormat="1" ht="12.75" customHeight="1">
      <c r="A143" s="300">
        <v>9</v>
      </c>
      <c r="B143" s="338">
        <v>44419</v>
      </c>
      <c r="C143" s="308"/>
      <c r="D143" s="347" t="s">
        <v>963</v>
      </c>
      <c r="E143" s="300" t="s">
        <v>617</v>
      </c>
      <c r="F143" s="300">
        <v>47</v>
      </c>
      <c r="G143" s="300">
        <v>34</v>
      </c>
      <c r="H143" s="300">
        <v>53.5</v>
      </c>
      <c r="I143" s="309">
        <v>80</v>
      </c>
      <c r="J143" s="371" t="s">
        <v>985</v>
      </c>
      <c r="K143" s="409">
        <f t="shared" ref="K143" si="131">H143-F143</f>
        <v>6.5</v>
      </c>
      <c r="L143" s="409">
        <v>100</v>
      </c>
      <c r="M143" s="410">
        <f t="shared" ref="M143" si="132">(K143*N143)-100</f>
        <v>1850</v>
      </c>
      <c r="N143" s="410">
        <v>300</v>
      </c>
      <c r="O143" s="384" t="s">
        <v>615</v>
      </c>
      <c r="P143" s="411">
        <v>44421</v>
      </c>
      <c r="Q143" s="397"/>
      <c r="R143" s="398" t="s">
        <v>620</v>
      </c>
      <c r="S143" s="360"/>
      <c r="T143" s="360"/>
      <c r="U143" s="360"/>
      <c r="V143" s="360"/>
      <c r="W143" s="360"/>
      <c r="X143" s="360"/>
      <c r="Y143" s="360"/>
      <c r="Z143" s="360"/>
      <c r="AA143" s="360"/>
      <c r="AB143" s="360"/>
      <c r="AC143" s="360"/>
      <c r="AD143" s="360"/>
      <c r="AE143" s="360"/>
      <c r="AF143" s="360"/>
      <c r="AG143" s="360"/>
      <c r="AH143" s="360"/>
      <c r="AI143" s="360"/>
      <c r="AJ143" s="360"/>
      <c r="AK143" s="360"/>
      <c r="AL143" s="360"/>
    </row>
    <row r="144" spans="1:38" s="362" customFormat="1" ht="12.75" customHeight="1">
      <c r="A144" s="300">
        <v>10</v>
      </c>
      <c r="B144" s="338">
        <v>44420</v>
      </c>
      <c r="C144" s="308"/>
      <c r="D144" s="347" t="s">
        <v>966</v>
      </c>
      <c r="E144" s="300" t="s">
        <v>952</v>
      </c>
      <c r="F144" s="300">
        <v>5.75</v>
      </c>
      <c r="G144" s="300">
        <v>9</v>
      </c>
      <c r="H144" s="300">
        <v>3.75</v>
      </c>
      <c r="I144" s="309">
        <v>0.1</v>
      </c>
      <c r="J144" s="371" t="s">
        <v>967</v>
      </c>
      <c r="K144" s="383">
        <f>F144-H144</f>
        <v>2</v>
      </c>
      <c r="L144" s="383">
        <v>100</v>
      </c>
      <c r="M144" s="371">
        <f t="shared" ref="M144:M146" si="133">(K144*N144)-100</f>
        <v>2700</v>
      </c>
      <c r="N144" s="104">
        <v>1400</v>
      </c>
      <c r="O144" s="384" t="s">
        <v>615</v>
      </c>
      <c r="P144" s="385">
        <v>44420</v>
      </c>
      <c r="Q144" s="397"/>
      <c r="R144" s="398" t="s">
        <v>616</v>
      </c>
      <c r="S144" s="360"/>
      <c r="T144" s="360"/>
      <c r="U144" s="360"/>
      <c r="V144" s="360"/>
      <c r="W144" s="360"/>
      <c r="X144" s="360"/>
      <c r="Y144" s="360"/>
      <c r="Z144" s="360"/>
      <c r="AA144" s="360"/>
      <c r="AB144" s="360"/>
      <c r="AC144" s="360"/>
      <c r="AD144" s="360"/>
      <c r="AE144" s="360"/>
      <c r="AF144" s="360"/>
      <c r="AG144" s="360"/>
      <c r="AH144" s="360"/>
      <c r="AI144" s="360"/>
      <c r="AJ144" s="360"/>
      <c r="AK144" s="360"/>
      <c r="AL144" s="360"/>
    </row>
    <row r="145" spans="1:38" s="362" customFormat="1" ht="12.75" customHeight="1">
      <c r="A145" s="304">
        <v>11</v>
      </c>
      <c r="B145" s="343">
        <v>44420</v>
      </c>
      <c r="C145" s="302"/>
      <c r="D145" s="344" t="s">
        <v>969</v>
      </c>
      <c r="E145" s="304" t="s">
        <v>617</v>
      </c>
      <c r="F145" s="304">
        <v>62</v>
      </c>
      <c r="G145" s="304"/>
      <c r="H145" s="304">
        <v>22.5</v>
      </c>
      <c r="I145" s="345" t="s">
        <v>970</v>
      </c>
      <c r="J145" s="340" t="s">
        <v>971</v>
      </c>
      <c r="K145" s="341">
        <f t="shared" ref="K145" si="134">H145-F145</f>
        <v>-39.5</v>
      </c>
      <c r="L145" s="341">
        <v>100</v>
      </c>
      <c r="M145" s="340">
        <f t="shared" si="133"/>
        <v>-1087.5</v>
      </c>
      <c r="N145" s="305">
        <v>25</v>
      </c>
      <c r="O145" s="342" t="s">
        <v>631</v>
      </c>
      <c r="P145" s="320">
        <v>44420</v>
      </c>
      <c r="Q145" s="397"/>
      <c r="R145" s="398" t="s">
        <v>620</v>
      </c>
      <c r="S145" s="360"/>
      <c r="T145" s="360"/>
      <c r="U145" s="360"/>
      <c r="V145" s="360"/>
      <c r="W145" s="360"/>
      <c r="X145" s="360"/>
      <c r="Y145" s="360"/>
      <c r="Z145" s="360"/>
      <c r="AA145" s="360"/>
      <c r="AB145" s="360"/>
      <c r="AC145" s="360"/>
      <c r="AD145" s="360"/>
      <c r="AE145" s="360"/>
      <c r="AF145" s="360"/>
      <c r="AG145" s="360"/>
      <c r="AH145" s="360"/>
      <c r="AI145" s="360"/>
      <c r="AJ145" s="360"/>
      <c r="AK145" s="360"/>
      <c r="AL145" s="360"/>
    </row>
    <row r="146" spans="1:38" s="362" customFormat="1" ht="12.75" customHeight="1">
      <c r="A146" s="304">
        <v>12</v>
      </c>
      <c r="B146" s="343">
        <v>44420</v>
      </c>
      <c r="C146" s="302"/>
      <c r="D146" s="344" t="s">
        <v>972</v>
      </c>
      <c r="E146" s="304" t="s">
        <v>952</v>
      </c>
      <c r="F146" s="304">
        <v>72</v>
      </c>
      <c r="G146" s="304">
        <v>130</v>
      </c>
      <c r="H146" s="304">
        <v>125</v>
      </c>
      <c r="I146" s="345">
        <v>0.1</v>
      </c>
      <c r="J146" s="340" t="s">
        <v>988</v>
      </c>
      <c r="K146" s="341">
        <f>F146-H146</f>
        <v>-53</v>
      </c>
      <c r="L146" s="341">
        <v>100</v>
      </c>
      <c r="M146" s="340">
        <f t="shared" si="133"/>
        <v>-2750</v>
      </c>
      <c r="N146" s="305">
        <v>50</v>
      </c>
      <c r="O146" s="342" t="s">
        <v>631</v>
      </c>
      <c r="P146" s="320">
        <v>44421</v>
      </c>
      <c r="Q146" s="397"/>
      <c r="R146" s="398" t="s">
        <v>616</v>
      </c>
      <c r="S146" s="360"/>
      <c r="T146" s="360"/>
      <c r="U146" s="360"/>
      <c r="V146" s="360"/>
      <c r="W146" s="360"/>
      <c r="X146" s="360"/>
      <c r="Y146" s="360"/>
      <c r="Z146" s="360"/>
      <c r="AA146" s="360"/>
      <c r="AB146" s="360"/>
      <c r="AC146" s="360"/>
      <c r="AD146" s="360"/>
      <c r="AE146" s="360"/>
      <c r="AF146" s="360"/>
      <c r="AG146" s="360"/>
      <c r="AH146" s="360"/>
      <c r="AI146" s="360"/>
      <c r="AJ146" s="360"/>
      <c r="AK146" s="360"/>
      <c r="AL146" s="360"/>
    </row>
    <row r="147" spans="1:38" s="362" customFormat="1" ht="12.75" customHeight="1">
      <c r="A147" s="300">
        <v>13</v>
      </c>
      <c r="B147" s="338">
        <v>44420</v>
      </c>
      <c r="C147" s="308"/>
      <c r="D147" s="347" t="s">
        <v>973</v>
      </c>
      <c r="E147" s="300" t="s">
        <v>617</v>
      </c>
      <c r="F147" s="300">
        <v>31</v>
      </c>
      <c r="G147" s="300">
        <v>15</v>
      </c>
      <c r="H147" s="300">
        <v>38</v>
      </c>
      <c r="I147" s="309" t="s">
        <v>974</v>
      </c>
      <c r="J147" s="371" t="s">
        <v>903</v>
      </c>
      <c r="K147" s="409">
        <f t="shared" ref="K147:K148" si="135">H147-F147</f>
        <v>7</v>
      </c>
      <c r="L147" s="409">
        <v>100</v>
      </c>
      <c r="M147" s="410">
        <f t="shared" ref="M147:M150" si="136">(K147*N147)-100</f>
        <v>2000</v>
      </c>
      <c r="N147" s="410">
        <v>300</v>
      </c>
      <c r="O147" s="384" t="s">
        <v>615</v>
      </c>
      <c r="P147" s="411">
        <v>44421</v>
      </c>
      <c r="Q147" s="397"/>
      <c r="R147" s="398" t="s">
        <v>620</v>
      </c>
      <c r="S147" s="360"/>
      <c r="T147" s="360"/>
      <c r="U147" s="360"/>
      <c r="V147" s="360"/>
      <c r="W147" s="360"/>
      <c r="X147" s="360"/>
      <c r="Y147" s="360"/>
      <c r="Z147" s="360"/>
      <c r="AA147" s="360"/>
      <c r="AB147" s="360"/>
      <c r="AC147" s="360"/>
      <c r="AD147" s="360"/>
      <c r="AE147" s="360"/>
      <c r="AF147" s="360"/>
      <c r="AG147" s="360"/>
      <c r="AH147" s="360"/>
      <c r="AI147" s="360"/>
      <c r="AJ147" s="360"/>
      <c r="AK147" s="360"/>
      <c r="AL147" s="360"/>
    </row>
    <row r="148" spans="1:38" s="362" customFormat="1" ht="12.75" customHeight="1">
      <c r="A148" s="300">
        <v>14</v>
      </c>
      <c r="B148" s="338">
        <v>44421</v>
      </c>
      <c r="C148" s="308"/>
      <c r="D148" s="347" t="s">
        <v>984</v>
      </c>
      <c r="E148" s="300" t="s">
        <v>617</v>
      </c>
      <c r="F148" s="300">
        <v>26.5</v>
      </c>
      <c r="G148" s="300">
        <v>18</v>
      </c>
      <c r="H148" s="300">
        <v>31.5</v>
      </c>
      <c r="I148" s="309" t="s">
        <v>913</v>
      </c>
      <c r="J148" s="371" t="s">
        <v>1009</v>
      </c>
      <c r="K148" s="409">
        <f t="shared" si="135"/>
        <v>5</v>
      </c>
      <c r="L148" s="409">
        <v>100</v>
      </c>
      <c r="M148" s="410">
        <f t="shared" si="136"/>
        <v>2775</v>
      </c>
      <c r="N148" s="410">
        <v>575</v>
      </c>
      <c r="O148" s="384" t="s">
        <v>615</v>
      </c>
      <c r="P148" s="411">
        <v>44421</v>
      </c>
      <c r="Q148" s="397"/>
      <c r="R148" s="398" t="s">
        <v>620</v>
      </c>
      <c r="S148" s="360"/>
      <c r="T148" s="360"/>
      <c r="U148" s="360"/>
      <c r="V148" s="360"/>
      <c r="W148" s="360"/>
      <c r="X148" s="360"/>
      <c r="Y148" s="360"/>
      <c r="Z148" s="360"/>
      <c r="AA148" s="360"/>
      <c r="AB148" s="360"/>
      <c r="AC148" s="360"/>
      <c r="AD148" s="360"/>
      <c r="AE148" s="360"/>
      <c r="AF148" s="360"/>
      <c r="AG148" s="360"/>
      <c r="AH148" s="360"/>
      <c r="AI148" s="360"/>
      <c r="AJ148" s="360"/>
      <c r="AK148" s="360"/>
      <c r="AL148" s="360"/>
    </row>
    <row r="149" spans="1:38" s="362" customFormat="1" ht="12.75" customHeight="1">
      <c r="A149" s="304">
        <v>15</v>
      </c>
      <c r="B149" s="343">
        <v>44421</v>
      </c>
      <c r="C149" s="302"/>
      <c r="D149" s="344" t="s">
        <v>986</v>
      </c>
      <c r="E149" s="304" t="s">
        <v>952</v>
      </c>
      <c r="F149" s="304">
        <v>6.1</v>
      </c>
      <c r="G149" s="304">
        <v>10.1</v>
      </c>
      <c r="H149" s="304">
        <v>10.1</v>
      </c>
      <c r="I149" s="345">
        <v>0.1</v>
      </c>
      <c r="J149" s="340" t="s">
        <v>987</v>
      </c>
      <c r="K149" s="341">
        <f>F149-H149</f>
        <v>-4</v>
      </c>
      <c r="L149" s="341">
        <v>100</v>
      </c>
      <c r="M149" s="340">
        <f t="shared" si="136"/>
        <v>-3300</v>
      </c>
      <c r="N149" s="305">
        <v>800</v>
      </c>
      <c r="O149" s="342" t="s">
        <v>631</v>
      </c>
      <c r="P149" s="346">
        <v>44421</v>
      </c>
      <c r="Q149" s="397"/>
      <c r="R149" s="398" t="s">
        <v>620</v>
      </c>
      <c r="S149" s="360"/>
      <c r="T149" s="360"/>
      <c r="U149" s="360"/>
      <c r="V149" s="360"/>
      <c r="W149" s="360"/>
      <c r="X149" s="360"/>
      <c r="Y149" s="360"/>
      <c r="Z149" s="360"/>
      <c r="AA149" s="360"/>
      <c r="AB149" s="360"/>
      <c r="AC149" s="360"/>
      <c r="AD149" s="360"/>
      <c r="AE149" s="360"/>
      <c r="AF149" s="360"/>
      <c r="AG149" s="360"/>
      <c r="AH149" s="360"/>
      <c r="AI149" s="360"/>
      <c r="AJ149" s="360"/>
      <c r="AK149" s="360"/>
      <c r="AL149" s="360"/>
    </row>
    <row r="150" spans="1:38" s="362" customFormat="1" ht="12.75" customHeight="1">
      <c r="A150" s="300">
        <v>16</v>
      </c>
      <c r="B150" s="338">
        <v>44421</v>
      </c>
      <c r="C150" s="308"/>
      <c r="D150" s="347" t="s">
        <v>963</v>
      </c>
      <c r="E150" s="300" t="s">
        <v>617</v>
      </c>
      <c r="F150" s="300">
        <v>44.5</v>
      </c>
      <c r="G150" s="300">
        <v>30</v>
      </c>
      <c r="H150" s="300">
        <v>53.5</v>
      </c>
      <c r="I150" s="309" t="s">
        <v>989</v>
      </c>
      <c r="J150" s="371" t="s">
        <v>831</v>
      </c>
      <c r="K150" s="409">
        <f t="shared" ref="K150" si="137">H150-F150</f>
        <v>9</v>
      </c>
      <c r="L150" s="409">
        <v>100</v>
      </c>
      <c r="M150" s="410">
        <f t="shared" si="136"/>
        <v>2600</v>
      </c>
      <c r="N150" s="410">
        <v>300</v>
      </c>
      <c r="O150" s="384" t="s">
        <v>615</v>
      </c>
      <c r="P150" s="411">
        <v>44425</v>
      </c>
      <c r="Q150" s="397"/>
      <c r="R150" s="398" t="s">
        <v>620</v>
      </c>
      <c r="S150" s="360"/>
      <c r="T150" s="360"/>
      <c r="U150" s="360"/>
      <c r="V150" s="360"/>
      <c r="W150" s="360"/>
      <c r="X150" s="360"/>
      <c r="Y150" s="360"/>
      <c r="Z150" s="360"/>
      <c r="AA150" s="360"/>
      <c r="AB150" s="360"/>
      <c r="AC150" s="360"/>
      <c r="AD150" s="360"/>
      <c r="AE150" s="360"/>
      <c r="AF150" s="360"/>
      <c r="AG150" s="360"/>
      <c r="AH150" s="360"/>
      <c r="AI150" s="360"/>
      <c r="AJ150" s="360"/>
      <c r="AK150" s="360"/>
      <c r="AL150" s="360"/>
    </row>
    <row r="151" spans="1:38" s="362" customFormat="1" ht="12.75" customHeight="1">
      <c r="A151" s="425">
        <v>17</v>
      </c>
      <c r="B151" s="426">
        <v>44424</v>
      </c>
      <c r="C151" s="427"/>
      <c r="D151" s="428" t="s">
        <v>1001</v>
      </c>
      <c r="E151" s="425" t="s">
        <v>952</v>
      </c>
      <c r="F151" s="425">
        <v>1.2</v>
      </c>
      <c r="G151" s="425">
        <v>2.0499999999999998</v>
      </c>
      <c r="H151" s="425">
        <v>1.2</v>
      </c>
      <c r="I151" s="429">
        <v>0.1</v>
      </c>
      <c r="J151" s="430" t="s">
        <v>1010</v>
      </c>
      <c r="K151" s="431">
        <f t="shared" ref="K151" si="138">H151-F151</f>
        <v>0</v>
      </c>
      <c r="L151" s="431">
        <v>100</v>
      </c>
      <c r="M151" s="432">
        <f t="shared" ref="M151" si="139">(K151*N151)-100</f>
        <v>-100</v>
      </c>
      <c r="N151" s="432">
        <v>6200</v>
      </c>
      <c r="O151" s="433" t="s">
        <v>743</v>
      </c>
      <c r="P151" s="434">
        <v>44425</v>
      </c>
      <c r="Q151" s="397"/>
      <c r="R151" s="398" t="s">
        <v>616</v>
      </c>
      <c r="S151" s="360"/>
      <c r="T151" s="360"/>
      <c r="U151" s="360"/>
      <c r="V151" s="360"/>
      <c r="W151" s="360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</row>
    <row r="152" spans="1:38" s="362" customFormat="1" ht="12.75" customHeight="1">
      <c r="A152" s="304">
        <v>18</v>
      </c>
      <c r="B152" s="325">
        <v>44424</v>
      </c>
      <c r="C152" s="302"/>
      <c r="D152" s="344" t="s">
        <v>1002</v>
      </c>
      <c r="E152" s="304" t="s">
        <v>617</v>
      </c>
      <c r="F152" s="304">
        <v>25.5</v>
      </c>
      <c r="G152" s="304">
        <v>17</v>
      </c>
      <c r="H152" s="304">
        <v>17</v>
      </c>
      <c r="I152" s="345">
        <v>45</v>
      </c>
      <c r="J152" s="340" t="s">
        <v>902</v>
      </c>
      <c r="K152" s="404">
        <f t="shared" ref="K152:K154" si="140">H152-F152</f>
        <v>-8.5</v>
      </c>
      <c r="L152" s="404">
        <v>100</v>
      </c>
      <c r="M152" s="328">
        <f t="shared" ref="M152:M154" si="141">(K152*N152)-100</f>
        <v>-4987.5</v>
      </c>
      <c r="N152" s="328">
        <v>575</v>
      </c>
      <c r="O152" s="342" t="s">
        <v>631</v>
      </c>
      <c r="P152" s="406">
        <v>44425</v>
      </c>
      <c r="Q152" s="397"/>
      <c r="R152" s="398" t="s">
        <v>620</v>
      </c>
      <c r="S152" s="360"/>
      <c r="T152" s="360"/>
      <c r="U152" s="360"/>
      <c r="V152" s="360"/>
      <c r="W152" s="360"/>
      <c r="X152" s="360"/>
      <c r="Y152" s="360"/>
      <c r="Z152" s="360"/>
      <c r="AA152" s="360"/>
      <c r="AB152" s="360"/>
      <c r="AC152" s="360"/>
      <c r="AD152" s="360"/>
      <c r="AE152" s="360"/>
      <c r="AF152" s="360"/>
      <c r="AG152" s="360"/>
      <c r="AH152" s="360"/>
      <c r="AI152" s="360"/>
      <c r="AJ152" s="360"/>
      <c r="AK152" s="360"/>
      <c r="AL152" s="360"/>
    </row>
    <row r="153" spans="1:38" s="362" customFormat="1" ht="12.75" customHeight="1">
      <c r="A153" s="300">
        <v>19</v>
      </c>
      <c r="B153" s="338">
        <v>44425</v>
      </c>
      <c r="C153" s="308"/>
      <c r="D153" s="347" t="s">
        <v>984</v>
      </c>
      <c r="E153" s="300" t="s">
        <v>617</v>
      </c>
      <c r="F153" s="300">
        <v>21.5</v>
      </c>
      <c r="G153" s="300">
        <v>14</v>
      </c>
      <c r="H153" s="300">
        <v>25.5</v>
      </c>
      <c r="I153" s="309" t="s">
        <v>1011</v>
      </c>
      <c r="J153" s="371" t="s">
        <v>1017</v>
      </c>
      <c r="K153" s="409">
        <f t="shared" si="140"/>
        <v>4</v>
      </c>
      <c r="L153" s="409">
        <v>100</v>
      </c>
      <c r="M153" s="410">
        <f t="shared" si="141"/>
        <v>2200</v>
      </c>
      <c r="N153" s="410">
        <v>575</v>
      </c>
      <c r="O153" s="384" t="s">
        <v>615</v>
      </c>
      <c r="P153" s="411">
        <v>44426</v>
      </c>
      <c r="Q153" s="397"/>
      <c r="R153" s="398" t="s">
        <v>616</v>
      </c>
      <c r="S153" s="360"/>
      <c r="T153" s="360"/>
      <c r="U153" s="360"/>
      <c r="V153" s="360"/>
      <c r="W153" s="360"/>
      <c r="X153" s="360"/>
      <c r="Y153" s="360"/>
      <c r="Z153" s="360"/>
      <c r="AA153" s="360"/>
      <c r="AB153" s="360"/>
      <c r="AC153" s="360"/>
      <c r="AD153" s="360"/>
      <c r="AE153" s="360"/>
      <c r="AF153" s="360"/>
      <c r="AG153" s="360"/>
      <c r="AH153" s="360"/>
      <c r="AI153" s="360"/>
      <c r="AJ153" s="360"/>
      <c r="AK153" s="360"/>
      <c r="AL153" s="360"/>
    </row>
    <row r="154" spans="1:38" s="362" customFormat="1" ht="12.75" customHeight="1">
      <c r="A154" s="425">
        <v>20</v>
      </c>
      <c r="B154" s="452">
        <v>44426</v>
      </c>
      <c r="C154" s="427"/>
      <c r="D154" s="428" t="s">
        <v>1018</v>
      </c>
      <c r="E154" s="425" t="s">
        <v>617</v>
      </c>
      <c r="F154" s="425">
        <v>25</v>
      </c>
      <c r="G154" s="425">
        <v>7</v>
      </c>
      <c r="H154" s="425">
        <v>26</v>
      </c>
      <c r="I154" s="429" t="s">
        <v>913</v>
      </c>
      <c r="J154" s="430" t="s">
        <v>1062</v>
      </c>
      <c r="K154" s="431">
        <f t="shared" si="140"/>
        <v>1</v>
      </c>
      <c r="L154" s="431">
        <v>100</v>
      </c>
      <c r="M154" s="432">
        <f t="shared" si="141"/>
        <v>150</v>
      </c>
      <c r="N154" s="432">
        <v>250</v>
      </c>
      <c r="O154" s="433" t="s">
        <v>743</v>
      </c>
      <c r="P154" s="434">
        <v>44433</v>
      </c>
      <c r="Q154" s="397"/>
      <c r="R154" s="398" t="s">
        <v>616</v>
      </c>
      <c r="S154" s="360"/>
      <c r="T154" s="360"/>
      <c r="U154" s="360"/>
      <c r="V154" s="360"/>
      <c r="W154" s="360"/>
      <c r="X154" s="360"/>
      <c r="Y154" s="360"/>
      <c r="Z154" s="360"/>
      <c r="AA154" s="360"/>
      <c r="AB154" s="360"/>
      <c r="AC154" s="360"/>
      <c r="AD154" s="360"/>
      <c r="AE154" s="360"/>
      <c r="AF154" s="360"/>
      <c r="AG154" s="360"/>
      <c r="AH154" s="360"/>
      <c r="AI154" s="360"/>
      <c r="AJ154" s="360"/>
      <c r="AK154" s="360"/>
      <c r="AL154" s="360"/>
    </row>
    <row r="155" spans="1:38" s="362" customFormat="1" ht="12.75" customHeight="1">
      <c r="A155" s="300">
        <v>21</v>
      </c>
      <c r="B155" s="338">
        <v>44426</v>
      </c>
      <c r="C155" s="308"/>
      <c r="D155" s="347" t="s">
        <v>1019</v>
      </c>
      <c r="E155" s="300" t="s">
        <v>617</v>
      </c>
      <c r="F155" s="300">
        <v>41</v>
      </c>
      <c r="G155" s="300">
        <v>28</v>
      </c>
      <c r="H155" s="300">
        <v>48</v>
      </c>
      <c r="I155" s="309" t="s">
        <v>989</v>
      </c>
      <c r="J155" s="371" t="s">
        <v>903</v>
      </c>
      <c r="K155" s="409">
        <f t="shared" ref="K155" si="142">H155-F155</f>
        <v>7</v>
      </c>
      <c r="L155" s="409">
        <v>100</v>
      </c>
      <c r="M155" s="410">
        <f t="shared" ref="M155" si="143">(K155*N155)-100</f>
        <v>2000</v>
      </c>
      <c r="N155" s="410">
        <v>300</v>
      </c>
      <c r="O155" s="384" t="s">
        <v>615</v>
      </c>
      <c r="P155" s="411">
        <v>44428</v>
      </c>
      <c r="Q155" s="397"/>
      <c r="R155" s="398" t="s">
        <v>620</v>
      </c>
      <c r="S155" s="360"/>
      <c r="T155" s="360"/>
      <c r="U155" s="360"/>
      <c r="V155" s="360"/>
      <c r="W155" s="360"/>
      <c r="X155" s="360"/>
      <c r="Y155" s="360"/>
      <c r="Z155" s="360"/>
      <c r="AA155" s="360"/>
      <c r="AB155" s="360"/>
      <c r="AC155" s="360"/>
      <c r="AD155" s="360"/>
      <c r="AE155" s="360"/>
      <c r="AF155" s="360"/>
      <c r="AG155" s="360"/>
      <c r="AH155" s="360"/>
      <c r="AI155" s="360"/>
      <c r="AJ155" s="360"/>
      <c r="AK155" s="360"/>
      <c r="AL155" s="360"/>
    </row>
    <row r="156" spans="1:38" s="362" customFormat="1" ht="12.75" customHeight="1">
      <c r="A156" s="300">
        <v>22</v>
      </c>
      <c r="B156" s="338">
        <v>44428</v>
      </c>
      <c r="C156" s="308"/>
      <c r="D156" s="347" t="s">
        <v>1024</v>
      </c>
      <c r="E156" s="300" t="s">
        <v>952</v>
      </c>
      <c r="F156" s="300">
        <v>52</v>
      </c>
      <c r="G156" s="300">
        <v>85</v>
      </c>
      <c r="H156" s="300">
        <v>31</v>
      </c>
      <c r="I156" s="309">
        <v>0.1</v>
      </c>
      <c r="J156" s="371" t="s">
        <v>632</v>
      </c>
      <c r="K156" s="409">
        <f>F156-H156</f>
        <v>21</v>
      </c>
      <c r="L156" s="409">
        <v>100</v>
      </c>
      <c r="M156" s="410">
        <f t="shared" ref="M156:M157" si="144">(K156*N156)-100</f>
        <v>950</v>
      </c>
      <c r="N156" s="410">
        <v>50</v>
      </c>
      <c r="O156" s="384" t="s">
        <v>615</v>
      </c>
      <c r="P156" s="411">
        <v>44428</v>
      </c>
      <c r="Q156" s="397"/>
      <c r="R156" s="398" t="s">
        <v>616</v>
      </c>
      <c r="S156" s="360"/>
      <c r="T156" s="360"/>
      <c r="U156" s="360"/>
      <c r="V156" s="360"/>
      <c r="W156" s="360"/>
      <c r="X156" s="360"/>
      <c r="Y156" s="360"/>
      <c r="Z156" s="360"/>
      <c r="AA156" s="360"/>
      <c r="AB156" s="360"/>
      <c r="AC156" s="360"/>
      <c r="AD156" s="360"/>
      <c r="AE156" s="360"/>
      <c r="AF156" s="360"/>
      <c r="AG156" s="360"/>
      <c r="AH156" s="360"/>
      <c r="AI156" s="360"/>
      <c r="AJ156" s="360"/>
      <c r="AK156" s="360"/>
      <c r="AL156" s="360"/>
    </row>
    <row r="157" spans="1:38" s="362" customFormat="1" ht="12.75" customHeight="1">
      <c r="A157" s="304">
        <v>23</v>
      </c>
      <c r="B157" s="458">
        <v>44428</v>
      </c>
      <c r="C157" s="302"/>
      <c r="D157" s="344" t="s">
        <v>1025</v>
      </c>
      <c r="E157" s="304" t="s">
        <v>617</v>
      </c>
      <c r="F157" s="304">
        <v>9.5</v>
      </c>
      <c r="G157" s="304">
        <v>4</v>
      </c>
      <c r="H157" s="304">
        <v>4</v>
      </c>
      <c r="I157" s="345" t="s">
        <v>1026</v>
      </c>
      <c r="J157" s="340" t="s">
        <v>900</v>
      </c>
      <c r="K157" s="404">
        <f t="shared" ref="K157" si="145">H157-F157</f>
        <v>-5.5</v>
      </c>
      <c r="L157" s="404">
        <v>100</v>
      </c>
      <c r="M157" s="328">
        <f t="shared" si="144"/>
        <v>-3950</v>
      </c>
      <c r="N157" s="328">
        <v>700</v>
      </c>
      <c r="O157" s="342" t="s">
        <v>615</v>
      </c>
      <c r="P157" s="406">
        <v>44428</v>
      </c>
      <c r="Q157" s="397"/>
      <c r="R157" s="398" t="s">
        <v>616</v>
      </c>
      <c r="S157" s="360"/>
      <c r="T157" s="360"/>
      <c r="U157" s="360"/>
      <c r="V157" s="360"/>
      <c r="W157" s="360"/>
      <c r="X157" s="360"/>
      <c r="Y157" s="360"/>
      <c r="Z157" s="360"/>
      <c r="AA157" s="360"/>
      <c r="AB157" s="360"/>
      <c r="AC157" s="360"/>
      <c r="AD157" s="360"/>
      <c r="AE157" s="360"/>
      <c r="AF157" s="360"/>
      <c r="AG157" s="360"/>
      <c r="AH157" s="360"/>
      <c r="AI157" s="360"/>
      <c r="AJ157" s="360"/>
      <c r="AK157" s="360"/>
      <c r="AL157" s="360"/>
    </row>
    <row r="158" spans="1:38" s="362" customFormat="1" ht="12.75" customHeight="1">
      <c r="A158" s="300">
        <v>24</v>
      </c>
      <c r="B158" s="338">
        <v>44428</v>
      </c>
      <c r="C158" s="308"/>
      <c r="D158" s="347" t="s">
        <v>1027</v>
      </c>
      <c r="E158" s="300" t="s">
        <v>617</v>
      </c>
      <c r="F158" s="300">
        <v>27.5</v>
      </c>
      <c r="G158" s="300">
        <v>17</v>
      </c>
      <c r="H158" s="300">
        <v>32.5</v>
      </c>
      <c r="I158" s="309">
        <v>45</v>
      </c>
      <c r="J158" s="371" t="s">
        <v>1009</v>
      </c>
      <c r="K158" s="409">
        <f t="shared" ref="K158:K160" si="146">H158-F158</f>
        <v>5</v>
      </c>
      <c r="L158" s="409">
        <v>100</v>
      </c>
      <c r="M158" s="410">
        <f t="shared" ref="M158:M160" si="147">(K158*N158)-100</f>
        <v>2650</v>
      </c>
      <c r="N158" s="410">
        <v>550</v>
      </c>
      <c r="O158" s="384" t="s">
        <v>615</v>
      </c>
      <c r="P158" s="473">
        <v>44428</v>
      </c>
      <c r="Q158" s="397"/>
      <c r="R158" s="398" t="s">
        <v>620</v>
      </c>
      <c r="S158" s="360"/>
      <c r="T158" s="360"/>
      <c r="U158" s="360"/>
      <c r="V158" s="360"/>
      <c r="W158" s="360"/>
      <c r="X158" s="360"/>
      <c r="Y158" s="360"/>
      <c r="Z158" s="360"/>
      <c r="AA158" s="360"/>
      <c r="AB158" s="360"/>
      <c r="AC158" s="360"/>
      <c r="AD158" s="360"/>
      <c r="AE158" s="360"/>
      <c r="AF158" s="360"/>
      <c r="AG158" s="360"/>
      <c r="AH158" s="360"/>
      <c r="AI158" s="360"/>
      <c r="AJ158" s="360"/>
      <c r="AK158" s="360"/>
      <c r="AL158" s="360"/>
    </row>
    <row r="159" spans="1:38" s="362" customFormat="1" ht="12.75" customHeight="1">
      <c r="A159" s="300">
        <v>25</v>
      </c>
      <c r="B159" s="338">
        <v>44428</v>
      </c>
      <c r="C159" s="308"/>
      <c r="D159" s="347" t="s">
        <v>1028</v>
      </c>
      <c r="E159" s="300" t="s">
        <v>617</v>
      </c>
      <c r="F159" s="300">
        <v>17</v>
      </c>
      <c r="G159" s="300"/>
      <c r="H159" s="300">
        <v>21.5</v>
      </c>
      <c r="I159" s="309" t="s">
        <v>1030</v>
      </c>
      <c r="J159" s="371" t="s">
        <v>1033</v>
      </c>
      <c r="K159" s="409">
        <f t="shared" si="146"/>
        <v>4.5</v>
      </c>
      <c r="L159" s="409">
        <v>100</v>
      </c>
      <c r="M159" s="410">
        <f t="shared" si="147"/>
        <v>1250</v>
      </c>
      <c r="N159" s="410">
        <v>300</v>
      </c>
      <c r="O159" s="384" t="s">
        <v>615</v>
      </c>
      <c r="P159" s="473">
        <v>44428</v>
      </c>
      <c r="Q159" s="397"/>
      <c r="R159" s="398" t="s">
        <v>616</v>
      </c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</row>
    <row r="160" spans="1:38" s="362" customFormat="1" ht="12.75" customHeight="1">
      <c r="A160" s="304">
        <v>26</v>
      </c>
      <c r="B160" s="343">
        <v>44428</v>
      </c>
      <c r="C160" s="302"/>
      <c r="D160" s="344" t="s">
        <v>1029</v>
      </c>
      <c r="E160" s="304" t="s">
        <v>952</v>
      </c>
      <c r="F160" s="304">
        <v>15</v>
      </c>
      <c r="G160" s="304">
        <v>26</v>
      </c>
      <c r="H160" s="304">
        <v>26</v>
      </c>
      <c r="I160" s="345">
        <v>0.1</v>
      </c>
      <c r="J160" s="340" t="s">
        <v>1035</v>
      </c>
      <c r="K160" s="404">
        <f t="shared" si="146"/>
        <v>11</v>
      </c>
      <c r="L160" s="404">
        <v>100</v>
      </c>
      <c r="M160" s="328">
        <f t="shared" si="147"/>
        <v>3200</v>
      </c>
      <c r="N160" s="328">
        <v>300</v>
      </c>
      <c r="O160" s="342" t="s">
        <v>631</v>
      </c>
      <c r="P160" s="406">
        <v>44428</v>
      </c>
      <c r="Q160" s="397"/>
      <c r="R160" s="398" t="s">
        <v>616</v>
      </c>
      <c r="S160" s="360"/>
      <c r="T160" s="360"/>
      <c r="U160" s="360"/>
      <c r="V160" s="360"/>
      <c r="W160" s="360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0"/>
      <c r="AH160" s="360"/>
      <c r="AI160" s="360"/>
      <c r="AJ160" s="360"/>
      <c r="AK160" s="360"/>
      <c r="AL160" s="360"/>
    </row>
    <row r="161" spans="1:38" s="362" customFormat="1" ht="12.75" customHeight="1">
      <c r="A161" s="425">
        <v>27</v>
      </c>
      <c r="B161" s="452">
        <v>44428</v>
      </c>
      <c r="C161" s="427"/>
      <c r="D161" s="428" t="s">
        <v>1028</v>
      </c>
      <c r="E161" s="425" t="s">
        <v>617</v>
      </c>
      <c r="F161" s="425">
        <v>15.5</v>
      </c>
      <c r="G161" s="425"/>
      <c r="H161" s="425">
        <v>15.5</v>
      </c>
      <c r="I161" s="429" t="s">
        <v>1030</v>
      </c>
      <c r="J161" s="430" t="s">
        <v>1010</v>
      </c>
      <c r="K161" s="431">
        <f t="shared" ref="K161:K162" si="148">H161-F161</f>
        <v>0</v>
      </c>
      <c r="L161" s="431">
        <v>100</v>
      </c>
      <c r="M161" s="432">
        <f t="shared" ref="M161:M162" si="149">(K161*N161)-100</f>
        <v>-100</v>
      </c>
      <c r="N161" s="432">
        <v>300</v>
      </c>
      <c r="O161" s="433" t="s">
        <v>743</v>
      </c>
      <c r="P161" s="434">
        <v>44428</v>
      </c>
      <c r="Q161" s="397"/>
      <c r="R161" s="398" t="s">
        <v>616</v>
      </c>
      <c r="S161" s="360"/>
      <c r="T161" s="360"/>
      <c r="U161" s="360"/>
      <c r="V161" s="360"/>
      <c r="W161" s="360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360"/>
      <c r="AJ161" s="360"/>
      <c r="AK161" s="360"/>
      <c r="AL161" s="360"/>
    </row>
    <row r="162" spans="1:38" s="362" customFormat="1" ht="12.75" customHeight="1">
      <c r="A162" s="300">
        <v>28</v>
      </c>
      <c r="B162" s="338">
        <v>44428</v>
      </c>
      <c r="C162" s="308"/>
      <c r="D162" s="347" t="s">
        <v>1031</v>
      </c>
      <c r="E162" s="300" t="s">
        <v>617</v>
      </c>
      <c r="F162" s="300">
        <v>19</v>
      </c>
      <c r="G162" s="300">
        <v>10</v>
      </c>
      <c r="H162" s="300">
        <v>24.5</v>
      </c>
      <c r="I162" s="309" t="s">
        <v>1011</v>
      </c>
      <c r="J162" s="371" t="s">
        <v>633</v>
      </c>
      <c r="K162" s="409">
        <f t="shared" si="148"/>
        <v>5.5</v>
      </c>
      <c r="L162" s="409">
        <v>100</v>
      </c>
      <c r="M162" s="410">
        <f t="shared" si="149"/>
        <v>2925</v>
      </c>
      <c r="N162" s="410">
        <v>550</v>
      </c>
      <c r="O162" s="384" t="s">
        <v>615</v>
      </c>
      <c r="P162" s="411">
        <v>44431</v>
      </c>
      <c r="Q162" s="397"/>
      <c r="R162" s="398" t="s">
        <v>620</v>
      </c>
      <c r="S162" s="360"/>
      <c r="T162" s="360"/>
      <c r="U162" s="360"/>
      <c r="V162" s="360"/>
      <c r="W162" s="360"/>
      <c r="X162" s="360"/>
      <c r="Y162" s="360"/>
      <c r="Z162" s="360"/>
      <c r="AA162" s="360"/>
      <c r="AB162" s="360"/>
      <c r="AC162" s="360"/>
      <c r="AD162" s="360"/>
      <c r="AE162" s="360"/>
      <c r="AF162" s="360"/>
      <c r="AG162" s="360"/>
      <c r="AH162" s="360"/>
      <c r="AI162" s="360"/>
      <c r="AJ162" s="360"/>
      <c r="AK162" s="360"/>
      <c r="AL162" s="360"/>
    </row>
    <row r="163" spans="1:38" s="362" customFormat="1" ht="12.75" customHeight="1">
      <c r="A163" s="300">
        <v>29</v>
      </c>
      <c r="B163" s="338">
        <v>44428</v>
      </c>
      <c r="C163" s="308"/>
      <c r="D163" s="347" t="s">
        <v>1032</v>
      </c>
      <c r="E163" s="300" t="s">
        <v>617</v>
      </c>
      <c r="F163" s="300">
        <v>62</v>
      </c>
      <c r="G163" s="300">
        <v>14</v>
      </c>
      <c r="H163" s="300">
        <v>77.5</v>
      </c>
      <c r="I163" s="309">
        <v>120</v>
      </c>
      <c r="J163" s="371" t="s">
        <v>1034</v>
      </c>
      <c r="K163" s="409">
        <f t="shared" ref="K163:K164" si="150">H163-F163</f>
        <v>15.5</v>
      </c>
      <c r="L163" s="409">
        <v>100</v>
      </c>
      <c r="M163" s="410">
        <f t="shared" ref="M163:M164" si="151">(K163*N163)-100</f>
        <v>675</v>
      </c>
      <c r="N163" s="410">
        <v>50</v>
      </c>
      <c r="O163" s="384" t="s">
        <v>615</v>
      </c>
      <c r="P163" s="473">
        <v>44428</v>
      </c>
      <c r="Q163" s="397"/>
      <c r="R163" s="398" t="s">
        <v>616</v>
      </c>
      <c r="S163" s="360"/>
      <c r="T163" s="360"/>
      <c r="U163" s="360"/>
      <c r="V163" s="360"/>
      <c r="W163" s="360"/>
      <c r="X163" s="360"/>
      <c r="Y163" s="360"/>
      <c r="Z163" s="360"/>
      <c r="AA163" s="360"/>
      <c r="AB163" s="360"/>
      <c r="AC163" s="360"/>
      <c r="AD163" s="360"/>
      <c r="AE163" s="360"/>
      <c r="AF163" s="360"/>
      <c r="AG163" s="360"/>
      <c r="AH163" s="360"/>
      <c r="AI163" s="360"/>
      <c r="AJ163" s="360"/>
      <c r="AK163" s="360"/>
      <c r="AL163" s="360"/>
    </row>
    <row r="164" spans="1:38" s="362" customFormat="1" ht="12.75" customHeight="1">
      <c r="A164" s="300">
        <v>30</v>
      </c>
      <c r="B164" s="338">
        <v>44428</v>
      </c>
      <c r="C164" s="308"/>
      <c r="D164" s="347" t="s">
        <v>1028</v>
      </c>
      <c r="E164" s="300" t="s">
        <v>617</v>
      </c>
      <c r="F164" s="300">
        <v>13.5</v>
      </c>
      <c r="G164" s="300"/>
      <c r="H164" s="300">
        <v>16.5</v>
      </c>
      <c r="I164" s="309">
        <v>40</v>
      </c>
      <c r="J164" s="371" t="s">
        <v>918</v>
      </c>
      <c r="K164" s="409">
        <f t="shared" si="150"/>
        <v>3</v>
      </c>
      <c r="L164" s="409">
        <v>100</v>
      </c>
      <c r="M164" s="410">
        <f t="shared" si="151"/>
        <v>800</v>
      </c>
      <c r="N164" s="410">
        <v>300</v>
      </c>
      <c r="O164" s="384" t="s">
        <v>615</v>
      </c>
      <c r="P164" s="411">
        <v>44432</v>
      </c>
      <c r="Q164" s="397"/>
      <c r="R164" s="398" t="s">
        <v>616</v>
      </c>
      <c r="S164" s="360"/>
      <c r="T164" s="360"/>
      <c r="U164" s="360"/>
      <c r="V164" s="360"/>
      <c r="W164" s="360"/>
      <c r="X164" s="360"/>
      <c r="Y164" s="360"/>
      <c r="Z164" s="360"/>
      <c r="AA164" s="360"/>
      <c r="AB164" s="360"/>
      <c r="AC164" s="360"/>
      <c r="AD164" s="360"/>
      <c r="AE164" s="360"/>
      <c r="AF164" s="360"/>
      <c r="AG164" s="360"/>
      <c r="AH164" s="360"/>
      <c r="AI164" s="360"/>
      <c r="AJ164" s="360"/>
      <c r="AK164" s="360"/>
      <c r="AL164" s="360"/>
    </row>
    <row r="165" spans="1:38" s="362" customFormat="1" ht="12.75" customHeight="1">
      <c r="A165" s="300">
        <v>31</v>
      </c>
      <c r="B165" s="338">
        <v>44431</v>
      </c>
      <c r="C165" s="308"/>
      <c r="D165" s="347" t="s">
        <v>1054</v>
      </c>
      <c r="E165" s="300" t="s">
        <v>617</v>
      </c>
      <c r="F165" s="300">
        <v>62</v>
      </c>
      <c r="G165" s="300">
        <v>14</v>
      </c>
      <c r="H165" s="300">
        <v>80</v>
      </c>
      <c r="I165" s="309">
        <v>120</v>
      </c>
      <c r="J165" s="371" t="s">
        <v>953</v>
      </c>
      <c r="K165" s="409">
        <f t="shared" ref="K165" si="152">H165-F165</f>
        <v>18</v>
      </c>
      <c r="L165" s="409">
        <v>100</v>
      </c>
      <c r="M165" s="410">
        <f t="shared" ref="M165" si="153">(K165*N165)-100</f>
        <v>800</v>
      </c>
      <c r="N165" s="410">
        <v>50</v>
      </c>
      <c r="O165" s="384" t="s">
        <v>615</v>
      </c>
      <c r="P165" s="473">
        <v>44431</v>
      </c>
      <c r="Q165" s="397"/>
      <c r="R165" s="398" t="s">
        <v>616</v>
      </c>
      <c r="S165" s="360"/>
      <c r="T165" s="360"/>
      <c r="U165" s="360"/>
      <c r="V165" s="360"/>
      <c r="W165" s="360"/>
      <c r="X165" s="360"/>
      <c r="Y165" s="360"/>
      <c r="Z165" s="360"/>
      <c r="AA165" s="360"/>
      <c r="AB165" s="360"/>
      <c r="AC165" s="360"/>
      <c r="AD165" s="360"/>
      <c r="AE165" s="360"/>
      <c r="AF165" s="360"/>
      <c r="AG165" s="360"/>
      <c r="AH165" s="360"/>
      <c r="AI165" s="360"/>
      <c r="AJ165" s="360"/>
      <c r="AK165" s="360"/>
      <c r="AL165" s="360"/>
    </row>
    <row r="166" spans="1:38" s="362" customFormat="1" ht="12.75" customHeight="1">
      <c r="A166" s="300">
        <v>32</v>
      </c>
      <c r="B166" s="338">
        <v>44431</v>
      </c>
      <c r="C166" s="308"/>
      <c r="D166" s="347" t="s">
        <v>1059</v>
      </c>
      <c r="E166" s="300" t="s">
        <v>617</v>
      </c>
      <c r="F166" s="300">
        <v>5.75</v>
      </c>
      <c r="G166" s="300">
        <v>2.5</v>
      </c>
      <c r="H166" s="300">
        <v>7.75</v>
      </c>
      <c r="I166" s="309">
        <v>14</v>
      </c>
      <c r="J166" s="371" t="s">
        <v>967</v>
      </c>
      <c r="K166" s="409">
        <f t="shared" ref="K166" si="154">H166-F166</f>
        <v>2</v>
      </c>
      <c r="L166" s="409">
        <v>100</v>
      </c>
      <c r="M166" s="410">
        <f t="shared" ref="M166" si="155">(K166*N166)-100</f>
        <v>2700</v>
      </c>
      <c r="N166" s="410">
        <v>1400</v>
      </c>
      <c r="O166" s="384" t="s">
        <v>615</v>
      </c>
      <c r="P166" s="473">
        <v>44431</v>
      </c>
      <c r="Q166" s="397"/>
      <c r="R166" s="398" t="s">
        <v>620</v>
      </c>
      <c r="S166" s="360"/>
      <c r="T166" s="360"/>
      <c r="U166" s="360"/>
      <c r="V166" s="360"/>
      <c r="W166" s="360"/>
      <c r="X166" s="360"/>
      <c r="Y166" s="360"/>
      <c r="Z166" s="360"/>
      <c r="AA166" s="360"/>
      <c r="AB166" s="360"/>
      <c r="AC166" s="360"/>
      <c r="AD166" s="360"/>
      <c r="AE166" s="360"/>
      <c r="AF166" s="360"/>
      <c r="AG166" s="360"/>
      <c r="AH166" s="360"/>
      <c r="AI166" s="360"/>
      <c r="AJ166" s="360"/>
      <c r="AK166" s="360"/>
      <c r="AL166" s="360"/>
    </row>
    <row r="167" spans="1:38" s="362" customFormat="1" ht="12.75" customHeight="1">
      <c r="A167" s="300">
        <v>33</v>
      </c>
      <c r="B167" s="338">
        <v>44431</v>
      </c>
      <c r="C167" s="308"/>
      <c r="D167" s="347" t="s">
        <v>1031</v>
      </c>
      <c r="E167" s="300" t="s">
        <v>617</v>
      </c>
      <c r="F167" s="300">
        <v>14</v>
      </c>
      <c r="G167" s="300">
        <v>5</v>
      </c>
      <c r="H167" s="300">
        <v>18</v>
      </c>
      <c r="I167" s="309">
        <v>25</v>
      </c>
      <c r="J167" s="371" t="s">
        <v>1017</v>
      </c>
      <c r="K167" s="409">
        <f t="shared" ref="K167:K168" si="156">H167-F167</f>
        <v>4</v>
      </c>
      <c r="L167" s="409">
        <v>100</v>
      </c>
      <c r="M167" s="410">
        <f t="shared" ref="M167:M168" si="157">(K167*N167)-100</f>
        <v>2100</v>
      </c>
      <c r="N167" s="410">
        <v>550</v>
      </c>
      <c r="O167" s="384" t="s">
        <v>615</v>
      </c>
      <c r="P167" s="473">
        <v>44431</v>
      </c>
      <c r="Q167" s="397"/>
      <c r="R167" s="398" t="s">
        <v>620</v>
      </c>
      <c r="S167" s="360"/>
      <c r="T167" s="360"/>
      <c r="U167" s="360"/>
      <c r="V167" s="360"/>
      <c r="W167" s="360"/>
      <c r="X167" s="360"/>
      <c r="Y167" s="360"/>
      <c r="Z167" s="360"/>
      <c r="AA167" s="360"/>
      <c r="AB167" s="360"/>
      <c r="AC167" s="360"/>
      <c r="AD167" s="360"/>
      <c r="AE167" s="360"/>
      <c r="AF167" s="360"/>
      <c r="AG167" s="360"/>
      <c r="AH167" s="360"/>
      <c r="AI167" s="360"/>
      <c r="AJ167" s="360"/>
      <c r="AK167" s="360"/>
      <c r="AL167" s="360"/>
    </row>
    <row r="168" spans="1:38" s="362" customFormat="1" ht="12.75" customHeight="1">
      <c r="A168" s="304">
        <v>34</v>
      </c>
      <c r="B168" s="460">
        <v>44431</v>
      </c>
      <c r="C168" s="302"/>
      <c r="D168" s="344" t="s">
        <v>1027</v>
      </c>
      <c r="E168" s="304" t="s">
        <v>617</v>
      </c>
      <c r="F168" s="304">
        <v>17</v>
      </c>
      <c r="G168" s="304">
        <v>8.5</v>
      </c>
      <c r="H168" s="304">
        <v>8.5</v>
      </c>
      <c r="I168" s="345" t="s">
        <v>1011</v>
      </c>
      <c r="J168" s="340" t="s">
        <v>902</v>
      </c>
      <c r="K168" s="404">
        <f t="shared" si="156"/>
        <v>-8.5</v>
      </c>
      <c r="L168" s="404">
        <v>100</v>
      </c>
      <c r="M168" s="328">
        <f t="shared" si="157"/>
        <v>-4775</v>
      </c>
      <c r="N168" s="328">
        <v>550</v>
      </c>
      <c r="O168" s="342" t="s">
        <v>615</v>
      </c>
      <c r="P168" s="406">
        <v>44432</v>
      </c>
      <c r="Q168" s="397"/>
      <c r="R168" s="398" t="s">
        <v>620</v>
      </c>
      <c r="S168" s="360"/>
      <c r="T168" s="360"/>
      <c r="U168" s="360"/>
      <c r="V168" s="360"/>
      <c r="W168" s="360"/>
      <c r="X168" s="360"/>
      <c r="Y168" s="360"/>
      <c r="Z168" s="360"/>
      <c r="AA168" s="360"/>
      <c r="AB168" s="360"/>
      <c r="AC168" s="360"/>
      <c r="AD168" s="360"/>
      <c r="AE168" s="360"/>
      <c r="AF168" s="360"/>
      <c r="AG168" s="360"/>
      <c r="AH168" s="360"/>
      <c r="AI168" s="360"/>
      <c r="AJ168" s="360"/>
      <c r="AK168" s="360"/>
      <c r="AL168" s="360"/>
    </row>
    <row r="169" spans="1:38" s="362" customFormat="1" ht="12.75" customHeight="1">
      <c r="A169" s="304">
        <v>35</v>
      </c>
      <c r="B169" s="460">
        <v>44431</v>
      </c>
      <c r="C169" s="302"/>
      <c r="D169" s="344" t="s">
        <v>1060</v>
      </c>
      <c r="E169" s="304" t="s">
        <v>952</v>
      </c>
      <c r="F169" s="304">
        <v>12</v>
      </c>
      <c r="G169" s="304">
        <v>20</v>
      </c>
      <c r="H169" s="304">
        <v>20</v>
      </c>
      <c r="I169" s="345">
        <v>0.1</v>
      </c>
      <c r="J169" s="340" t="s">
        <v>1005</v>
      </c>
      <c r="K169" s="341">
        <f>F169-H169</f>
        <v>-8</v>
      </c>
      <c r="L169" s="341">
        <v>100</v>
      </c>
      <c r="M169" s="340">
        <f t="shared" ref="M169:M171" si="158">(K169*N169)-100</f>
        <v>-4100</v>
      </c>
      <c r="N169" s="305">
        <v>500</v>
      </c>
      <c r="O169" s="342" t="s">
        <v>631</v>
      </c>
      <c r="P169" s="320">
        <v>44432</v>
      </c>
      <c r="Q169" s="397"/>
      <c r="R169" s="398" t="s">
        <v>616</v>
      </c>
      <c r="S169" s="360"/>
      <c r="T169" s="360"/>
      <c r="U169" s="360"/>
      <c r="V169" s="360"/>
      <c r="W169" s="360"/>
      <c r="X169" s="360"/>
      <c r="Y169" s="360"/>
      <c r="Z169" s="360"/>
      <c r="AA169" s="360"/>
      <c r="AB169" s="360"/>
      <c r="AC169" s="360"/>
      <c r="AD169" s="360"/>
      <c r="AE169" s="360"/>
      <c r="AF169" s="360"/>
      <c r="AG169" s="360"/>
      <c r="AH169" s="360"/>
      <c r="AI169" s="360"/>
      <c r="AJ169" s="360"/>
      <c r="AK169" s="360"/>
      <c r="AL169" s="360"/>
    </row>
    <row r="170" spans="1:38" s="362" customFormat="1" ht="12.75" customHeight="1">
      <c r="A170" s="300">
        <v>36</v>
      </c>
      <c r="B170" s="338">
        <v>44432</v>
      </c>
      <c r="C170" s="308"/>
      <c r="D170" s="347" t="s">
        <v>1064</v>
      </c>
      <c r="E170" s="300" t="s">
        <v>617</v>
      </c>
      <c r="F170" s="300">
        <v>9.5</v>
      </c>
      <c r="G170" s="300">
        <v>1</v>
      </c>
      <c r="H170" s="300">
        <v>14</v>
      </c>
      <c r="I170" s="309">
        <v>25</v>
      </c>
      <c r="J170" s="371" t="s">
        <v>1065</v>
      </c>
      <c r="K170" s="409">
        <f t="shared" ref="K170:K171" si="159">H170-F170</f>
        <v>4.5</v>
      </c>
      <c r="L170" s="409">
        <v>100</v>
      </c>
      <c r="M170" s="410">
        <f t="shared" si="158"/>
        <v>2375</v>
      </c>
      <c r="N170" s="410">
        <v>550</v>
      </c>
      <c r="O170" s="384" t="s">
        <v>615</v>
      </c>
      <c r="P170" s="473">
        <v>44432</v>
      </c>
      <c r="Q170" s="397"/>
      <c r="R170" s="398" t="s">
        <v>616</v>
      </c>
      <c r="S170" s="360"/>
      <c r="T170" s="360"/>
      <c r="U170" s="360"/>
      <c r="V170" s="360"/>
      <c r="W170" s="360"/>
      <c r="X170" s="360"/>
      <c r="Y170" s="360"/>
      <c r="Z170" s="360"/>
      <c r="AA170" s="360"/>
      <c r="AB170" s="360"/>
      <c r="AC170" s="360"/>
      <c r="AD170" s="360"/>
      <c r="AE170" s="360"/>
      <c r="AF170" s="360"/>
      <c r="AG170" s="360"/>
      <c r="AH170" s="360"/>
      <c r="AI170" s="360"/>
      <c r="AJ170" s="360"/>
      <c r="AK170" s="360"/>
      <c r="AL170" s="360"/>
    </row>
    <row r="171" spans="1:38" s="362" customFormat="1" ht="12.75" customHeight="1">
      <c r="A171" s="304">
        <v>37</v>
      </c>
      <c r="B171" s="497">
        <v>44432</v>
      </c>
      <c r="C171" s="302"/>
      <c r="D171" s="344" t="s">
        <v>1071</v>
      </c>
      <c r="E171" s="304" t="s">
        <v>617</v>
      </c>
      <c r="F171" s="304">
        <v>3.5</v>
      </c>
      <c r="G171" s="304"/>
      <c r="H171" s="304">
        <v>0.7</v>
      </c>
      <c r="I171" s="503" t="s">
        <v>1072</v>
      </c>
      <c r="J171" s="340" t="s">
        <v>1084</v>
      </c>
      <c r="K171" s="404">
        <f t="shared" si="159"/>
        <v>-2.8</v>
      </c>
      <c r="L171" s="404">
        <v>100</v>
      </c>
      <c r="M171" s="328">
        <f t="shared" si="158"/>
        <v>-4019.9999999999995</v>
      </c>
      <c r="N171" s="328">
        <v>1400</v>
      </c>
      <c r="O171" s="342" t="s">
        <v>615</v>
      </c>
      <c r="P171" s="406">
        <v>44433</v>
      </c>
      <c r="Q171" s="397"/>
      <c r="R171" s="398" t="s">
        <v>620</v>
      </c>
      <c r="S171" s="360"/>
      <c r="T171" s="360"/>
      <c r="U171" s="360"/>
      <c r="V171" s="360"/>
      <c r="W171" s="360"/>
      <c r="X171" s="360"/>
      <c r="Y171" s="360"/>
      <c r="Z171" s="360"/>
      <c r="AA171" s="360"/>
      <c r="AB171" s="360"/>
      <c r="AC171" s="360"/>
      <c r="AD171" s="360"/>
      <c r="AE171" s="360"/>
      <c r="AF171" s="360"/>
      <c r="AG171" s="360"/>
      <c r="AH171" s="360"/>
      <c r="AI171" s="360"/>
      <c r="AJ171" s="360"/>
      <c r="AK171" s="360"/>
      <c r="AL171" s="360"/>
    </row>
    <row r="172" spans="1:38" s="362" customFormat="1" ht="12.75" customHeight="1">
      <c r="A172" s="300">
        <v>38</v>
      </c>
      <c r="B172" s="338">
        <v>44432</v>
      </c>
      <c r="C172" s="308"/>
      <c r="D172" s="347" t="s">
        <v>1031</v>
      </c>
      <c r="E172" s="300" t="s">
        <v>617</v>
      </c>
      <c r="F172" s="300">
        <v>14</v>
      </c>
      <c r="G172" s="300">
        <v>5</v>
      </c>
      <c r="H172" s="300">
        <v>21</v>
      </c>
      <c r="I172" s="309">
        <v>25</v>
      </c>
      <c r="J172" s="371" t="s">
        <v>1086</v>
      </c>
      <c r="K172" s="409">
        <f t="shared" ref="K172" si="160">H172-F172</f>
        <v>7</v>
      </c>
      <c r="L172" s="409">
        <v>100</v>
      </c>
      <c r="M172" s="410">
        <f t="shared" ref="M172" si="161">(K172*N172)-100</f>
        <v>3750</v>
      </c>
      <c r="N172" s="410">
        <v>550</v>
      </c>
      <c r="O172" s="384" t="s">
        <v>615</v>
      </c>
      <c r="P172" s="411">
        <v>44433</v>
      </c>
      <c r="Q172" s="397"/>
      <c r="R172" s="398" t="s">
        <v>616</v>
      </c>
      <c r="S172" s="360"/>
      <c r="T172" s="360"/>
      <c r="U172" s="360"/>
      <c r="V172" s="360"/>
      <c r="W172" s="360"/>
      <c r="X172" s="360"/>
      <c r="Y172" s="360"/>
      <c r="Z172" s="360"/>
      <c r="AA172" s="360"/>
      <c r="AB172" s="360"/>
      <c r="AC172" s="360"/>
      <c r="AD172" s="360"/>
      <c r="AE172" s="360"/>
      <c r="AF172" s="360"/>
      <c r="AG172" s="360"/>
      <c r="AH172" s="360"/>
      <c r="AI172" s="360"/>
      <c r="AJ172" s="360"/>
      <c r="AK172" s="360"/>
      <c r="AL172" s="360"/>
    </row>
    <row r="173" spans="1:38" s="362" customFormat="1" ht="12.75" customHeight="1">
      <c r="A173" s="304">
        <v>39</v>
      </c>
      <c r="B173" s="497">
        <v>44432</v>
      </c>
      <c r="C173" s="302"/>
      <c r="D173" s="344" t="s">
        <v>1082</v>
      </c>
      <c r="E173" s="304" t="s">
        <v>617</v>
      </c>
      <c r="F173" s="304">
        <v>72</v>
      </c>
      <c r="G173" s="304">
        <v>17</v>
      </c>
      <c r="H173" s="304">
        <v>22</v>
      </c>
      <c r="I173" s="345" t="s">
        <v>1083</v>
      </c>
      <c r="J173" s="340" t="s">
        <v>1085</v>
      </c>
      <c r="K173" s="404">
        <f t="shared" ref="K173:K176" si="162">H173-F173</f>
        <v>-50</v>
      </c>
      <c r="L173" s="404">
        <v>100</v>
      </c>
      <c r="M173" s="328">
        <f t="shared" ref="M173:M176" si="163">(K173*N173)-100</f>
        <v>-3850</v>
      </c>
      <c r="N173" s="328">
        <v>75</v>
      </c>
      <c r="O173" s="342" t="s">
        <v>615</v>
      </c>
      <c r="P173" s="406">
        <v>44433</v>
      </c>
      <c r="Q173" s="397"/>
      <c r="R173" s="398" t="s">
        <v>616</v>
      </c>
      <c r="S173" s="360"/>
      <c r="T173" s="360"/>
      <c r="U173" s="360"/>
      <c r="V173" s="360"/>
      <c r="W173" s="360"/>
      <c r="X173" s="360"/>
      <c r="Y173" s="360"/>
      <c r="Z173" s="360"/>
      <c r="AA173" s="360"/>
      <c r="AB173" s="360"/>
      <c r="AC173" s="360"/>
      <c r="AD173" s="360"/>
      <c r="AE173" s="360"/>
      <c r="AF173" s="360"/>
      <c r="AG173" s="360"/>
      <c r="AH173" s="360"/>
      <c r="AI173" s="360"/>
      <c r="AJ173" s="360"/>
      <c r="AK173" s="360"/>
      <c r="AL173" s="360"/>
    </row>
    <row r="174" spans="1:38" s="362" customFormat="1" ht="12.75" customHeight="1">
      <c r="A174" s="425">
        <v>40</v>
      </c>
      <c r="B174" s="514">
        <v>44433</v>
      </c>
      <c r="C174" s="427"/>
      <c r="D174" s="428" t="s">
        <v>1079</v>
      </c>
      <c r="E174" s="425" t="s">
        <v>617</v>
      </c>
      <c r="F174" s="425">
        <v>7.75</v>
      </c>
      <c r="G174" s="425"/>
      <c r="H174" s="425">
        <v>8.75</v>
      </c>
      <c r="I174" s="429">
        <v>20</v>
      </c>
      <c r="J174" s="430" t="s">
        <v>1062</v>
      </c>
      <c r="K174" s="431">
        <f t="shared" si="162"/>
        <v>1</v>
      </c>
      <c r="L174" s="431">
        <v>100</v>
      </c>
      <c r="M174" s="432">
        <f t="shared" si="163"/>
        <v>450</v>
      </c>
      <c r="N174" s="432">
        <v>550</v>
      </c>
      <c r="O174" s="433" t="s">
        <v>743</v>
      </c>
      <c r="P174" s="434">
        <v>44434</v>
      </c>
      <c r="Q174" s="397"/>
      <c r="R174" s="398" t="s">
        <v>620</v>
      </c>
      <c r="S174" s="360"/>
      <c r="T174" s="360"/>
      <c r="U174" s="360"/>
      <c r="V174" s="360"/>
      <c r="W174" s="360"/>
      <c r="X174" s="360"/>
      <c r="Y174" s="360"/>
      <c r="Z174" s="360"/>
      <c r="AA174" s="360"/>
      <c r="AB174" s="360"/>
      <c r="AC174" s="360"/>
      <c r="AD174" s="360"/>
      <c r="AE174" s="360"/>
      <c r="AF174" s="360"/>
      <c r="AG174" s="360"/>
      <c r="AH174" s="360"/>
      <c r="AI174" s="360"/>
      <c r="AJ174" s="360"/>
      <c r="AK174" s="360"/>
      <c r="AL174" s="360"/>
    </row>
    <row r="175" spans="1:38" s="362" customFormat="1" ht="12.75" customHeight="1">
      <c r="A175" s="425">
        <v>41</v>
      </c>
      <c r="B175" s="514">
        <v>44433</v>
      </c>
      <c r="C175" s="427"/>
      <c r="D175" s="428" t="s">
        <v>1080</v>
      </c>
      <c r="E175" s="425" t="s">
        <v>617</v>
      </c>
      <c r="F175" s="425">
        <v>14</v>
      </c>
      <c r="G175" s="425"/>
      <c r="H175" s="425">
        <v>16</v>
      </c>
      <c r="I175" s="429">
        <v>25</v>
      </c>
      <c r="J175" s="430" t="s">
        <v>967</v>
      </c>
      <c r="K175" s="431">
        <f t="shared" si="162"/>
        <v>2</v>
      </c>
      <c r="L175" s="431">
        <v>100</v>
      </c>
      <c r="M175" s="432">
        <f t="shared" si="163"/>
        <v>500</v>
      </c>
      <c r="N175" s="432">
        <v>300</v>
      </c>
      <c r="O175" s="433" t="s">
        <v>743</v>
      </c>
      <c r="P175" s="434">
        <v>44434</v>
      </c>
      <c r="Q175" s="397"/>
      <c r="R175" s="398" t="s">
        <v>620</v>
      </c>
      <c r="S175" s="360"/>
      <c r="T175" s="360"/>
      <c r="U175" s="360"/>
      <c r="V175" s="360"/>
      <c r="W175" s="360"/>
      <c r="X175" s="360"/>
      <c r="Y175" s="360"/>
      <c r="Z175" s="360"/>
      <c r="AA175" s="360"/>
      <c r="AB175" s="360"/>
      <c r="AC175" s="360"/>
      <c r="AD175" s="360"/>
      <c r="AE175" s="360"/>
      <c r="AF175" s="360"/>
      <c r="AG175" s="360"/>
      <c r="AH175" s="360"/>
      <c r="AI175" s="360"/>
      <c r="AJ175" s="360"/>
      <c r="AK175" s="360"/>
      <c r="AL175" s="360"/>
    </row>
    <row r="176" spans="1:38" s="362" customFormat="1" ht="12.75" customHeight="1">
      <c r="A176" s="425">
        <v>42</v>
      </c>
      <c r="B176" s="514">
        <v>44433</v>
      </c>
      <c r="C176" s="427"/>
      <c r="D176" s="428" t="s">
        <v>1031</v>
      </c>
      <c r="E176" s="425" t="s">
        <v>617</v>
      </c>
      <c r="F176" s="425">
        <v>7</v>
      </c>
      <c r="G176" s="425"/>
      <c r="H176" s="425">
        <v>7</v>
      </c>
      <c r="I176" s="429" t="s">
        <v>1081</v>
      </c>
      <c r="J176" s="430" t="s">
        <v>1010</v>
      </c>
      <c r="K176" s="431">
        <f t="shared" si="162"/>
        <v>0</v>
      </c>
      <c r="L176" s="431">
        <v>100</v>
      </c>
      <c r="M176" s="432">
        <f t="shared" si="163"/>
        <v>-100</v>
      </c>
      <c r="N176" s="432">
        <v>550</v>
      </c>
      <c r="O176" s="433" t="s">
        <v>743</v>
      </c>
      <c r="P176" s="434">
        <v>44434</v>
      </c>
      <c r="Q176" s="397"/>
      <c r="R176" s="398" t="s">
        <v>616</v>
      </c>
      <c r="S176" s="360"/>
      <c r="T176" s="360"/>
      <c r="U176" s="360"/>
      <c r="V176" s="360"/>
      <c r="W176" s="360"/>
      <c r="X176" s="360"/>
      <c r="Y176" s="360"/>
      <c r="Z176" s="360"/>
      <c r="AA176" s="360"/>
      <c r="AB176" s="360"/>
      <c r="AC176" s="360"/>
      <c r="AD176" s="360"/>
      <c r="AE176" s="360"/>
      <c r="AF176" s="360"/>
      <c r="AG176" s="360"/>
      <c r="AH176" s="360"/>
      <c r="AI176" s="360"/>
      <c r="AJ176" s="360"/>
      <c r="AK176" s="360"/>
      <c r="AL176" s="360"/>
    </row>
    <row r="177" spans="1:38" s="362" customFormat="1" ht="12.75" customHeight="1">
      <c r="A177" s="389">
        <v>43</v>
      </c>
      <c r="B177" s="487">
        <v>44434</v>
      </c>
      <c r="C177" s="390"/>
      <c r="D177" s="391" t="s">
        <v>1109</v>
      </c>
      <c r="E177" s="389" t="s">
        <v>617</v>
      </c>
      <c r="F177" s="389" t="s">
        <v>1110</v>
      </c>
      <c r="G177" s="389">
        <v>36</v>
      </c>
      <c r="H177" s="389"/>
      <c r="I177" s="392" t="s">
        <v>1111</v>
      </c>
      <c r="J177" s="359" t="s">
        <v>618</v>
      </c>
      <c r="K177" s="393"/>
      <c r="L177" s="393"/>
      <c r="M177" s="359"/>
      <c r="N177" s="394"/>
      <c r="O177" s="395"/>
      <c r="P177" s="396"/>
      <c r="Q177" s="397"/>
      <c r="R177" s="398" t="s">
        <v>616</v>
      </c>
      <c r="S177" s="360"/>
      <c r="T177" s="360"/>
      <c r="U177" s="360"/>
      <c r="V177" s="360"/>
      <c r="W177" s="360"/>
      <c r="X177" s="360"/>
      <c r="Y177" s="360"/>
      <c r="Z177" s="360"/>
      <c r="AA177" s="360"/>
      <c r="AB177" s="360"/>
      <c r="AC177" s="360"/>
      <c r="AD177" s="360"/>
      <c r="AE177" s="360"/>
      <c r="AF177" s="360"/>
      <c r="AG177" s="360"/>
      <c r="AH177" s="360"/>
      <c r="AI177" s="360"/>
      <c r="AJ177" s="360"/>
      <c r="AK177" s="360"/>
      <c r="AL177" s="360"/>
    </row>
    <row r="178" spans="1:38" s="362" customFormat="1" ht="12.75" customHeight="1">
      <c r="A178" s="524">
        <v>44</v>
      </c>
      <c r="B178" s="334">
        <v>44434</v>
      </c>
      <c r="C178" s="525"/>
      <c r="D178" s="347" t="s">
        <v>1112</v>
      </c>
      <c r="E178" s="300" t="s">
        <v>617</v>
      </c>
      <c r="F178" s="300">
        <v>47</v>
      </c>
      <c r="G178" s="300">
        <v>29</v>
      </c>
      <c r="H178" s="300">
        <v>55</v>
      </c>
      <c r="I178" s="309" t="s">
        <v>989</v>
      </c>
      <c r="J178" s="371" t="s">
        <v>1135</v>
      </c>
      <c r="K178" s="409">
        <f t="shared" ref="K178:K179" si="164">H178-F178</f>
        <v>8</v>
      </c>
      <c r="L178" s="409">
        <v>100</v>
      </c>
      <c r="M178" s="410">
        <f t="shared" ref="M178:M179" si="165">(K178*N178)-100</f>
        <v>1900</v>
      </c>
      <c r="N178" s="410">
        <v>250</v>
      </c>
      <c r="O178" s="384" t="s">
        <v>615</v>
      </c>
      <c r="P178" s="411">
        <v>44435</v>
      </c>
      <c r="Q178" s="397"/>
      <c r="R178" s="398" t="s">
        <v>616</v>
      </c>
      <c r="S178" s="360"/>
      <c r="T178" s="360"/>
      <c r="U178" s="360"/>
      <c r="V178" s="360"/>
      <c r="W178" s="360"/>
      <c r="X178" s="360"/>
      <c r="Y178" s="360"/>
      <c r="Z178" s="360"/>
      <c r="AA178" s="360"/>
      <c r="AB178" s="360"/>
      <c r="AC178" s="360"/>
      <c r="AD178" s="360"/>
      <c r="AE178" s="360"/>
      <c r="AF178" s="360"/>
      <c r="AG178" s="360"/>
      <c r="AH178" s="360"/>
      <c r="AI178" s="360"/>
      <c r="AJ178" s="360"/>
      <c r="AK178" s="360"/>
      <c r="AL178" s="360"/>
    </row>
    <row r="179" spans="1:38" s="362" customFormat="1" ht="12.75" customHeight="1">
      <c r="A179" s="524">
        <v>45</v>
      </c>
      <c r="B179" s="334">
        <v>44434</v>
      </c>
      <c r="C179" s="525"/>
      <c r="D179" s="347" t="s">
        <v>1113</v>
      </c>
      <c r="E179" s="300" t="s">
        <v>617</v>
      </c>
      <c r="F179" s="300">
        <v>58</v>
      </c>
      <c r="G179" s="300">
        <v>17</v>
      </c>
      <c r="H179" s="300">
        <v>69</v>
      </c>
      <c r="I179" s="309">
        <v>120</v>
      </c>
      <c r="J179" s="371" t="s">
        <v>945</v>
      </c>
      <c r="K179" s="409">
        <f t="shared" si="164"/>
        <v>11</v>
      </c>
      <c r="L179" s="409">
        <v>100</v>
      </c>
      <c r="M179" s="410">
        <f t="shared" si="165"/>
        <v>450</v>
      </c>
      <c r="N179" s="410">
        <v>50</v>
      </c>
      <c r="O179" s="384" t="s">
        <v>615</v>
      </c>
      <c r="P179" s="411">
        <v>44435</v>
      </c>
      <c r="Q179" s="397"/>
      <c r="R179" s="398" t="s">
        <v>616</v>
      </c>
      <c r="S179" s="360"/>
      <c r="T179" s="360"/>
      <c r="U179" s="360"/>
      <c r="V179" s="360"/>
      <c r="W179" s="360"/>
      <c r="X179" s="360"/>
      <c r="Y179" s="360"/>
      <c r="Z179" s="360"/>
      <c r="AA179" s="360"/>
      <c r="AB179" s="360"/>
      <c r="AC179" s="360"/>
      <c r="AD179" s="360"/>
      <c r="AE179" s="360"/>
      <c r="AF179" s="360"/>
      <c r="AG179" s="360"/>
      <c r="AH179" s="360"/>
      <c r="AI179" s="360"/>
      <c r="AJ179" s="360"/>
      <c r="AK179" s="360"/>
      <c r="AL179" s="360"/>
    </row>
    <row r="180" spans="1:38" s="362" customFormat="1" ht="12.75" customHeight="1">
      <c r="A180" s="515">
        <v>46</v>
      </c>
      <c r="B180" s="363">
        <v>44435</v>
      </c>
      <c r="C180" s="516"/>
      <c r="D180" s="391" t="s">
        <v>1136</v>
      </c>
      <c r="E180" s="389" t="s">
        <v>617</v>
      </c>
      <c r="F180" s="389" t="s">
        <v>1114</v>
      </c>
      <c r="G180" s="389">
        <v>17</v>
      </c>
      <c r="H180" s="389"/>
      <c r="I180" s="392" t="s">
        <v>1137</v>
      </c>
      <c r="J180" s="359" t="s">
        <v>618</v>
      </c>
      <c r="K180" s="393"/>
      <c r="L180" s="393"/>
      <c r="M180" s="359"/>
      <c r="N180" s="394"/>
      <c r="O180" s="395"/>
      <c r="P180" s="396"/>
      <c r="Q180" s="397"/>
      <c r="R180" s="398" t="s">
        <v>616</v>
      </c>
      <c r="S180" s="360"/>
      <c r="T180" s="360"/>
      <c r="U180" s="360"/>
      <c r="V180" s="360"/>
      <c r="W180" s="360"/>
      <c r="X180" s="360"/>
      <c r="Y180" s="360"/>
      <c r="Z180" s="360"/>
      <c r="AA180" s="360"/>
      <c r="AB180" s="360"/>
      <c r="AC180" s="360"/>
      <c r="AD180" s="360"/>
      <c r="AE180" s="360"/>
      <c r="AF180" s="360"/>
      <c r="AG180" s="360"/>
      <c r="AH180" s="360"/>
      <c r="AI180" s="360"/>
      <c r="AJ180" s="360"/>
      <c r="AK180" s="360"/>
      <c r="AL180" s="360"/>
    </row>
    <row r="181" spans="1:38" s="362" customFormat="1" ht="12.75" customHeight="1">
      <c r="A181" s="524">
        <v>47</v>
      </c>
      <c r="B181" s="334">
        <v>44435</v>
      </c>
      <c r="C181" s="525"/>
      <c r="D181" s="347" t="s">
        <v>1138</v>
      </c>
      <c r="E181" s="300" t="s">
        <v>617</v>
      </c>
      <c r="F181" s="300">
        <v>240</v>
      </c>
      <c r="G181" s="300">
        <v>95</v>
      </c>
      <c r="H181" s="300">
        <v>282.5</v>
      </c>
      <c r="I181" s="309">
        <v>500</v>
      </c>
      <c r="J181" s="371" t="s">
        <v>1076</v>
      </c>
      <c r="K181" s="409">
        <f t="shared" ref="K181" si="166">H181-F181</f>
        <v>42.5</v>
      </c>
      <c r="L181" s="409">
        <v>100</v>
      </c>
      <c r="M181" s="410">
        <f t="shared" ref="M181" si="167">(K181*N181)-100</f>
        <v>962.5</v>
      </c>
      <c r="N181" s="410">
        <v>25</v>
      </c>
      <c r="O181" s="384" t="s">
        <v>615</v>
      </c>
      <c r="P181" s="411">
        <v>44435</v>
      </c>
      <c r="Q181" s="397"/>
      <c r="R181" s="398" t="s">
        <v>620</v>
      </c>
      <c r="S181" s="360"/>
      <c r="T181" s="360"/>
      <c r="U181" s="360"/>
      <c r="V181" s="360"/>
      <c r="W181" s="360"/>
      <c r="X181" s="360"/>
      <c r="Y181" s="360"/>
      <c r="Z181" s="360"/>
      <c r="AA181" s="360"/>
      <c r="AB181" s="360"/>
      <c r="AC181" s="360"/>
      <c r="AD181" s="360"/>
      <c r="AE181" s="360"/>
      <c r="AF181" s="360"/>
      <c r="AG181" s="360"/>
      <c r="AH181" s="360"/>
      <c r="AI181" s="360"/>
      <c r="AJ181" s="360"/>
      <c r="AK181" s="360"/>
      <c r="AL181" s="360"/>
    </row>
    <row r="182" spans="1:38" s="362" customFormat="1" ht="12.75" customHeight="1">
      <c r="A182" s="515"/>
      <c r="B182" s="363"/>
      <c r="C182" s="516"/>
      <c r="D182" s="391"/>
      <c r="E182" s="389"/>
      <c r="F182" s="389"/>
      <c r="G182" s="389"/>
      <c r="H182" s="389"/>
      <c r="I182" s="392"/>
      <c r="J182" s="359"/>
      <c r="K182" s="393"/>
      <c r="L182" s="393"/>
      <c r="M182" s="359"/>
      <c r="N182" s="394"/>
      <c r="O182" s="395"/>
      <c r="P182" s="396"/>
      <c r="Q182" s="397"/>
      <c r="R182" s="398"/>
      <c r="S182" s="360"/>
      <c r="T182" s="360"/>
      <c r="U182" s="360"/>
      <c r="V182" s="360"/>
      <c r="W182" s="360"/>
      <c r="X182" s="360"/>
      <c r="Y182" s="360"/>
      <c r="Z182" s="360"/>
      <c r="AA182" s="360"/>
      <c r="AB182" s="360"/>
      <c r="AC182" s="360"/>
      <c r="AD182" s="360"/>
      <c r="AE182" s="360"/>
      <c r="AF182" s="360"/>
      <c r="AG182" s="360"/>
      <c r="AH182" s="360"/>
      <c r="AI182" s="360"/>
      <c r="AJ182" s="360"/>
      <c r="AK182" s="360"/>
      <c r="AL182" s="360"/>
    </row>
    <row r="183" spans="1:38" ht="13.9" customHeight="1">
      <c r="A183" s="118"/>
      <c r="B183" s="511"/>
      <c r="C183" s="159"/>
      <c r="D183" s="111"/>
      <c r="E183" s="109"/>
      <c r="F183" s="389"/>
      <c r="G183" s="109"/>
      <c r="H183" s="109"/>
      <c r="I183" s="114"/>
      <c r="J183" s="114"/>
      <c r="K183" s="114"/>
      <c r="L183" s="114"/>
      <c r="M183" s="177"/>
      <c r="N183" s="114"/>
      <c r="O183" s="161"/>
      <c r="P183" s="160"/>
      <c r="Q183" s="174"/>
      <c r="R183" s="189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84"/>
      <c r="B186" s="190"/>
      <c r="C186" s="190"/>
      <c r="D186" s="191"/>
      <c r="E186" s="184"/>
      <c r="F186" s="192"/>
      <c r="G186" s="184"/>
      <c r="H186" s="184"/>
      <c r="I186" s="184"/>
      <c r="J186" s="190"/>
      <c r="K186" s="193"/>
      <c r="L186" s="184"/>
      <c r="M186" s="184"/>
      <c r="N186" s="184"/>
      <c r="O186" s="194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>
      <c r="A187" s="98" t="s">
        <v>644</v>
      </c>
      <c r="B187" s="195"/>
      <c r="C187" s="195"/>
      <c r="D187" s="196"/>
      <c r="E187" s="153"/>
      <c r="F187" s="6"/>
      <c r="G187" s="6"/>
      <c r="H187" s="154"/>
      <c r="I187" s="197"/>
      <c r="J187" s="1"/>
      <c r="K187" s="6"/>
      <c r="L187" s="6"/>
      <c r="M187" s="6"/>
      <c r="N187" s="1"/>
      <c r="O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38.25" customHeight="1">
      <c r="A188" s="99" t="s">
        <v>16</v>
      </c>
      <c r="B188" s="100" t="s">
        <v>590</v>
      </c>
      <c r="C188" s="100"/>
      <c r="D188" s="101" t="s">
        <v>602</v>
      </c>
      <c r="E188" s="100" t="s">
        <v>603</v>
      </c>
      <c r="F188" s="100" t="s">
        <v>604</v>
      </c>
      <c r="G188" s="100" t="s">
        <v>605</v>
      </c>
      <c r="H188" s="100" t="s">
        <v>606</v>
      </c>
      <c r="I188" s="100" t="s">
        <v>607</v>
      </c>
      <c r="J188" s="99" t="s">
        <v>608</v>
      </c>
      <c r="K188" s="157" t="s">
        <v>630</v>
      </c>
      <c r="L188" s="158" t="s">
        <v>610</v>
      </c>
      <c r="M188" s="102" t="s">
        <v>611</v>
      </c>
      <c r="N188" s="100" t="s">
        <v>612</v>
      </c>
      <c r="O188" s="101" t="s">
        <v>613</v>
      </c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4.25" customHeight="1">
      <c r="A189" s="304">
        <v>1</v>
      </c>
      <c r="B189" s="315">
        <v>44363</v>
      </c>
      <c r="C189" s="388"/>
      <c r="D189" s="344" t="s">
        <v>283</v>
      </c>
      <c r="E189" s="378" t="s">
        <v>614</v>
      </c>
      <c r="F189" s="304">
        <v>2275</v>
      </c>
      <c r="G189" s="304">
        <v>2070</v>
      </c>
      <c r="H189" s="378">
        <v>2070</v>
      </c>
      <c r="I189" s="379" t="s">
        <v>645</v>
      </c>
      <c r="J189" s="305" t="s">
        <v>955</v>
      </c>
      <c r="K189" s="305">
        <f t="shared" ref="K189" si="168">H189-F189</f>
        <v>-205</v>
      </c>
      <c r="L189" s="306">
        <f>(F189*-0.8)/100</f>
        <v>-18.2</v>
      </c>
      <c r="M189" s="307">
        <f t="shared" ref="M189" si="169">(K189+L189)/F189</f>
        <v>-9.8109890109890102E-2</v>
      </c>
      <c r="N189" s="305" t="s">
        <v>631</v>
      </c>
      <c r="O189" s="320">
        <v>44419</v>
      </c>
      <c r="P189" s="103"/>
      <c r="Q189" s="1"/>
      <c r="R189" s="1" t="s">
        <v>616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4.25" customHeight="1">
      <c r="A190" s="109">
        <v>2</v>
      </c>
      <c r="B190" s="110">
        <v>44420</v>
      </c>
      <c r="C190" s="198"/>
      <c r="D190" s="111" t="s">
        <v>516</v>
      </c>
      <c r="E190" s="112" t="s">
        <v>617</v>
      </c>
      <c r="F190" s="109" t="s">
        <v>977</v>
      </c>
      <c r="G190" s="109">
        <v>284</v>
      </c>
      <c r="H190" s="112"/>
      <c r="I190" s="113" t="s">
        <v>978</v>
      </c>
      <c r="J190" s="114" t="s">
        <v>618</v>
      </c>
      <c r="K190" s="114"/>
      <c r="L190" s="115"/>
      <c r="M190" s="116"/>
      <c r="N190" s="114"/>
      <c r="O190" s="160"/>
      <c r="P190" s="103"/>
      <c r="Q190" s="1"/>
      <c r="R190" s="1" t="s">
        <v>616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99"/>
      <c r="B191" s="159"/>
      <c r="C191" s="200"/>
      <c r="D191" s="111"/>
      <c r="E191" s="201"/>
      <c r="F191" s="201"/>
      <c r="G191" s="201"/>
      <c r="H191" s="201"/>
      <c r="I191" s="201"/>
      <c r="J191" s="201"/>
      <c r="K191" s="202"/>
      <c r="L191" s="203"/>
      <c r="M191" s="201"/>
      <c r="N191" s="204"/>
      <c r="O191" s="205"/>
      <c r="P191" s="206"/>
      <c r="R191" s="6"/>
      <c r="S191" s="44"/>
      <c r="T191" s="1"/>
      <c r="U191" s="1"/>
      <c r="V191" s="1"/>
      <c r="W191" s="1"/>
      <c r="X191" s="1"/>
      <c r="Y191" s="1"/>
      <c r="Z191" s="1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</row>
    <row r="192" spans="1:38" ht="12.75" customHeight="1">
      <c r="A192" s="137" t="s">
        <v>623</v>
      </c>
      <c r="B192" s="137"/>
      <c r="C192" s="137"/>
      <c r="D192" s="137"/>
      <c r="E192" s="44"/>
      <c r="F192" s="145" t="s">
        <v>625</v>
      </c>
      <c r="G192" s="59"/>
      <c r="H192" s="59"/>
      <c r="I192" s="59"/>
      <c r="J192" s="6"/>
      <c r="K192" s="169"/>
      <c r="L192" s="170"/>
      <c r="M192" s="6"/>
      <c r="N192" s="127"/>
      <c r="O192" s="207"/>
      <c r="P192" s="1"/>
      <c r="Q192" s="1"/>
      <c r="R192" s="6"/>
      <c r="S192" s="1"/>
      <c r="T192" s="1"/>
      <c r="U192" s="1"/>
      <c r="V192" s="1"/>
      <c r="W192" s="1"/>
      <c r="X192" s="1"/>
      <c r="Y192" s="1"/>
    </row>
    <row r="193" spans="1:38" ht="12.75" customHeight="1">
      <c r="A193" s="144" t="s">
        <v>624</v>
      </c>
      <c r="B193" s="137"/>
      <c r="C193" s="137"/>
      <c r="D193" s="137"/>
      <c r="E193" s="6"/>
      <c r="F193" s="145" t="s">
        <v>627</v>
      </c>
      <c r="G193" s="6"/>
      <c r="H193" s="6" t="s">
        <v>862</v>
      </c>
      <c r="I193" s="6"/>
      <c r="J193" s="1"/>
      <c r="K193" s="6"/>
      <c r="L193" s="6"/>
      <c r="M193" s="6"/>
      <c r="N193" s="1"/>
      <c r="O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38" ht="12.75" customHeight="1">
      <c r="A194" s="144"/>
      <c r="B194" s="137"/>
      <c r="C194" s="137"/>
      <c r="D194" s="137"/>
      <c r="E194" s="6"/>
      <c r="F194" s="145"/>
      <c r="G194" s="6"/>
      <c r="H194" s="6"/>
      <c r="I194" s="6"/>
      <c r="J194" s="1"/>
      <c r="K194" s="6"/>
      <c r="L194" s="6"/>
      <c r="M194" s="6"/>
      <c r="N194" s="1"/>
      <c r="O194" s="1"/>
      <c r="Q194" s="1"/>
      <c r="R194" s="59"/>
      <c r="S194" s="1"/>
      <c r="T194" s="1"/>
      <c r="U194" s="1"/>
      <c r="V194" s="1"/>
      <c r="W194" s="1"/>
      <c r="X194" s="1"/>
      <c r="Y194" s="1"/>
      <c r="Z194" s="1"/>
    </row>
    <row r="195" spans="1:38" ht="12.75" customHeight="1">
      <c r="A195" s="1"/>
      <c r="B195" s="152" t="s">
        <v>646</v>
      </c>
      <c r="C195" s="152"/>
      <c r="D195" s="152"/>
      <c r="E195" s="152"/>
      <c r="F195" s="153"/>
      <c r="G195" s="6"/>
      <c r="H195" s="6"/>
      <c r="I195" s="154"/>
      <c r="J195" s="155"/>
      <c r="K195" s="156"/>
      <c r="L195" s="155"/>
      <c r="M195" s="6"/>
      <c r="N195" s="1"/>
      <c r="O195" s="1"/>
      <c r="Q195" s="1"/>
      <c r="R195" s="59"/>
      <c r="S195" s="1"/>
      <c r="T195" s="1"/>
      <c r="U195" s="1"/>
      <c r="V195" s="1"/>
      <c r="W195" s="1"/>
      <c r="X195" s="1"/>
      <c r="Y195" s="1"/>
      <c r="Z195" s="1"/>
    </row>
    <row r="196" spans="1:38" ht="38.25" customHeight="1">
      <c r="A196" s="99" t="s">
        <v>16</v>
      </c>
      <c r="B196" s="100" t="s">
        <v>590</v>
      </c>
      <c r="C196" s="100"/>
      <c r="D196" s="101" t="s">
        <v>602</v>
      </c>
      <c r="E196" s="100" t="s">
        <v>603</v>
      </c>
      <c r="F196" s="100" t="s">
        <v>604</v>
      </c>
      <c r="G196" s="100" t="s">
        <v>629</v>
      </c>
      <c r="H196" s="100" t="s">
        <v>606</v>
      </c>
      <c r="I196" s="100" t="s">
        <v>607</v>
      </c>
      <c r="J196" s="208" t="s">
        <v>608</v>
      </c>
      <c r="K196" s="157" t="s">
        <v>630</v>
      </c>
      <c r="L196" s="173" t="s">
        <v>639</v>
      </c>
      <c r="M196" s="100" t="s">
        <v>640</v>
      </c>
      <c r="N196" s="158" t="s">
        <v>610</v>
      </c>
      <c r="O196" s="102" t="s">
        <v>611</v>
      </c>
      <c r="P196" s="100" t="s">
        <v>612</v>
      </c>
      <c r="Q196" s="101" t="s">
        <v>613</v>
      </c>
      <c r="R196" s="59"/>
      <c r="S196" s="1"/>
      <c r="T196" s="1"/>
      <c r="U196" s="1"/>
      <c r="V196" s="1"/>
      <c r="W196" s="1"/>
      <c r="X196" s="1"/>
      <c r="Y196" s="1"/>
      <c r="Z196" s="1"/>
    </row>
    <row r="197" spans="1:38" ht="14.25" customHeight="1">
      <c r="A197" s="118"/>
      <c r="B197" s="120"/>
      <c r="C197" s="209"/>
      <c r="D197" s="121"/>
      <c r="E197" s="122"/>
      <c r="F197" s="210"/>
      <c r="G197" s="118"/>
      <c r="H197" s="122"/>
      <c r="I197" s="123"/>
      <c r="J197" s="211"/>
      <c r="K197" s="211"/>
      <c r="L197" s="212"/>
      <c r="M197" s="109"/>
      <c r="N197" s="212"/>
      <c r="O197" s="213"/>
      <c r="P197" s="214"/>
      <c r="Q197" s="215"/>
      <c r="R197" s="167"/>
      <c r="S197" s="13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38" ht="14.25" customHeight="1">
      <c r="A198" s="118"/>
      <c r="B198" s="120"/>
      <c r="C198" s="209"/>
      <c r="D198" s="121"/>
      <c r="E198" s="122"/>
      <c r="F198" s="210"/>
      <c r="G198" s="118"/>
      <c r="H198" s="122"/>
      <c r="I198" s="123"/>
      <c r="J198" s="211"/>
      <c r="K198" s="211"/>
      <c r="L198" s="212"/>
      <c r="M198" s="109"/>
      <c r="N198" s="212"/>
      <c r="O198" s="213"/>
      <c r="P198" s="214"/>
      <c r="Q198" s="215"/>
      <c r="R198" s="167"/>
      <c r="S198" s="13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38" ht="14.25" customHeight="1">
      <c r="A199" s="118"/>
      <c r="B199" s="120"/>
      <c r="C199" s="209"/>
      <c r="D199" s="121"/>
      <c r="E199" s="122"/>
      <c r="F199" s="210"/>
      <c r="G199" s="118"/>
      <c r="H199" s="122"/>
      <c r="I199" s="123"/>
      <c r="J199" s="211"/>
      <c r="K199" s="211"/>
      <c r="L199" s="212"/>
      <c r="M199" s="109"/>
      <c r="N199" s="212"/>
      <c r="O199" s="213"/>
      <c r="P199" s="214"/>
      <c r="Q199" s="215"/>
      <c r="R199" s="6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4.25" customHeight="1">
      <c r="A200" s="118"/>
      <c r="B200" s="120"/>
      <c r="C200" s="209"/>
      <c r="D200" s="121"/>
      <c r="E200" s="122"/>
      <c r="F200" s="211"/>
      <c r="G200" s="118"/>
      <c r="H200" s="122"/>
      <c r="I200" s="123"/>
      <c r="J200" s="211"/>
      <c r="K200" s="211"/>
      <c r="L200" s="212"/>
      <c r="M200" s="109"/>
      <c r="N200" s="212"/>
      <c r="O200" s="213"/>
      <c r="P200" s="214"/>
      <c r="Q200" s="215"/>
      <c r="R200" s="6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4.25" customHeight="1">
      <c r="A201" s="118"/>
      <c r="B201" s="120"/>
      <c r="C201" s="209"/>
      <c r="D201" s="121"/>
      <c r="E201" s="122"/>
      <c r="F201" s="211"/>
      <c r="G201" s="118"/>
      <c r="H201" s="122"/>
      <c r="I201" s="123"/>
      <c r="J201" s="211"/>
      <c r="K201" s="211"/>
      <c r="L201" s="212"/>
      <c r="M201" s="109"/>
      <c r="N201" s="212"/>
      <c r="O201" s="213"/>
      <c r="P201" s="214"/>
      <c r="Q201" s="215"/>
      <c r="R201" s="6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4.25" customHeight="1">
      <c r="A202" s="118"/>
      <c r="B202" s="120"/>
      <c r="C202" s="209"/>
      <c r="D202" s="121"/>
      <c r="E202" s="122"/>
      <c r="F202" s="210"/>
      <c r="G202" s="118"/>
      <c r="H202" s="122"/>
      <c r="I202" s="123"/>
      <c r="J202" s="211"/>
      <c r="K202" s="211"/>
      <c r="L202" s="212"/>
      <c r="M202" s="109"/>
      <c r="N202" s="212"/>
      <c r="O202" s="213"/>
      <c r="P202" s="214"/>
      <c r="Q202" s="215"/>
      <c r="R202" s="6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4.25" customHeight="1">
      <c r="A203" s="118"/>
      <c r="B203" s="120"/>
      <c r="C203" s="209"/>
      <c r="D203" s="121"/>
      <c r="E203" s="122"/>
      <c r="F203" s="210"/>
      <c r="G203" s="118"/>
      <c r="H203" s="122"/>
      <c r="I203" s="123"/>
      <c r="J203" s="211"/>
      <c r="K203" s="211"/>
      <c r="L203" s="211"/>
      <c r="M203" s="211"/>
      <c r="N203" s="212"/>
      <c r="O203" s="216"/>
      <c r="P203" s="214"/>
      <c r="Q203" s="215"/>
      <c r="R203" s="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4.25" customHeight="1">
      <c r="A204" s="118"/>
      <c r="B204" s="120"/>
      <c r="C204" s="209"/>
      <c r="D204" s="121"/>
      <c r="E204" s="122"/>
      <c r="F204" s="211"/>
      <c r="G204" s="118"/>
      <c r="H204" s="122"/>
      <c r="I204" s="123"/>
      <c r="J204" s="211"/>
      <c r="K204" s="211"/>
      <c r="L204" s="212"/>
      <c r="M204" s="109"/>
      <c r="N204" s="212"/>
      <c r="O204" s="213"/>
      <c r="P204" s="214"/>
      <c r="Q204" s="215"/>
      <c r="R204" s="167"/>
      <c r="S204" s="13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4.25" customHeight="1">
      <c r="A205" s="118"/>
      <c r="B205" s="120"/>
      <c r="C205" s="209"/>
      <c r="D205" s="121"/>
      <c r="E205" s="122"/>
      <c r="F205" s="210"/>
      <c r="G205" s="118"/>
      <c r="H205" s="122"/>
      <c r="I205" s="123"/>
      <c r="J205" s="217"/>
      <c r="K205" s="217"/>
      <c r="L205" s="217"/>
      <c r="M205" s="217"/>
      <c r="N205" s="218"/>
      <c r="O205" s="213"/>
      <c r="P205" s="124"/>
      <c r="Q205" s="215"/>
      <c r="R205" s="167"/>
      <c r="S205" s="13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>
      <c r="A206" s="144"/>
      <c r="B206" s="137"/>
      <c r="C206" s="137"/>
      <c r="D206" s="137"/>
      <c r="E206" s="6"/>
      <c r="F206" s="145"/>
      <c r="G206" s="6"/>
      <c r="H206" s="6"/>
      <c r="I206" s="6"/>
      <c r="J206" s="1"/>
      <c r="K206" s="6"/>
      <c r="L206" s="6"/>
      <c r="M206" s="6"/>
      <c r="N206" s="1"/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38" ht="12.75" customHeight="1">
      <c r="A207" s="144"/>
      <c r="B207" s="137"/>
      <c r="C207" s="137"/>
      <c r="D207" s="137"/>
      <c r="E207" s="6"/>
      <c r="F207" s="145"/>
      <c r="G207" s="59"/>
      <c r="H207" s="44"/>
      <c r="I207" s="59"/>
      <c r="J207" s="6"/>
      <c r="K207" s="169"/>
      <c r="L207" s="170"/>
      <c r="M207" s="6"/>
      <c r="N207" s="127"/>
      <c r="O207" s="17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38" ht="12.75" customHeight="1">
      <c r="A208" s="59"/>
      <c r="B208" s="126"/>
      <c r="C208" s="126"/>
      <c r="D208" s="44"/>
      <c r="E208" s="59"/>
      <c r="F208" s="59"/>
      <c r="G208" s="59"/>
      <c r="H208" s="44"/>
      <c r="I208" s="59"/>
      <c r="J208" s="6"/>
      <c r="K208" s="169"/>
      <c r="L208" s="170"/>
      <c r="M208" s="6"/>
      <c r="N208" s="127"/>
      <c r="O208" s="17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44"/>
      <c r="B209" s="219" t="s">
        <v>647</v>
      </c>
      <c r="C209" s="219"/>
      <c r="D209" s="219"/>
      <c r="E209" s="219"/>
      <c r="F209" s="6"/>
      <c r="G209" s="6"/>
      <c r="H209" s="155"/>
      <c r="I209" s="6"/>
      <c r="J209" s="155"/>
      <c r="K209" s="156"/>
      <c r="L209" s="6"/>
      <c r="M209" s="6"/>
      <c r="N209" s="1"/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38.25" customHeight="1">
      <c r="A210" s="99" t="s">
        <v>16</v>
      </c>
      <c r="B210" s="100" t="s">
        <v>590</v>
      </c>
      <c r="C210" s="100"/>
      <c r="D210" s="101" t="s">
        <v>602</v>
      </c>
      <c r="E210" s="100" t="s">
        <v>603</v>
      </c>
      <c r="F210" s="100" t="s">
        <v>604</v>
      </c>
      <c r="G210" s="100" t="s">
        <v>648</v>
      </c>
      <c r="H210" s="100" t="s">
        <v>649</v>
      </c>
      <c r="I210" s="100" t="s">
        <v>607</v>
      </c>
      <c r="J210" s="220" t="s">
        <v>608</v>
      </c>
      <c r="K210" s="100" t="s">
        <v>609</v>
      </c>
      <c r="L210" s="100" t="s">
        <v>650</v>
      </c>
      <c r="M210" s="100" t="s">
        <v>612</v>
      </c>
      <c r="N210" s="101" t="s">
        <v>613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1">
        <v>1</v>
      </c>
      <c r="B211" s="222">
        <v>41579</v>
      </c>
      <c r="C211" s="222"/>
      <c r="D211" s="223" t="s">
        <v>651</v>
      </c>
      <c r="E211" s="224" t="s">
        <v>652</v>
      </c>
      <c r="F211" s="225">
        <v>82</v>
      </c>
      <c r="G211" s="224" t="s">
        <v>653</v>
      </c>
      <c r="H211" s="224">
        <v>100</v>
      </c>
      <c r="I211" s="226">
        <v>100</v>
      </c>
      <c r="J211" s="227" t="s">
        <v>654</v>
      </c>
      <c r="K211" s="228">
        <f t="shared" ref="K211:K263" si="170">H211-F211</f>
        <v>18</v>
      </c>
      <c r="L211" s="229">
        <f t="shared" ref="L211:L263" si="171">K211/F211</f>
        <v>0.21951219512195122</v>
      </c>
      <c r="M211" s="224" t="s">
        <v>615</v>
      </c>
      <c r="N211" s="230">
        <v>42657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1">
        <v>2</v>
      </c>
      <c r="B212" s="222">
        <v>41794</v>
      </c>
      <c r="C212" s="222"/>
      <c r="D212" s="223" t="s">
        <v>655</v>
      </c>
      <c r="E212" s="224" t="s">
        <v>617</v>
      </c>
      <c r="F212" s="225">
        <v>257</v>
      </c>
      <c r="G212" s="224" t="s">
        <v>653</v>
      </c>
      <c r="H212" s="224">
        <v>300</v>
      </c>
      <c r="I212" s="226">
        <v>300</v>
      </c>
      <c r="J212" s="227" t="s">
        <v>654</v>
      </c>
      <c r="K212" s="228">
        <f t="shared" si="170"/>
        <v>43</v>
      </c>
      <c r="L212" s="229">
        <f t="shared" si="171"/>
        <v>0.16731517509727625</v>
      </c>
      <c r="M212" s="224" t="s">
        <v>615</v>
      </c>
      <c r="N212" s="230">
        <v>41822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1">
        <v>3</v>
      </c>
      <c r="B213" s="222">
        <v>41828</v>
      </c>
      <c r="C213" s="222"/>
      <c r="D213" s="223" t="s">
        <v>656</v>
      </c>
      <c r="E213" s="224" t="s">
        <v>617</v>
      </c>
      <c r="F213" s="225">
        <v>393</v>
      </c>
      <c r="G213" s="224" t="s">
        <v>653</v>
      </c>
      <c r="H213" s="224">
        <v>468</v>
      </c>
      <c r="I213" s="226">
        <v>468</v>
      </c>
      <c r="J213" s="227" t="s">
        <v>654</v>
      </c>
      <c r="K213" s="228">
        <f t="shared" si="170"/>
        <v>75</v>
      </c>
      <c r="L213" s="229">
        <f t="shared" si="171"/>
        <v>0.19083969465648856</v>
      </c>
      <c r="M213" s="224" t="s">
        <v>615</v>
      </c>
      <c r="N213" s="230">
        <v>41863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1">
        <v>4</v>
      </c>
      <c r="B214" s="222">
        <v>41857</v>
      </c>
      <c r="C214" s="222"/>
      <c r="D214" s="223" t="s">
        <v>657</v>
      </c>
      <c r="E214" s="224" t="s">
        <v>617</v>
      </c>
      <c r="F214" s="225">
        <v>205</v>
      </c>
      <c r="G214" s="224" t="s">
        <v>653</v>
      </c>
      <c r="H214" s="224">
        <v>275</v>
      </c>
      <c r="I214" s="226">
        <v>250</v>
      </c>
      <c r="J214" s="227" t="s">
        <v>654</v>
      </c>
      <c r="K214" s="228">
        <f t="shared" si="170"/>
        <v>70</v>
      </c>
      <c r="L214" s="229">
        <f t="shared" si="171"/>
        <v>0.34146341463414637</v>
      </c>
      <c r="M214" s="224" t="s">
        <v>615</v>
      </c>
      <c r="N214" s="230">
        <v>41962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1">
        <v>5</v>
      </c>
      <c r="B215" s="222">
        <v>41886</v>
      </c>
      <c r="C215" s="222"/>
      <c r="D215" s="223" t="s">
        <v>658</v>
      </c>
      <c r="E215" s="224" t="s">
        <v>617</v>
      </c>
      <c r="F215" s="225">
        <v>162</v>
      </c>
      <c r="G215" s="224" t="s">
        <v>653</v>
      </c>
      <c r="H215" s="224">
        <v>190</v>
      </c>
      <c r="I215" s="226">
        <v>190</v>
      </c>
      <c r="J215" s="227" t="s">
        <v>654</v>
      </c>
      <c r="K215" s="228">
        <f t="shared" si="170"/>
        <v>28</v>
      </c>
      <c r="L215" s="229">
        <f t="shared" si="171"/>
        <v>0.1728395061728395</v>
      </c>
      <c r="M215" s="224" t="s">
        <v>615</v>
      </c>
      <c r="N215" s="230">
        <v>42006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1">
        <v>6</v>
      </c>
      <c r="B216" s="222">
        <v>41886</v>
      </c>
      <c r="C216" s="222"/>
      <c r="D216" s="223" t="s">
        <v>659</v>
      </c>
      <c r="E216" s="224" t="s">
        <v>617</v>
      </c>
      <c r="F216" s="225">
        <v>75</v>
      </c>
      <c r="G216" s="224" t="s">
        <v>653</v>
      </c>
      <c r="H216" s="224">
        <v>91.5</v>
      </c>
      <c r="I216" s="226" t="s">
        <v>660</v>
      </c>
      <c r="J216" s="227" t="s">
        <v>661</v>
      </c>
      <c r="K216" s="228">
        <f t="shared" si="170"/>
        <v>16.5</v>
      </c>
      <c r="L216" s="229">
        <f t="shared" si="171"/>
        <v>0.22</v>
      </c>
      <c r="M216" s="224" t="s">
        <v>615</v>
      </c>
      <c r="N216" s="230">
        <v>41954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1">
        <v>7</v>
      </c>
      <c r="B217" s="222">
        <v>41913</v>
      </c>
      <c r="C217" s="222"/>
      <c r="D217" s="223" t="s">
        <v>662</v>
      </c>
      <c r="E217" s="224" t="s">
        <v>617</v>
      </c>
      <c r="F217" s="225">
        <v>850</v>
      </c>
      <c r="G217" s="224" t="s">
        <v>653</v>
      </c>
      <c r="H217" s="224">
        <v>982.5</v>
      </c>
      <c r="I217" s="226">
        <v>1050</v>
      </c>
      <c r="J217" s="227" t="s">
        <v>663</v>
      </c>
      <c r="K217" s="228">
        <f t="shared" si="170"/>
        <v>132.5</v>
      </c>
      <c r="L217" s="229">
        <f t="shared" si="171"/>
        <v>0.15588235294117647</v>
      </c>
      <c r="M217" s="224" t="s">
        <v>615</v>
      </c>
      <c r="N217" s="230">
        <v>42039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1">
        <v>8</v>
      </c>
      <c r="B218" s="222">
        <v>41913</v>
      </c>
      <c r="C218" s="222"/>
      <c r="D218" s="223" t="s">
        <v>664</v>
      </c>
      <c r="E218" s="224" t="s">
        <v>617</v>
      </c>
      <c r="F218" s="225">
        <v>475</v>
      </c>
      <c r="G218" s="224" t="s">
        <v>653</v>
      </c>
      <c r="H218" s="224">
        <v>515</v>
      </c>
      <c r="I218" s="226">
        <v>600</v>
      </c>
      <c r="J218" s="227" t="s">
        <v>665</v>
      </c>
      <c r="K218" s="228">
        <f t="shared" si="170"/>
        <v>40</v>
      </c>
      <c r="L218" s="229">
        <f t="shared" si="171"/>
        <v>8.4210526315789472E-2</v>
      </c>
      <c r="M218" s="224" t="s">
        <v>615</v>
      </c>
      <c r="N218" s="230">
        <v>41939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1">
        <v>9</v>
      </c>
      <c r="B219" s="222">
        <v>41913</v>
      </c>
      <c r="C219" s="222"/>
      <c r="D219" s="223" t="s">
        <v>666</v>
      </c>
      <c r="E219" s="224" t="s">
        <v>617</v>
      </c>
      <c r="F219" s="225">
        <v>86</v>
      </c>
      <c r="G219" s="224" t="s">
        <v>653</v>
      </c>
      <c r="H219" s="224">
        <v>99</v>
      </c>
      <c r="I219" s="226">
        <v>140</v>
      </c>
      <c r="J219" s="227" t="s">
        <v>667</v>
      </c>
      <c r="K219" s="228">
        <f t="shared" si="170"/>
        <v>13</v>
      </c>
      <c r="L219" s="229">
        <f t="shared" si="171"/>
        <v>0.15116279069767441</v>
      </c>
      <c r="M219" s="224" t="s">
        <v>615</v>
      </c>
      <c r="N219" s="230">
        <v>41939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1">
        <v>10</v>
      </c>
      <c r="B220" s="222">
        <v>41926</v>
      </c>
      <c r="C220" s="222"/>
      <c r="D220" s="223" t="s">
        <v>668</v>
      </c>
      <c r="E220" s="224" t="s">
        <v>617</v>
      </c>
      <c r="F220" s="225">
        <v>496.6</v>
      </c>
      <c r="G220" s="224" t="s">
        <v>653</v>
      </c>
      <c r="H220" s="224">
        <v>621</v>
      </c>
      <c r="I220" s="226">
        <v>580</v>
      </c>
      <c r="J220" s="227" t="s">
        <v>654</v>
      </c>
      <c r="K220" s="228">
        <f t="shared" si="170"/>
        <v>124.39999999999998</v>
      </c>
      <c r="L220" s="229">
        <f t="shared" si="171"/>
        <v>0.25050342327829234</v>
      </c>
      <c r="M220" s="224" t="s">
        <v>615</v>
      </c>
      <c r="N220" s="230">
        <v>42605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1">
        <v>11</v>
      </c>
      <c r="B221" s="222">
        <v>41926</v>
      </c>
      <c r="C221" s="222"/>
      <c r="D221" s="223" t="s">
        <v>669</v>
      </c>
      <c r="E221" s="224" t="s">
        <v>617</v>
      </c>
      <c r="F221" s="225">
        <v>2481.9</v>
      </c>
      <c r="G221" s="224" t="s">
        <v>653</v>
      </c>
      <c r="H221" s="224">
        <v>2840</v>
      </c>
      <c r="I221" s="226">
        <v>2870</v>
      </c>
      <c r="J221" s="227" t="s">
        <v>670</v>
      </c>
      <c r="K221" s="228">
        <f t="shared" si="170"/>
        <v>358.09999999999991</v>
      </c>
      <c r="L221" s="229">
        <f t="shared" si="171"/>
        <v>0.14428462065353154</v>
      </c>
      <c r="M221" s="224" t="s">
        <v>615</v>
      </c>
      <c r="N221" s="230">
        <v>42017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1">
        <v>12</v>
      </c>
      <c r="B222" s="222">
        <v>41928</v>
      </c>
      <c r="C222" s="222"/>
      <c r="D222" s="223" t="s">
        <v>671</v>
      </c>
      <c r="E222" s="224" t="s">
        <v>617</v>
      </c>
      <c r="F222" s="225">
        <v>84.5</v>
      </c>
      <c r="G222" s="224" t="s">
        <v>653</v>
      </c>
      <c r="H222" s="224">
        <v>93</v>
      </c>
      <c r="I222" s="226">
        <v>110</v>
      </c>
      <c r="J222" s="227" t="s">
        <v>672</v>
      </c>
      <c r="K222" s="228">
        <f t="shared" si="170"/>
        <v>8.5</v>
      </c>
      <c r="L222" s="229">
        <f t="shared" si="171"/>
        <v>0.10059171597633136</v>
      </c>
      <c r="M222" s="224" t="s">
        <v>615</v>
      </c>
      <c r="N222" s="230">
        <v>41939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1">
        <v>13</v>
      </c>
      <c r="B223" s="222">
        <v>41928</v>
      </c>
      <c r="C223" s="222"/>
      <c r="D223" s="223" t="s">
        <v>673</v>
      </c>
      <c r="E223" s="224" t="s">
        <v>617</v>
      </c>
      <c r="F223" s="225">
        <v>401</v>
      </c>
      <c r="G223" s="224" t="s">
        <v>653</v>
      </c>
      <c r="H223" s="224">
        <v>428</v>
      </c>
      <c r="I223" s="226">
        <v>450</v>
      </c>
      <c r="J223" s="227" t="s">
        <v>674</v>
      </c>
      <c r="K223" s="228">
        <f t="shared" si="170"/>
        <v>27</v>
      </c>
      <c r="L223" s="229">
        <f t="shared" si="171"/>
        <v>6.7331670822942641E-2</v>
      </c>
      <c r="M223" s="224" t="s">
        <v>615</v>
      </c>
      <c r="N223" s="230">
        <v>42020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1">
        <v>14</v>
      </c>
      <c r="B224" s="222">
        <v>41928</v>
      </c>
      <c r="C224" s="222"/>
      <c r="D224" s="223" t="s">
        <v>675</v>
      </c>
      <c r="E224" s="224" t="s">
        <v>617</v>
      </c>
      <c r="F224" s="225">
        <v>101</v>
      </c>
      <c r="G224" s="224" t="s">
        <v>653</v>
      </c>
      <c r="H224" s="224">
        <v>112</v>
      </c>
      <c r="I224" s="226">
        <v>120</v>
      </c>
      <c r="J224" s="227" t="s">
        <v>676</v>
      </c>
      <c r="K224" s="228">
        <f t="shared" si="170"/>
        <v>11</v>
      </c>
      <c r="L224" s="229">
        <f t="shared" si="171"/>
        <v>0.10891089108910891</v>
      </c>
      <c r="M224" s="224" t="s">
        <v>615</v>
      </c>
      <c r="N224" s="230">
        <v>41939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1">
        <v>15</v>
      </c>
      <c r="B225" s="222">
        <v>41954</v>
      </c>
      <c r="C225" s="222"/>
      <c r="D225" s="223" t="s">
        <v>677</v>
      </c>
      <c r="E225" s="224" t="s">
        <v>617</v>
      </c>
      <c r="F225" s="225">
        <v>59</v>
      </c>
      <c r="G225" s="224" t="s">
        <v>653</v>
      </c>
      <c r="H225" s="224">
        <v>76</v>
      </c>
      <c r="I225" s="226">
        <v>76</v>
      </c>
      <c r="J225" s="227" t="s">
        <v>654</v>
      </c>
      <c r="K225" s="228">
        <f t="shared" si="170"/>
        <v>17</v>
      </c>
      <c r="L225" s="229">
        <f t="shared" si="171"/>
        <v>0.28813559322033899</v>
      </c>
      <c r="M225" s="224" t="s">
        <v>615</v>
      </c>
      <c r="N225" s="230">
        <v>43032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1">
        <v>16</v>
      </c>
      <c r="B226" s="222">
        <v>41954</v>
      </c>
      <c r="C226" s="222"/>
      <c r="D226" s="223" t="s">
        <v>666</v>
      </c>
      <c r="E226" s="224" t="s">
        <v>617</v>
      </c>
      <c r="F226" s="225">
        <v>99</v>
      </c>
      <c r="G226" s="224" t="s">
        <v>653</v>
      </c>
      <c r="H226" s="224">
        <v>120</v>
      </c>
      <c r="I226" s="226">
        <v>120</v>
      </c>
      <c r="J226" s="227" t="s">
        <v>632</v>
      </c>
      <c r="K226" s="228">
        <f t="shared" si="170"/>
        <v>21</v>
      </c>
      <c r="L226" s="229">
        <f t="shared" si="171"/>
        <v>0.21212121212121213</v>
      </c>
      <c r="M226" s="224" t="s">
        <v>615</v>
      </c>
      <c r="N226" s="230">
        <v>41960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1">
        <v>17</v>
      </c>
      <c r="B227" s="222">
        <v>41956</v>
      </c>
      <c r="C227" s="222"/>
      <c r="D227" s="223" t="s">
        <v>678</v>
      </c>
      <c r="E227" s="224" t="s">
        <v>617</v>
      </c>
      <c r="F227" s="225">
        <v>22</v>
      </c>
      <c r="G227" s="224" t="s">
        <v>653</v>
      </c>
      <c r="H227" s="224">
        <v>33.549999999999997</v>
      </c>
      <c r="I227" s="226">
        <v>32</v>
      </c>
      <c r="J227" s="227" t="s">
        <v>679</v>
      </c>
      <c r="K227" s="228">
        <f t="shared" si="170"/>
        <v>11.549999999999997</v>
      </c>
      <c r="L227" s="229">
        <f t="shared" si="171"/>
        <v>0.52499999999999991</v>
      </c>
      <c r="M227" s="224" t="s">
        <v>615</v>
      </c>
      <c r="N227" s="230">
        <v>42188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1">
        <v>18</v>
      </c>
      <c r="B228" s="222">
        <v>41976</v>
      </c>
      <c r="C228" s="222"/>
      <c r="D228" s="223" t="s">
        <v>680</v>
      </c>
      <c r="E228" s="224" t="s">
        <v>617</v>
      </c>
      <c r="F228" s="225">
        <v>440</v>
      </c>
      <c r="G228" s="224" t="s">
        <v>653</v>
      </c>
      <c r="H228" s="224">
        <v>520</v>
      </c>
      <c r="I228" s="226">
        <v>520</v>
      </c>
      <c r="J228" s="227" t="s">
        <v>681</v>
      </c>
      <c r="K228" s="228">
        <f t="shared" si="170"/>
        <v>80</v>
      </c>
      <c r="L228" s="229">
        <f t="shared" si="171"/>
        <v>0.18181818181818182</v>
      </c>
      <c r="M228" s="224" t="s">
        <v>615</v>
      </c>
      <c r="N228" s="230">
        <v>42208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1">
        <v>19</v>
      </c>
      <c r="B229" s="222">
        <v>41976</v>
      </c>
      <c r="C229" s="222"/>
      <c r="D229" s="223" t="s">
        <v>682</v>
      </c>
      <c r="E229" s="224" t="s">
        <v>617</v>
      </c>
      <c r="F229" s="225">
        <v>360</v>
      </c>
      <c r="G229" s="224" t="s">
        <v>653</v>
      </c>
      <c r="H229" s="224">
        <v>427</v>
      </c>
      <c r="I229" s="226">
        <v>425</v>
      </c>
      <c r="J229" s="227" t="s">
        <v>683</v>
      </c>
      <c r="K229" s="228">
        <f t="shared" si="170"/>
        <v>67</v>
      </c>
      <c r="L229" s="229">
        <f t="shared" si="171"/>
        <v>0.18611111111111112</v>
      </c>
      <c r="M229" s="224" t="s">
        <v>615</v>
      </c>
      <c r="N229" s="230">
        <v>42058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1">
        <v>20</v>
      </c>
      <c r="B230" s="222">
        <v>42012</v>
      </c>
      <c r="C230" s="222"/>
      <c r="D230" s="223" t="s">
        <v>684</v>
      </c>
      <c r="E230" s="224" t="s">
        <v>617</v>
      </c>
      <c r="F230" s="225">
        <v>360</v>
      </c>
      <c r="G230" s="224" t="s">
        <v>653</v>
      </c>
      <c r="H230" s="224">
        <v>455</v>
      </c>
      <c r="I230" s="226">
        <v>420</v>
      </c>
      <c r="J230" s="227" t="s">
        <v>685</v>
      </c>
      <c r="K230" s="228">
        <f t="shared" si="170"/>
        <v>95</v>
      </c>
      <c r="L230" s="229">
        <f t="shared" si="171"/>
        <v>0.2638888888888889</v>
      </c>
      <c r="M230" s="224" t="s">
        <v>615</v>
      </c>
      <c r="N230" s="230">
        <v>42024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1">
        <v>21</v>
      </c>
      <c r="B231" s="222">
        <v>42012</v>
      </c>
      <c r="C231" s="222"/>
      <c r="D231" s="223" t="s">
        <v>686</v>
      </c>
      <c r="E231" s="224" t="s">
        <v>617</v>
      </c>
      <c r="F231" s="225">
        <v>130</v>
      </c>
      <c r="G231" s="224"/>
      <c r="H231" s="224">
        <v>175.5</v>
      </c>
      <c r="I231" s="226">
        <v>165</v>
      </c>
      <c r="J231" s="227" t="s">
        <v>687</v>
      </c>
      <c r="K231" s="228">
        <f t="shared" si="170"/>
        <v>45.5</v>
      </c>
      <c r="L231" s="229">
        <f t="shared" si="171"/>
        <v>0.35</v>
      </c>
      <c r="M231" s="224" t="s">
        <v>615</v>
      </c>
      <c r="N231" s="230">
        <v>43088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1">
        <v>22</v>
      </c>
      <c r="B232" s="222">
        <v>42040</v>
      </c>
      <c r="C232" s="222"/>
      <c r="D232" s="223" t="s">
        <v>392</v>
      </c>
      <c r="E232" s="224" t="s">
        <v>652</v>
      </c>
      <c r="F232" s="225">
        <v>98</v>
      </c>
      <c r="G232" s="224"/>
      <c r="H232" s="224">
        <v>120</v>
      </c>
      <c r="I232" s="226">
        <v>120</v>
      </c>
      <c r="J232" s="227" t="s">
        <v>654</v>
      </c>
      <c r="K232" s="228">
        <f t="shared" si="170"/>
        <v>22</v>
      </c>
      <c r="L232" s="229">
        <f t="shared" si="171"/>
        <v>0.22448979591836735</v>
      </c>
      <c r="M232" s="224" t="s">
        <v>615</v>
      </c>
      <c r="N232" s="230">
        <v>42753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1">
        <v>23</v>
      </c>
      <c r="B233" s="222">
        <v>42040</v>
      </c>
      <c r="C233" s="222"/>
      <c r="D233" s="223" t="s">
        <v>688</v>
      </c>
      <c r="E233" s="224" t="s">
        <v>652</v>
      </c>
      <c r="F233" s="225">
        <v>196</v>
      </c>
      <c r="G233" s="224"/>
      <c r="H233" s="224">
        <v>262</v>
      </c>
      <c r="I233" s="226">
        <v>255</v>
      </c>
      <c r="J233" s="227" t="s">
        <v>654</v>
      </c>
      <c r="K233" s="228">
        <f t="shared" si="170"/>
        <v>66</v>
      </c>
      <c r="L233" s="229">
        <f t="shared" si="171"/>
        <v>0.33673469387755101</v>
      </c>
      <c r="M233" s="224" t="s">
        <v>615</v>
      </c>
      <c r="N233" s="230">
        <v>42599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1">
        <v>24</v>
      </c>
      <c r="B234" s="232">
        <v>42067</v>
      </c>
      <c r="C234" s="232"/>
      <c r="D234" s="233" t="s">
        <v>391</v>
      </c>
      <c r="E234" s="234" t="s">
        <v>652</v>
      </c>
      <c r="F234" s="235">
        <v>235</v>
      </c>
      <c r="G234" s="235"/>
      <c r="H234" s="236">
        <v>77</v>
      </c>
      <c r="I234" s="236" t="s">
        <v>689</v>
      </c>
      <c r="J234" s="237" t="s">
        <v>690</v>
      </c>
      <c r="K234" s="238">
        <f t="shared" si="170"/>
        <v>-158</v>
      </c>
      <c r="L234" s="239">
        <f t="shared" si="171"/>
        <v>-0.67234042553191486</v>
      </c>
      <c r="M234" s="235" t="s">
        <v>631</v>
      </c>
      <c r="N234" s="232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1">
        <v>25</v>
      </c>
      <c r="B235" s="222">
        <v>42067</v>
      </c>
      <c r="C235" s="222"/>
      <c r="D235" s="223" t="s">
        <v>691</v>
      </c>
      <c r="E235" s="224" t="s">
        <v>652</v>
      </c>
      <c r="F235" s="225">
        <v>185</v>
      </c>
      <c r="G235" s="224"/>
      <c r="H235" s="224">
        <v>224</v>
      </c>
      <c r="I235" s="226" t="s">
        <v>692</v>
      </c>
      <c r="J235" s="227" t="s">
        <v>654</v>
      </c>
      <c r="K235" s="228">
        <f t="shared" si="170"/>
        <v>39</v>
      </c>
      <c r="L235" s="229">
        <f t="shared" si="171"/>
        <v>0.21081081081081082</v>
      </c>
      <c r="M235" s="224" t="s">
        <v>615</v>
      </c>
      <c r="N235" s="230">
        <v>42647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1">
        <v>26</v>
      </c>
      <c r="B236" s="232">
        <v>42090</v>
      </c>
      <c r="C236" s="232"/>
      <c r="D236" s="240" t="s">
        <v>693</v>
      </c>
      <c r="E236" s="235" t="s">
        <v>652</v>
      </c>
      <c r="F236" s="235">
        <v>49.5</v>
      </c>
      <c r="G236" s="236"/>
      <c r="H236" s="236">
        <v>15.85</v>
      </c>
      <c r="I236" s="236">
        <v>67</v>
      </c>
      <c r="J236" s="237" t="s">
        <v>694</v>
      </c>
      <c r="K236" s="236">
        <f t="shared" si="170"/>
        <v>-33.65</v>
      </c>
      <c r="L236" s="241">
        <f t="shared" si="171"/>
        <v>-0.67979797979797973</v>
      </c>
      <c r="M236" s="235" t="s">
        <v>631</v>
      </c>
      <c r="N236" s="242">
        <v>43627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1">
        <v>27</v>
      </c>
      <c r="B237" s="222">
        <v>42093</v>
      </c>
      <c r="C237" s="222"/>
      <c r="D237" s="223" t="s">
        <v>695</v>
      </c>
      <c r="E237" s="224" t="s">
        <v>652</v>
      </c>
      <c r="F237" s="225">
        <v>183.5</v>
      </c>
      <c r="G237" s="224"/>
      <c r="H237" s="224">
        <v>219</v>
      </c>
      <c r="I237" s="226">
        <v>218</v>
      </c>
      <c r="J237" s="227" t="s">
        <v>696</v>
      </c>
      <c r="K237" s="228">
        <f t="shared" si="170"/>
        <v>35.5</v>
      </c>
      <c r="L237" s="229">
        <f t="shared" si="171"/>
        <v>0.19346049046321526</v>
      </c>
      <c r="M237" s="224" t="s">
        <v>615</v>
      </c>
      <c r="N237" s="230">
        <v>42103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1">
        <v>28</v>
      </c>
      <c r="B238" s="222">
        <v>42114</v>
      </c>
      <c r="C238" s="222"/>
      <c r="D238" s="223" t="s">
        <v>697</v>
      </c>
      <c r="E238" s="224" t="s">
        <v>652</v>
      </c>
      <c r="F238" s="225">
        <f>(227+237)/2</f>
        <v>232</v>
      </c>
      <c r="G238" s="224"/>
      <c r="H238" s="224">
        <v>298</v>
      </c>
      <c r="I238" s="226">
        <v>298</v>
      </c>
      <c r="J238" s="227" t="s">
        <v>654</v>
      </c>
      <c r="K238" s="228">
        <f t="shared" si="170"/>
        <v>66</v>
      </c>
      <c r="L238" s="229">
        <f t="shared" si="171"/>
        <v>0.28448275862068967</v>
      </c>
      <c r="M238" s="224" t="s">
        <v>615</v>
      </c>
      <c r="N238" s="230">
        <v>42823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1">
        <v>29</v>
      </c>
      <c r="B239" s="222">
        <v>42128</v>
      </c>
      <c r="C239" s="222"/>
      <c r="D239" s="223" t="s">
        <v>698</v>
      </c>
      <c r="E239" s="224" t="s">
        <v>617</v>
      </c>
      <c r="F239" s="225">
        <v>385</v>
      </c>
      <c r="G239" s="224"/>
      <c r="H239" s="224">
        <f>212.5+331</f>
        <v>543.5</v>
      </c>
      <c r="I239" s="226">
        <v>510</v>
      </c>
      <c r="J239" s="227" t="s">
        <v>699</v>
      </c>
      <c r="K239" s="228">
        <f t="shared" si="170"/>
        <v>158.5</v>
      </c>
      <c r="L239" s="229">
        <f t="shared" si="171"/>
        <v>0.41168831168831171</v>
      </c>
      <c r="M239" s="224" t="s">
        <v>615</v>
      </c>
      <c r="N239" s="230">
        <v>42235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1">
        <v>30</v>
      </c>
      <c r="B240" s="222">
        <v>42128</v>
      </c>
      <c r="C240" s="222"/>
      <c r="D240" s="223" t="s">
        <v>700</v>
      </c>
      <c r="E240" s="224" t="s">
        <v>617</v>
      </c>
      <c r="F240" s="225">
        <v>115.5</v>
      </c>
      <c r="G240" s="224"/>
      <c r="H240" s="224">
        <v>146</v>
      </c>
      <c r="I240" s="226">
        <v>142</v>
      </c>
      <c r="J240" s="227" t="s">
        <v>701</v>
      </c>
      <c r="K240" s="228">
        <f t="shared" si="170"/>
        <v>30.5</v>
      </c>
      <c r="L240" s="229">
        <f t="shared" si="171"/>
        <v>0.26406926406926406</v>
      </c>
      <c r="M240" s="224" t="s">
        <v>615</v>
      </c>
      <c r="N240" s="230">
        <v>42202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1">
        <v>31</v>
      </c>
      <c r="B241" s="222">
        <v>42151</v>
      </c>
      <c r="C241" s="222"/>
      <c r="D241" s="223" t="s">
        <v>702</v>
      </c>
      <c r="E241" s="224" t="s">
        <v>617</v>
      </c>
      <c r="F241" s="225">
        <v>237.5</v>
      </c>
      <c r="G241" s="224"/>
      <c r="H241" s="224">
        <v>279.5</v>
      </c>
      <c r="I241" s="226">
        <v>278</v>
      </c>
      <c r="J241" s="227" t="s">
        <v>654</v>
      </c>
      <c r="K241" s="228">
        <f t="shared" si="170"/>
        <v>42</v>
      </c>
      <c r="L241" s="229">
        <f t="shared" si="171"/>
        <v>0.17684210526315788</v>
      </c>
      <c r="M241" s="224" t="s">
        <v>615</v>
      </c>
      <c r="N241" s="230">
        <v>42222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1">
        <v>32</v>
      </c>
      <c r="B242" s="222">
        <v>42174</v>
      </c>
      <c r="C242" s="222"/>
      <c r="D242" s="223" t="s">
        <v>673</v>
      </c>
      <c r="E242" s="224" t="s">
        <v>652</v>
      </c>
      <c r="F242" s="225">
        <v>340</v>
      </c>
      <c r="G242" s="224"/>
      <c r="H242" s="224">
        <v>448</v>
      </c>
      <c r="I242" s="226">
        <v>448</v>
      </c>
      <c r="J242" s="227" t="s">
        <v>654</v>
      </c>
      <c r="K242" s="228">
        <f t="shared" si="170"/>
        <v>108</v>
      </c>
      <c r="L242" s="229">
        <f t="shared" si="171"/>
        <v>0.31764705882352939</v>
      </c>
      <c r="M242" s="224" t="s">
        <v>615</v>
      </c>
      <c r="N242" s="230">
        <v>43018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1">
        <v>33</v>
      </c>
      <c r="B243" s="222">
        <v>42191</v>
      </c>
      <c r="C243" s="222"/>
      <c r="D243" s="223" t="s">
        <v>703</v>
      </c>
      <c r="E243" s="224" t="s">
        <v>652</v>
      </c>
      <c r="F243" s="225">
        <v>390</v>
      </c>
      <c r="G243" s="224"/>
      <c r="H243" s="224">
        <v>460</v>
      </c>
      <c r="I243" s="226">
        <v>460</v>
      </c>
      <c r="J243" s="227" t="s">
        <v>654</v>
      </c>
      <c r="K243" s="228">
        <f t="shared" si="170"/>
        <v>70</v>
      </c>
      <c r="L243" s="229">
        <f t="shared" si="171"/>
        <v>0.17948717948717949</v>
      </c>
      <c r="M243" s="224" t="s">
        <v>615</v>
      </c>
      <c r="N243" s="230">
        <v>42478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1">
        <v>34</v>
      </c>
      <c r="B244" s="232">
        <v>42195</v>
      </c>
      <c r="C244" s="232"/>
      <c r="D244" s="233" t="s">
        <v>704</v>
      </c>
      <c r="E244" s="234" t="s">
        <v>652</v>
      </c>
      <c r="F244" s="235">
        <v>122.5</v>
      </c>
      <c r="G244" s="235"/>
      <c r="H244" s="236">
        <v>61</v>
      </c>
      <c r="I244" s="236">
        <v>172</v>
      </c>
      <c r="J244" s="237" t="s">
        <v>705</v>
      </c>
      <c r="K244" s="238">
        <f t="shared" si="170"/>
        <v>-61.5</v>
      </c>
      <c r="L244" s="239">
        <f t="shared" si="171"/>
        <v>-0.50204081632653064</v>
      </c>
      <c r="M244" s="235" t="s">
        <v>631</v>
      </c>
      <c r="N244" s="232">
        <v>43333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1">
        <v>35</v>
      </c>
      <c r="B245" s="222">
        <v>42219</v>
      </c>
      <c r="C245" s="222"/>
      <c r="D245" s="223" t="s">
        <v>706</v>
      </c>
      <c r="E245" s="224" t="s">
        <v>652</v>
      </c>
      <c r="F245" s="225">
        <v>297.5</v>
      </c>
      <c r="G245" s="224"/>
      <c r="H245" s="224">
        <v>350</v>
      </c>
      <c r="I245" s="226">
        <v>360</v>
      </c>
      <c r="J245" s="227" t="s">
        <v>707</v>
      </c>
      <c r="K245" s="228">
        <f t="shared" si="170"/>
        <v>52.5</v>
      </c>
      <c r="L245" s="229">
        <f t="shared" si="171"/>
        <v>0.17647058823529413</v>
      </c>
      <c r="M245" s="224" t="s">
        <v>615</v>
      </c>
      <c r="N245" s="230">
        <v>42232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1">
        <v>36</v>
      </c>
      <c r="B246" s="222">
        <v>42219</v>
      </c>
      <c r="C246" s="222"/>
      <c r="D246" s="223" t="s">
        <v>708</v>
      </c>
      <c r="E246" s="224" t="s">
        <v>652</v>
      </c>
      <c r="F246" s="225">
        <v>115.5</v>
      </c>
      <c r="G246" s="224"/>
      <c r="H246" s="224">
        <v>149</v>
      </c>
      <c r="I246" s="226">
        <v>140</v>
      </c>
      <c r="J246" s="227" t="s">
        <v>709</v>
      </c>
      <c r="K246" s="228">
        <f t="shared" si="170"/>
        <v>33.5</v>
      </c>
      <c r="L246" s="229">
        <f t="shared" si="171"/>
        <v>0.29004329004329005</v>
      </c>
      <c r="M246" s="224" t="s">
        <v>615</v>
      </c>
      <c r="N246" s="230">
        <v>42740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1">
        <v>37</v>
      </c>
      <c r="B247" s="222">
        <v>42251</v>
      </c>
      <c r="C247" s="222"/>
      <c r="D247" s="223" t="s">
        <v>702</v>
      </c>
      <c r="E247" s="224" t="s">
        <v>652</v>
      </c>
      <c r="F247" s="225">
        <v>226</v>
      </c>
      <c r="G247" s="224"/>
      <c r="H247" s="224">
        <v>292</v>
      </c>
      <c r="I247" s="226">
        <v>292</v>
      </c>
      <c r="J247" s="227" t="s">
        <v>710</v>
      </c>
      <c r="K247" s="228">
        <f t="shared" si="170"/>
        <v>66</v>
      </c>
      <c r="L247" s="229">
        <f t="shared" si="171"/>
        <v>0.29203539823008851</v>
      </c>
      <c r="M247" s="224" t="s">
        <v>615</v>
      </c>
      <c r="N247" s="230">
        <v>42286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1">
        <v>38</v>
      </c>
      <c r="B248" s="222">
        <v>42254</v>
      </c>
      <c r="C248" s="222"/>
      <c r="D248" s="223" t="s">
        <v>697</v>
      </c>
      <c r="E248" s="224" t="s">
        <v>652</v>
      </c>
      <c r="F248" s="225">
        <v>232.5</v>
      </c>
      <c r="G248" s="224"/>
      <c r="H248" s="224">
        <v>312.5</v>
      </c>
      <c r="I248" s="226">
        <v>310</v>
      </c>
      <c r="J248" s="227" t="s">
        <v>654</v>
      </c>
      <c r="K248" s="228">
        <f t="shared" si="170"/>
        <v>80</v>
      </c>
      <c r="L248" s="229">
        <f t="shared" si="171"/>
        <v>0.34408602150537637</v>
      </c>
      <c r="M248" s="224" t="s">
        <v>615</v>
      </c>
      <c r="N248" s="230">
        <v>42823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1">
        <v>39</v>
      </c>
      <c r="B249" s="222">
        <v>42268</v>
      </c>
      <c r="C249" s="222"/>
      <c r="D249" s="223" t="s">
        <v>711</v>
      </c>
      <c r="E249" s="224" t="s">
        <v>652</v>
      </c>
      <c r="F249" s="225">
        <v>196.5</v>
      </c>
      <c r="G249" s="224"/>
      <c r="H249" s="224">
        <v>238</v>
      </c>
      <c r="I249" s="226">
        <v>238</v>
      </c>
      <c r="J249" s="227" t="s">
        <v>710</v>
      </c>
      <c r="K249" s="228">
        <f t="shared" si="170"/>
        <v>41.5</v>
      </c>
      <c r="L249" s="229">
        <f t="shared" si="171"/>
        <v>0.21119592875318066</v>
      </c>
      <c r="M249" s="224" t="s">
        <v>615</v>
      </c>
      <c r="N249" s="230">
        <v>42291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1">
        <v>40</v>
      </c>
      <c r="B250" s="222">
        <v>42271</v>
      </c>
      <c r="C250" s="222"/>
      <c r="D250" s="223" t="s">
        <v>651</v>
      </c>
      <c r="E250" s="224" t="s">
        <v>652</v>
      </c>
      <c r="F250" s="225">
        <v>65</v>
      </c>
      <c r="G250" s="224"/>
      <c r="H250" s="224">
        <v>82</v>
      </c>
      <c r="I250" s="226">
        <v>82</v>
      </c>
      <c r="J250" s="227" t="s">
        <v>710</v>
      </c>
      <c r="K250" s="228">
        <f t="shared" si="170"/>
        <v>17</v>
      </c>
      <c r="L250" s="229">
        <f t="shared" si="171"/>
        <v>0.26153846153846155</v>
      </c>
      <c r="M250" s="224" t="s">
        <v>615</v>
      </c>
      <c r="N250" s="230">
        <v>42578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1">
        <v>41</v>
      </c>
      <c r="B251" s="222">
        <v>42291</v>
      </c>
      <c r="C251" s="222"/>
      <c r="D251" s="223" t="s">
        <v>712</v>
      </c>
      <c r="E251" s="224" t="s">
        <v>652</v>
      </c>
      <c r="F251" s="225">
        <v>144</v>
      </c>
      <c r="G251" s="224"/>
      <c r="H251" s="224">
        <v>182.5</v>
      </c>
      <c r="I251" s="226">
        <v>181</v>
      </c>
      <c r="J251" s="227" t="s">
        <v>710</v>
      </c>
      <c r="K251" s="228">
        <f t="shared" si="170"/>
        <v>38.5</v>
      </c>
      <c r="L251" s="229">
        <f t="shared" si="171"/>
        <v>0.2673611111111111</v>
      </c>
      <c r="M251" s="224" t="s">
        <v>615</v>
      </c>
      <c r="N251" s="230">
        <v>42817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1">
        <v>42</v>
      </c>
      <c r="B252" s="222">
        <v>42291</v>
      </c>
      <c r="C252" s="222"/>
      <c r="D252" s="223" t="s">
        <v>713</v>
      </c>
      <c r="E252" s="224" t="s">
        <v>652</v>
      </c>
      <c r="F252" s="225">
        <v>264</v>
      </c>
      <c r="G252" s="224"/>
      <c r="H252" s="224">
        <v>311</v>
      </c>
      <c r="I252" s="226">
        <v>311</v>
      </c>
      <c r="J252" s="227" t="s">
        <v>710</v>
      </c>
      <c r="K252" s="228">
        <f t="shared" si="170"/>
        <v>47</v>
      </c>
      <c r="L252" s="229">
        <f t="shared" si="171"/>
        <v>0.17803030303030304</v>
      </c>
      <c r="M252" s="224" t="s">
        <v>615</v>
      </c>
      <c r="N252" s="230">
        <v>42604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1">
        <v>43</v>
      </c>
      <c r="B253" s="222">
        <v>42318</v>
      </c>
      <c r="C253" s="222"/>
      <c r="D253" s="223" t="s">
        <v>714</v>
      </c>
      <c r="E253" s="224" t="s">
        <v>617</v>
      </c>
      <c r="F253" s="225">
        <v>549.5</v>
      </c>
      <c r="G253" s="224"/>
      <c r="H253" s="224">
        <v>630</v>
      </c>
      <c r="I253" s="226">
        <v>630</v>
      </c>
      <c r="J253" s="227" t="s">
        <v>710</v>
      </c>
      <c r="K253" s="228">
        <f t="shared" si="170"/>
        <v>80.5</v>
      </c>
      <c r="L253" s="229">
        <f t="shared" si="171"/>
        <v>0.1464968152866242</v>
      </c>
      <c r="M253" s="224" t="s">
        <v>615</v>
      </c>
      <c r="N253" s="230">
        <v>42419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1">
        <v>44</v>
      </c>
      <c r="B254" s="222">
        <v>42342</v>
      </c>
      <c r="C254" s="222"/>
      <c r="D254" s="223" t="s">
        <v>715</v>
      </c>
      <c r="E254" s="224" t="s">
        <v>652</v>
      </c>
      <c r="F254" s="225">
        <v>1027.5</v>
      </c>
      <c r="G254" s="224"/>
      <c r="H254" s="224">
        <v>1315</v>
      </c>
      <c r="I254" s="226">
        <v>1250</v>
      </c>
      <c r="J254" s="227" t="s">
        <v>710</v>
      </c>
      <c r="K254" s="228">
        <f t="shared" si="170"/>
        <v>287.5</v>
      </c>
      <c r="L254" s="229">
        <f t="shared" si="171"/>
        <v>0.27980535279805352</v>
      </c>
      <c r="M254" s="224" t="s">
        <v>615</v>
      </c>
      <c r="N254" s="230">
        <v>43244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1">
        <v>45</v>
      </c>
      <c r="B255" s="222">
        <v>42367</v>
      </c>
      <c r="C255" s="222"/>
      <c r="D255" s="223" t="s">
        <v>716</v>
      </c>
      <c r="E255" s="224" t="s">
        <v>652</v>
      </c>
      <c r="F255" s="225">
        <v>465</v>
      </c>
      <c r="G255" s="224"/>
      <c r="H255" s="224">
        <v>540</v>
      </c>
      <c r="I255" s="226">
        <v>540</v>
      </c>
      <c r="J255" s="227" t="s">
        <v>710</v>
      </c>
      <c r="K255" s="228">
        <f t="shared" si="170"/>
        <v>75</v>
      </c>
      <c r="L255" s="229">
        <f t="shared" si="171"/>
        <v>0.16129032258064516</v>
      </c>
      <c r="M255" s="224" t="s">
        <v>615</v>
      </c>
      <c r="N255" s="230">
        <v>42530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1">
        <v>46</v>
      </c>
      <c r="B256" s="222">
        <v>42380</v>
      </c>
      <c r="C256" s="222"/>
      <c r="D256" s="223" t="s">
        <v>392</v>
      </c>
      <c r="E256" s="224" t="s">
        <v>617</v>
      </c>
      <c r="F256" s="225">
        <v>81</v>
      </c>
      <c r="G256" s="224"/>
      <c r="H256" s="224">
        <v>110</v>
      </c>
      <c r="I256" s="226">
        <v>110</v>
      </c>
      <c r="J256" s="227" t="s">
        <v>710</v>
      </c>
      <c r="K256" s="228">
        <f t="shared" si="170"/>
        <v>29</v>
      </c>
      <c r="L256" s="229">
        <f t="shared" si="171"/>
        <v>0.35802469135802467</v>
      </c>
      <c r="M256" s="224" t="s">
        <v>615</v>
      </c>
      <c r="N256" s="230">
        <v>42745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1">
        <v>47</v>
      </c>
      <c r="B257" s="222">
        <v>42382</v>
      </c>
      <c r="C257" s="222"/>
      <c r="D257" s="223" t="s">
        <v>717</v>
      </c>
      <c r="E257" s="224" t="s">
        <v>617</v>
      </c>
      <c r="F257" s="225">
        <v>417.5</v>
      </c>
      <c r="G257" s="224"/>
      <c r="H257" s="224">
        <v>547</v>
      </c>
      <c r="I257" s="226">
        <v>535</v>
      </c>
      <c r="J257" s="227" t="s">
        <v>710</v>
      </c>
      <c r="K257" s="228">
        <f t="shared" si="170"/>
        <v>129.5</v>
      </c>
      <c r="L257" s="229">
        <f t="shared" si="171"/>
        <v>0.31017964071856285</v>
      </c>
      <c r="M257" s="224" t="s">
        <v>615</v>
      </c>
      <c r="N257" s="230">
        <v>42578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1">
        <v>48</v>
      </c>
      <c r="B258" s="222">
        <v>42408</v>
      </c>
      <c r="C258" s="222"/>
      <c r="D258" s="223" t="s">
        <v>718</v>
      </c>
      <c r="E258" s="224" t="s">
        <v>652</v>
      </c>
      <c r="F258" s="225">
        <v>650</v>
      </c>
      <c r="G258" s="224"/>
      <c r="H258" s="224">
        <v>800</v>
      </c>
      <c r="I258" s="226">
        <v>800</v>
      </c>
      <c r="J258" s="227" t="s">
        <v>710</v>
      </c>
      <c r="K258" s="228">
        <f t="shared" si="170"/>
        <v>150</v>
      </c>
      <c r="L258" s="229">
        <f t="shared" si="171"/>
        <v>0.23076923076923078</v>
      </c>
      <c r="M258" s="224" t="s">
        <v>615</v>
      </c>
      <c r="N258" s="230">
        <v>43154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1">
        <v>49</v>
      </c>
      <c r="B259" s="222">
        <v>42433</v>
      </c>
      <c r="C259" s="222"/>
      <c r="D259" s="223" t="s">
        <v>212</v>
      </c>
      <c r="E259" s="224" t="s">
        <v>652</v>
      </c>
      <c r="F259" s="225">
        <v>437.5</v>
      </c>
      <c r="G259" s="224"/>
      <c r="H259" s="224">
        <v>504.5</v>
      </c>
      <c r="I259" s="226">
        <v>522</v>
      </c>
      <c r="J259" s="227" t="s">
        <v>719</v>
      </c>
      <c r="K259" s="228">
        <f t="shared" si="170"/>
        <v>67</v>
      </c>
      <c r="L259" s="229">
        <f t="shared" si="171"/>
        <v>0.15314285714285714</v>
      </c>
      <c r="M259" s="224" t="s">
        <v>615</v>
      </c>
      <c r="N259" s="230">
        <v>42480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1">
        <v>50</v>
      </c>
      <c r="B260" s="222">
        <v>42438</v>
      </c>
      <c r="C260" s="222"/>
      <c r="D260" s="223" t="s">
        <v>720</v>
      </c>
      <c r="E260" s="224" t="s">
        <v>652</v>
      </c>
      <c r="F260" s="225">
        <v>189.5</v>
      </c>
      <c r="G260" s="224"/>
      <c r="H260" s="224">
        <v>218</v>
      </c>
      <c r="I260" s="226">
        <v>218</v>
      </c>
      <c r="J260" s="227" t="s">
        <v>710</v>
      </c>
      <c r="K260" s="228">
        <f t="shared" si="170"/>
        <v>28.5</v>
      </c>
      <c r="L260" s="229">
        <f t="shared" si="171"/>
        <v>0.15039577836411611</v>
      </c>
      <c r="M260" s="224" t="s">
        <v>615</v>
      </c>
      <c r="N260" s="230">
        <v>43034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1">
        <v>51</v>
      </c>
      <c r="B261" s="232">
        <v>42471</v>
      </c>
      <c r="C261" s="232"/>
      <c r="D261" s="240" t="s">
        <v>721</v>
      </c>
      <c r="E261" s="235" t="s">
        <v>652</v>
      </c>
      <c r="F261" s="235">
        <v>36.5</v>
      </c>
      <c r="G261" s="236"/>
      <c r="H261" s="236">
        <v>15.85</v>
      </c>
      <c r="I261" s="236">
        <v>60</v>
      </c>
      <c r="J261" s="237" t="s">
        <v>722</v>
      </c>
      <c r="K261" s="238">
        <f t="shared" si="170"/>
        <v>-20.65</v>
      </c>
      <c r="L261" s="239">
        <f t="shared" si="171"/>
        <v>-0.5657534246575342</v>
      </c>
      <c r="M261" s="235" t="s">
        <v>631</v>
      </c>
      <c r="N261" s="243">
        <v>43627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1">
        <v>52</v>
      </c>
      <c r="B262" s="222">
        <v>42472</v>
      </c>
      <c r="C262" s="222"/>
      <c r="D262" s="223" t="s">
        <v>723</v>
      </c>
      <c r="E262" s="224" t="s">
        <v>652</v>
      </c>
      <c r="F262" s="225">
        <v>93</v>
      </c>
      <c r="G262" s="224"/>
      <c r="H262" s="224">
        <v>149</v>
      </c>
      <c r="I262" s="226">
        <v>140</v>
      </c>
      <c r="J262" s="227" t="s">
        <v>724</v>
      </c>
      <c r="K262" s="228">
        <f t="shared" si="170"/>
        <v>56</v>
      </c>
      <c r="L262" s="229">
        <f t="shared" si="171"/>
        <v>0.60215053763440862</v>
      </c>
      <c r="M262" s="224" t="s">
        <v>615</v>
      </c>
      <c r="N262" s="230">
        <v>42740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1">
        <v>53</v>
      </c>
      <c r="B263" s="222">
        <v>42472</v>
      </c>
      <c r="C263" s="222"/>
      <c r="D263" s="223" t="s">
        <v>725</v>
      </c>
      <c r="E263" s="224" t="s">
        <v>652</v>
      </c>
      <c r="F263" s="225">
        <v>130</v>
      </c>
      <c r="G263" s="224"/>
      <c r="H263" s="224">
        <v>150</v>
      </c>
      <c r="I263" s="226" t="s">
        <v>726</v>
      </c>
      <c r="J263" s="227" t="s">
        <v>710</v>
      </c>
      <c r="K263" s="228">
        <f t="shared" si="170"/>
        <v>20</v>
      </c>
      <c r="L263" s="229">
        <f t="shared" si="171"/>
        <v>0.15384615384615385</v>
      </c>
      <c r="M263" s="224" t="s">
        <v>615</v>
      </c>
      <c r="N263" s="230">
        <v>42564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1">
        <v>54</v>
      </c>
      <c r="B264" s="222">
        <v>42473</v>
      </c>
      <c r="C264" s="222"/>
      <c r="D264" s="223" t="s">
        <v>727</v>
      </c>
      <c r="E264" s="224" t="s">
        <v>652</v>
      </c>
      <c r="F264" s="225">
        <v>196</v>
      </c>
      <c r="G264" s="224"/>
      <c r="H264" s="224">
        <v>299</v>
      </c>
      <c r="I264" s="226">
        <v>299</v>
      </c>
      <c r="J264" s="227" t="s">
        <v>710</v>
      </c>
      <c r="K264" s="228">
        <v>103</v>
      </c>
      <c r="L264" s="229">
        <v>0.52551020408163296</v>
      </c>
      <c r="M264" s="224" t="s">
        <v>615</v>
      </c>
      <c r="N264" s="230">
        <v>42620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1">
        <v>55</v>
      </c>
      <c r="B265" s="222">
        <v>42473</v>
      </c>
      <c r="C265" s="222"/>
      <c r="D265" s="223" t="s">
        <v>728</v>
      </c>
      <c r="E265" s="224" t="s">
        <v>652</v>
      </c>
      <c r="F265" s="225">
        <v>88</v>
      </c>
      <c r="G265" s="224"/>
      <c r="H265" s="224">
        <v>103</v>
      </c>
      <c r="I265" s="226">
        <v>103</v>
      </c>
      <c r="J265" s="227" t="s">
        <v>710</v>
      </c>
      <c r="K265" s="228">
        <v>15</v>
      </c>
      <c r="L265" s="229">
        <v>0.170454545454545</v>
      </c>
      <c r="M265" s="224" t="s">
        <v>615</v>
      </c>
      <c r="N265" s="230">
        <v>42530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1">
        <v>56</v>
      </c>
      <c r="B266" s="222">
        <v>42492</v>
      </c>
      <c r="C266" s="222"/>
      <c r="D266" s="223" t="s">
        <v>729</v>
      </c>
      <c r="E266" s="224" t="s">
        <v>652</v>
      </c>
      <c r="F266" s="225">
        <v>127.5</v>
      </c>
      <c r="G266" s="224"/>
      <c r="H266" s="224">
        <v>148</v>
      </c>
      <c r="I266" s="226" t="s">
        <v>730</v>
      </c>
      <c r="J266" s="227" t="s">
        <v>710</v>
      </c>
      <c r="K266" s="228">
        <f t="shared" ref="K266:K270" si="172">H266-F266</f>
        <v>20.5</v>
      </c>
      <c r="L266" s="229">
        <f t="shared" ref="L266:L270" si="173">K266/F266</f>
        <v>0.16078431372549021</v>
      </c>
      <c r="M266" s="224" t="s">
        <v>615</v>
      </c>
      <c r="N266" s="230">
        <v>42564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1">
        <v>57</v>
      </c>
      <c r="B267" s="222">
        <v>42493</v>
      </c>
      <c r="C267" s="222"/>
      <c r="D267" s="223" t="s">
        <v>731</v>
      </c>
      <c r="E267" s="224" t="s">
        <v>652</v>
      </c>
      <c r="F267" s="225">
        <v>675</v>
      </c>
      <c r="G267" s="224"/>
      <c r="H267" s="224">
        <v>815</v>
      </c>
      <c r="I267" s="226" t="s">
        <v>732</v>
      </c>
      <c r="J267" s="227" t="s">
        <v>710</v>
      </c>
      <c r="K267" s="228">
        <f t="shared" si="172"/>
        <v>140</v>
      </c>
      <c r="L267" s="229">
        <f t="shared" si="173"/>
        <v>0.2074074074074074</v>
      </c>
      <c r="M267" s="224" t="s">
        <v>615</v>
      </c>
      <c r="N267" s="230">
        <v>43154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1">
        <v>58</v>
      </c>
      <c r="B268" s="232">
        <v>42522</v>
      </c>
      <c r="C268" s="232"/>
      <c r="D268" s="233" t="s">
        <v>733</v>
      </c>
      <c r="E268" s="234" t="s">
        <v>652</v>
      </c>
      <c r="F268" s="235">
        <v>500</v>
      </c>
      <c r="G268" s="235"/>
      <c r="H268" s="236">
        <v>232.5</v>
      </c>
      <c r="I268" s="236" t="s">
        <v>734</v>
      </c>
      <c r="J268" s="237" t="s">
        <v>735</v>
      </c>
      <c r="K268" s="238">
        <f t="shared" si="172"/>
        <v>-267.5</v>
      </c>
      <c r="L268" s="239">
        <f t="shared" si="173"/>
        <v>-0.53500000000000003</v>
      </c>
      <c r="M268" s="235" t="s">
        <v>631</v>
      </c>
      <c r="N268" s="232">
        <v>43735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1">
        <v>59</v>
      </c>
      <c r="B269" s="222">
        <v>42527</v>
      </c>
      <c r="C269" s="222"/>
      <c r="D269" s="223" t="s">
        <v>562</v>
      </c>
      <c r="E269" s="224" t="s">
        <v>652</v>
      </c>
      <c r="F269" s="225">
        <v>110</v>
      </c>
      <c r="G269" s="224"/>
      <c r="H269" s="224">
        <v>126.5</v>
      </c>
      <c r="I269" s="226">
        <v>125</v>
      </c>
      <c r="J269" s="227" t="s">
        <v>661</v>
      </c>
      <c r="K269" s="228">
        <f t="shared" si="172"/>
        <v>16.5</v>
      </c>
      <c r="L269" s="229">
        <f t="shared" si="173"/>
        <v>0.15</v>
      </c>
      <c r="M269" s="224" t="s">
        <v>615</v>
      </c>
      <c r="N269" s="230">
        <v>42552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1">
        <v>60</v>
      </c>
      <c r="B270" s="222">
        <v>42538</v>
      </c>
      <c r="C270" s="222"/>
      <c r="D270" s="223" t="s">
        <v>736</v>
      </c>
      <c r="E270" s="224" t="s">
        <v>652</v>
      </c>
      <c r="F270" s="225">
        <v>44</v>
      </c>
      <c r="G270" s="224"/>
      <c r="H270" s="224">
        <v>69.5</v>
      </c>
      <c r="I270" s="226">
        <v>69.5</v>
      </c>
      <c r="J270" s="227" t="s">
        <v>737</v>
      </c>
      <c r="K270" s="228">
        <f t="shared" si="172"/>
        <v>25.5</v>
      </c>
      <c r="L270" s="229">
        <f t="shared" si="173"/>
        <v>0.57954545454545459</v>
      </c>
      <c r="M270" s="224" t="s">
        <v>615</v>
      </c>
      <c r="N270" s="230">
        <v>42977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1">
        <v>61</v>
      </c>
      <c r="B271" s="222">
        <v>42549</v>
      </c>
      <c r="C271" s="222"/>
      <c r="D271" s="223" t="s">
        <v>738</v>
      </c>
      <c r="E271" s="224" t="s">
        <v>652</v>
      </c>
      <c r="F271" s="225">
        <v>262.5</v>
      </c>
      <c r="G271" s="224"/>
      <c r="H271" s="224">
        <v>340</v>
      </c>
      <c r="I271" s="226">
        <v>333</v>
      </c>
      <c r="J271" s="227" t="s">
        <v>739</v>
      </c>
      <c r="K271" s="228">
        <v>77.5</v>
      </c>
      <c r="L271" s="229">
        <v>0.29523809523809502</v>
      </c>
      <c r="M271" s="224" t="s">
        <v>615</v>
      </c>
      <c r="N271" s="230">
        <v>43017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1">
        <v>62</v>
      </c>
      <c r="B272" s="222">
        <v>42549</v>
      </c>
      <c r="C272" s="222"/>
      <c r="D272" s="223" t="s">
        <v>740</v>
      </c>
      <c r="E272" s="224" t="s">
        <v>652</v>
      </c>
      <c r="F272" s="225">
        <v>840</v>
      </c>
      <c r="G272" s="224"/>
      <c r="H272" s="224">
        <v>1230</v>
      </c>
      <c r="I272" s="226">
        <v>1230</v>
      </c>
      <c r="J272" s="227" t="s">
        <v>710</v>
      </c>
      <c r="K272" s="228">
        <v>390</v>
      </c>
      <c r="L272" s="229">
        <v>0.46428571428571402</v>
      </c>
      <c r="M272" s="224" t="s">
        <v>615</v>
      </c>
      <c r="N272" s="230">
        <v>42649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4">
        <v>63</v>
      </c>
      <c r="B273" s="245">
        <v>42556</v>
      </c>
      <c r="C273" s="245"/>
      <c r="D273" s="246" t="s">
        <v>741</v>
      </c>
      <c r="E273" s="247" t="s">
        <v>652</v>
      </c>
      <c r="F273" s="247">
        <v>395</v>
      </c>
      <c r="G273" s="248"/>
      <c r="H273" s="248">
        <f>(468.5+342.5)/2</f>
        <v>405.5</v>
      </c>
      <c r="I273" s="248">
        <v>510</v>
      </c>
      <c r="J273" s="249" t="s">
        <v>742</v>
      </c>
      <c r="K273" s="250">
        <f t="shared" ref="K273:K279" si="174">H273-F273</f>
        <v>10.5</v>
      </c>
      <c r="L273" s="251">
        <f t="shared" ref="L273:L279" si="175">K273/F273</f>
        <v>2.6582278481012658E-2</v>
      </c>
      <c r="M273" s="247" t="s">
        <v>743</v>
      </c>
      <c r="N273" s="245">
        <v>43606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1">
        <v>64</v>
      </c>
      <c r="B274" s="232">
        <v>42584</v>
      </c>
      <c r="C274" s="232"/>
      <c r="D274" s="233" t="s">
        <v>744</v>
      </c>
      <c r="E274" s="234" t="s">
        <v>617</v>
      </c>
      <c r="F274" s="235">
        <f>169.5-12.8</f>
        <v>156.69999999999999</v>
      </c>
      <c r="G274" s="235"/>
      <c r="H274" s="236">
        <v>77</v>
      </c>
      <c r="I274" s="236" t="s">
        <v>745</v>
      </c>
      <c r="J274" s="237" t="s">
        <v>746</v>
      </c>
      <c r="K274" s="238">
        <f t="shared" si="174"/>
        <v>-79.699999999999989</v>
      </c>
      <c r="L274" s="239">
        <f t="shared" si="175"/>
        <v>-0.50861518825781749</v>
      </c>
      <c r="M274" s="235" t="s">
        <v>631</v>
      </c>
      <c r="N274" s="232">
        <v>43522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1">
        <v>65</v>
      </c>
      <c r="B275" s="232">
        <v>42586</v>
      </c>
      <c r="C275" s="232"/>
      <c r="D275" s="233" t="s">
        <v>747</v>
      </c>
      <c r="E275" s="234" t="s">
        <v>652</v>
      </c>
      <c r="F275" s="235">
        <v>400</v>
      </c>
      <c r="G275" s="235"/>
      <c r="H275" s="236">
        <v>305</v>
      </c>
      <c r="I275" s="236">
        <v>475</v>
      </c>
      <c r="J275" s="237" t="s">
        <v>748</v>
      </c>
      <c r="K275" s="238">
        <f t="shared" si="174"/>
        <v>-95</v>
      </c>
      <c r="L275" s="239">
        <f t="shared" si="175"/>
        <v>-0.23749999999999999</v>
      </c>
      <c r="M275" s="235" t="s">
        <v>631</v>
      </c>
      <c r="N275" s="232">
        <v>43606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1">
        <v>66</v>
      </c>
      <c r="B276" s="222">
        <v>42593</v>
      </c>
      <c r="C276" s="222"/>
      <c r="D276" s="223" t="s">
        <v>749</v>
      </c>
      <c r="E276" s="224" t="s">
        <v>652</v>
      </c>
      <c r="F276" s="225">
        <v>86.5</v>
      </c>
      <c r="G276" s="224"/>
      <c r="H276" s="224">
        <v>130</v>
      </c>
      <c r="I276" s="226">
        <v>130</v>
      </c>
      <c r="J276" s="227" t="s">
        <v>750</v>
      </c>
      <c r="K276" s="228">
        <f t="shared" si="174"/>
        <v>43.5</v>
      </c>
      <c r="L276" s="229">
        <f t="shared" si="175"/>
        <v>0.50289017341040465</v>
      </c>
      <c r="M276" s="224" t="s">
        <v>615</v>
      </c>
      <c r="N276" s="230">
        <v>43091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1">
        <v>67</v>
      </c>
      <c r="B277" s="232">
        <v>42600</v>
      </c>
      <c r="C277" s="232"/>
      <c r="D277" s="233" t="s">
        <v>111</v>
      </c>
      <c r="E277" s="234" t="s">
        <v>652</v>
      </c>
      <c r="F277" s="235">
        <v>133.5</v>
      </c>
      <c r="G277" s="235"/>
      <c r="H277" s="236">
        <v>126.5</v>
      </c>
      <c r="I277" s="236">
        <v>178</v>
      </c>
      <c r="J277" s="237" t="s">
        <v>751</v>
      </c>
      <c r="K277" s="238">
        <f t="shared" si="174"/>
        <v>-7</v>
      </c>
      <c r="L277" s="239">
        <f t="shared" si="175"/>
        <v>-5.2434456928838954E-2</v>
      </c>
      <c r="M277" s="235" t="s">
        <v>631</v>
      </c>
      <c r="N277" s="232">
        <v>42615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1">
        <v>68</v>
      </c>
      <c r="B278" s="222">
        <v>42613</v>
      </c>
      <c r="C278" s="222"/>
      <c r="D278" s="223" t="s">
        <v>752</v>
      </c>
      <c r="E278" s="224" t="s">
        <v>652</v>
      </c>
      <c r="F278" s="225">
        <v>560</v>
      </c>
      <c r="G278" s="224"/>
      <c r="H278" s="224">
        <v>725</v>
      </c>
      <c r="I278" s="226">
        <v>725</v>
      </c>
      <c r="J278" s="227" t="s">
        <v>654</v>
      </c>
      <c r="K278" s="228">
        <f t="shared" si="174"/>
        <v>165</v>
      </c>
      <c r="L278" s="229">
        <f t="shared" si="175"/>
        <v>0.29464285714285715</v>
      </c>
      <c r="M278" s="224" t="s">
        <v>615</v>
      </c>
      <c r="N278" s="230">
        <v>42456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1">
        <v>69</v>
      </c>
      <c r="B279" s="222">
        <v>42614</v>
      </c>
      <c r="C279" s="222"/>
      <c r="D279" s="223" t="s">
        <v>753</v>
      </c>
      <c r="E279" s="224" t="s">
        <v>652</v>
      </c>
      <c r="F279" s="225">
        <v>160.5</v>
      </c>
      <c r="G279" s="224"/>
      <c r="H279" s="224">
        <v>210</v>
      </c>
      <c r="I279" s="226">
        <v>210</v>
      </c>
      <c r="J279" s="227" t="s">
        <v>654</v>
      </c>
      <c r="K279" s="228">
        <f t="shared" si="174"/>
        <v>49.5</v>
      </c>
      <c r="L279" s="229">
        <f t="shared" si="175"/>
        <v>0.30841121495327101</v>
      </c>
      <c r="M279" s="224" t="s">
        <v>615</v>
      </c>
      <c r="N279" s="230">
        <v>42871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1">
        <v>70</v>
      </c>
      <c r="B280" s="222">
        <v>42646</v>
      </c>
      <c r="C280" s="222"/>
      <c r="D280" s="223" t="s">
        <v>407</v>
      </c>
      <c r="E280" s="224" t="s">
        <v>652</v>
      </c>
      <c r="F280" s="225">
        <v>430</v>
      </c>
      <c r="G280" s="224"/>
      <c r="H280" s="224">
        <v>596</v>
      </c>
      <c r="I280" s="226">
        <v>575</v>
      </c>
      <c r="J280" s="227" t="s">
        <v>754</v>
      </c>
      <c r="K280" s="228">
        <v>166</v>
      </c>
      <c r="L280" s="229">
        <v>0.38604651162790699</v>
      </c>
      <c r="M280" s="224" t="s">
        <v>615</v>
      </c>
      <c r="N280" s="230">
        <v>42769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1">
        <v>71</v>
      </c>
      <c r="B281" s="222">
        <v>42657</v>
      </c>
      <c r="C281" s="222"/>
      <c r="D281" s="223" t="s">
        <v>755</v>
      </c>
      <c r="E281" s="224" t="s">
        <v>652</v>
      </c>
      <c r="F281" s="225">
        <v>280</v>
      </c>
      <c r="G281" s="224"/>
      <c r="H281" s="224">
        <v>345</v>
      </c>
      <c r="I281" s="226">
        <v>345</v>
      </c>
      <c r="J281" s="227" t="s">
        <v>654</v>
      </c>
      <c r="K281" s="228">
        <f t="shared" ref="K281:K286" si="176">H281-F281</f>
        <v>65</v>
      </c>
      <c r="L281" s="229">
        <f t="shared" ref="L281:L282" si="177">K281/F281</f>
        <v>0.23214285714285715</v>
      </c>
      <c r="M281" s="224" t="s">
        <v>615</v>
      </c>
      <c r="N281" s="230">
        <v>42814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1">
        <v>72</v>
      </c>
      <c r="B282" s="222">
        <v>42657</v>
      </c>
      <c r="C282" s="222"/>
      <c r="D282" s="223" t="s">
        <v>756</v>
      </c>
      <c r="E282" s="224" t="s">
        <v>652</v>
      </c>
      <c r="F282" s="225">
        <v>245</v>
      </c>
      <c r="G282" s="224"/>
      <c r="H282" s="224">
        <v>325.5</v>
      </c>
      <c r="I282" s="226">
        <v>330</v>
      </c>
      <c r="J282" s="227" t="s">
        <v>757</v>
      </c>
      <c r="K282" s="228">
        <f t="shared" si="176"/>
        <v>80.5</v>
      </c>
      <c r="L282" s="229">
        <f t="shared" si="177"/>
        <v>0.32857142857142857</v>
      </c>
      <c r="M282" s="224" t="s">
        <v>615</v>
      </c>
      <c r="N282" s="230">
        <v>42769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1">
        <v>73</v>
      </c>
      <c r="B283" s="222">
        <v>42660</v>
      </c>
      <c r="C283" s="222"/>
      <c r="D283" s="223" t="s">
        <v>352</v>
      </c>
      <c r="E283" s="224" t="s">
        <v>652</v>
      </c>
      <c r="F283" s="225">
        <v>125</v>
      </c>
      <c r="G283" s="224"/>
      <c r="H283" s="224">
        <v>160</v>
      </c>
      <c r="I283" s="226">
        <v>160</v>
      </c>
      <c r="J283" s="227" t="s">
        <v>710</v>
      </c>
      <c r="K283" s="228">
        <f t="shared" si="176"/>
        <v>35</v>
      </c>
      <c r="L283" s="229">
        <v>0.28000000000000003</v>
      </c>
      <c r="M283" s="224" t="s">
        <v>615</v>
      </c>
      <c r="N283" s="230">
        <v>42803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1">
        <v>74</v>
      </c>
      <c r="B284" s="222">
        <v>42660</v>
      </c>
      <c r="C284" s="222"/>
      <c r="D284" s="223" t="s">
        <v>484</v>
      </c>
      <c r="E284" s="224" t="s">
        <v>652</v>
      </c>
      <c r="F284" s="225">
        <v>114</v>
      </c>
      <c r="G284" s="224"/>
      <c r="H284" s="224">
        <v>145</v>
      </c>
      <c r="I284" s="226">
        <v>145</v>
      </c>
      <c r="J284" s="227" t="s">
        <v>710</v>
      </c>
      <c r="K284" s="228">
        <f t="shared" si="176"/>
        <v>31</v>
      </c>
      <c r="L284" s="229">
        <f t="shared" ref="L284:L286" si="178">K284/F284</f>
        <v>0.27192982456140352</v>
      </c>
      <c r="M284" s="224" t="s">
        <v>615</v>
      </c>
      <c r="N284" s="230">
        <v>42859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1">
        <v>75</v>
      </c>
      <c r="B285" s="222">
        <v>42660</v>
      </c>
      <c r="C285" s="222"/>
      <c r="D285" s="223" t="s">
        <v>758</v>
      </c>
      <c r="E285" s="224" t="s">
        <v>652</v>
      </c>
      <c r="F285" s="225">
        <v>212</v>
      </c>
      <c r="G285" s="224"/>
      <c r="H285" s="224">
        <v>280</v>
      </c>
      <c r="I285" s="226">
        <v>276</v>
      </c>
      <c r="J285" s="227" t="s">
        <v>759</v>
      </c>
      <c r="K285" s="228">
        <f t="shared" si="176"/>
        <v>68</v>
      </c>
      <c r="L285" s="229">
        <f t="shared" si="178"/>
        <v>0.32075471698113206</v>
      </c>
      <c r="M285" s="224" t="s">
        <v>615</v>
      </c>
      <c r="N285" s="230">
        <v>42858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1">
        <v>76</v>
      </c>
      <c r="B286" s="222">
        <v>42678</v>
      </c>
      <c r="C286" s="222"/>
      <c r="D286" s="223" t="s">
        <v>472</v>
      </c>
      <c r="E286" s="224" t="s">
        <v>652</v>
      </c>
      <c r="F286" s="225">
        <v>155</v>
      </c>
      <c r="G286" s="224"/>
      <c r="H286" s="224">
        <v>210</v>
      </c>
      <c r="I286" s="226">
        <v>210</v>
      </c>
      <c r="J286" s="227" t="s">
        <v>760</v>
      </c>
      <c r="K286" s="228">
        <f t="shared" si="176"/>
        <v>55</v>
      </c>
      <c r="L286" s="229">
        <f t="shared" si="178"/>
        <v>0.35483870967741937</v>
      </c>
      <c r="M286" s="224" t="s">
        <v>615</v>
      </c>
      <c r="N286" s="230">
        <v>42944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1">
        <v>77</v>
      </c>
      <c r="B287" s="232">
        <v>42710</v>
      </c>
      <c r="C287" s="232"/>
      <c r="D287" s="233" t="s">
        <v>761</v>
      </c>
      <c r="E287" s="234" t="s">
        <v>652</v>
      </c>
      <c r="F287" s="235">
        <v>150.5</v>
      </c>
      <c r="G287" s="235"/>
      <c r="H287" s="236">
        <v>72.5</v>
      </c>
      <c r="I287" s="236">
        <v>174</v>
      </c>
      <c r="J287" s="237" t="s">
        <v>762</v>
      </c>
      <c r="K287" s="238">
        <v>-78</v>
      </c>
      <c r="L287" s="239">
        <v>-0.51827242524916906</v>
      </c>
      <c r="M287" s="235" t="s">
        <v>631</v>
      </c>
      <c r="N287" s="232">
        <v>43333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1">
        <v>78</v>
      </c>
      <c r="B288" s="222">
        <v>42712</v>
      </c>
      <c r="C288" s="222"/>
      <c r="D288" s="223" t="s">
        <v>763</v>
      </c>
      <c r="E288" s="224" t="s">
        <v>652</v>
      </c>
      <c r="F288" s="225">
        <v>380</v>
      </c>
      <c r="G288" s="224"/>
      <c r="H288" s="224">
        <v>478</v>
      </c>
      <c r="I288" s="226">
        <v>468</v>
      </c>
      <c r="J288" s="227" t="s">
        <v>710</v>
      </c>
      <c r="K288" s="228">
        <f t="shared" ref="K288:K290" si="179">H288-F288</f>
        <v>98</v>
      </c>
      <c r="L288" s="229">
        <f t="shared" ref="L288:L290" si="180">K288/F288</f>
        <v>0.25789473684210529</v>
      </c>
      <c r="M288" s="224" t="s">
        <v>615</v>
      </c>
      <c r="N288" s="230">
        <v>43025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1">
        <v>79</v>
      </c>
      <c r="B289" s="222">
        <v>42734</v>
      </c>
      <c r="C289" s="222"/>
      <c r="D289" s="223" t="s">
        <v>110</v>
      </c>
      <c r="E289" s="224" t="s">
        <v>652</v>
      </c>
      <c r="F289" s="225">
        <v>305</v>
      </c>
      <c r="G289" s="224"/>
      <c r="H289" s="224">
        <v>375</v>
      </c>
      <c r="I289" s="226">
        <v>375</v>
      </c>
      <c r="J289" s="227" t="s">
        <v>710</v>
      </c>
      <c r="K289" s="228">
        <f t="shared" si="179"/>
        <v>70</v>
      </c>
      <c r="L289" s="229">
        <f t="shared" si="180"/>
        <v>0.22950819672131148</v>
      </c>
      <c r="M289" s="224" t="s">
        <v>615</v>
      </c>
      <c r="N289" s="230">
        <v>42768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1">
        <v>80</v>
      </c>
      <c r="B290" s="222">
        <v>42739</v>
      </c>
      <c r="C290" s="222"/>
      <c r="D290" s="223" t="s">
        <v>96</v>
      </c>
      <c r="E290" s="224" t="s">
        <v>652</v>
      </c>
      <c r="F290" s="225">
        <v>99.5</v>
      </c>
      <c r="G290" s="224"/>
      <c r="H290" s="224">
        <v>158</v>
      </c>
      <c r="I290" s="226">
        <v>158</v>
      </c>
      <c r="J290" s="227" t="s">
        <v>710</v>
      </c>
      <c r="K290" s="228">
        <f t="shared" si="179"/>
        <v>58.5</v>
      </c>
      <c r="L290" s="229">
        <f t="shared" si="180"/>
        <v>0.5879396984924623</v>
      </c>
      <c r="M290" s="224" t="s">
        <v>615</v>
      </c>
      <c r="N290" s="230">
        <v>42898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1">
        <v>81</v>
      </c>
      <c r="B291" s="222">
        <v>42739</v>
      </c>
      <c r="C291" s="222"/>
      <c r="D291" s="223" t="s">
        <v>96</v>
      </c>
      <c r="E291" s="224" t="s">
        <v>652</v>
      </c>
      <c r="F291" s="225">
        <v>99.5</v>
      </c>
      <c r="G291" s="224"/>
      <c r="H291" s="224">
        <v>158</v>
      </c>
      <c r="I291" s="226">
        <v>158</v>
      </c>
      <c r="J291" s="227" t="s">
        <v>710</v>
      </c>
      <c r="K291" s="228">
        <v>58.5</v>
      </c>
      <c r="L291" s="229">
        <v>0.58793969849246197</v>
      </c>
      <c r="M291" s="224" t="s">
        <v>615</v>
      </c>
      <c r="N291" s="230">
        <v>42898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1">
        <v>82</v>
      </c>
      <c r="B292" s="222">
        <v>42786</v>
      </c>
      <c r="C292" s="222"/>
      <c r="D292" s="223" t="s">
        <v>187</v>
      </c>
      <c r="E292" s="224" t="s">
        <v>652</v>
      </c>
      <c r="F292" s="225">
        <v>140.5</v>
      </c>
      <c r="G292" s="224"/>
      <c r="H292" s="224">
        <v>220</v>
      </c>
      <c r="I292" s="226">
        <v>220</v>
      </c>
      <c r="J292" s="227" t="s">
        <v>710</v>
      </c>
      <c r="K292" s="228">
        <f>H292-F292</f>
        <v>79.5</v>
      </c>
      <c r="L292" s="229">
        <f>K292/F292</f>
        <v>0.5658362989323843</v>
      </c>
      <c r="M292" s="224" t="s">
        <v>615</v>
      </c>
      <c r="N292" s="230">
        <v>42864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1">
        <v>83</v>
      </c>
      <c r="B293" s="222">
        <v>42786</v>
      </c>
      <c r="C293" s="222"/>
      <c r="D293" s="223" t="s">
        <v>764</v>
      </c>
      <c r="E293" s="224" t="s">
        <v>652</v>
      </c>
      <c r="F293" s="225">
        <v>202.5</v>
      </c>
      <c r="G293" s="224"/>
      <c r="H293" s="224">
        <v>234</v>
      </c>
      <c r="I293" s="226">
        <v>234</v>
      </c>
      <c r="J293" s="227" t="s">
        <v>710</v>
      </c>
      <c r="K293" s="228">
        <v>31.5</v>
      </c>
      <c r="L293" s="229">
        <v>0.155555555555556</v>
      </c>
      <c r="M293" s="224" t="s">
        <v>615</v>
      </c>
      <c r="N293" s="230">
        <v>42836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1">
        <v>84</v>
      </c>
      <c r="B294" s="222">
        <v>42818</v>
      </c>
      <c r="C294" s="222"/>
      <c r="D294" s="223" t="s">
        <v>765</v>
      </c>
      <c r="E294" s="224" t="s">
        <v>652</v>
      </c>
      <c r="F294" s="225">
        <v>300.5</v>
      </c>
      <c r="G294" s="224"/>
      <c r="H294" s="224">
        <v>417.5</v>
      </c>
      <c r="I294" s="226">
        <v>420</v>
      </c>
      <c r="J294" s="227" t="s">
        <v>766</v>
      </c>
      <c r="K294" s="228">
        <f>H294-F294</f>
        <v>117</v>
      </c>
      <c r="L294" s="229">
        <f>K294/F294</f>
        <v>0.38935108153078202</v>
      </c>
      <c r="M294" s="224" t="s">
        <v>615</v>
      </c>
      <c r="N294" s="230">
        <v>43070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1">
        <v>85</v>
      </c>
      <c r="B295" s="222">
        <v>42818</v>
      </c>
      <c r="C295" s="222"/>
      <c r="D295" s="223" t="s">
        <v>740</v>
      </c>
      <c r="E295" s="224" t="s">
        <v>652</v>
      </c>
      <c r="F295" s="225">
        <v>850</v>
      </c>
      <c r="G295" s="224"/>
      <c r="H295" s="224">
        <v>1042.5</v>
      </c>
      <c r="I295" s="226">
        <v>1023</v>
      </c>
      <c r="J295" s="227" t="s">
        <v>767</v>
      </c>
      <c r="K295" s="228">
        <v>192.5</v>
      </c>
      <c r="L295" s="229">
        <v>0.22647058823529401</v>
      </c>
      <c r="M295" s="224" t="s">
        <v>615</v>
      </c>
      <c r="N295" s="230">
        <v>42830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1">
        <v>86</v>
      </c>
      <c r="B296" s="222">
        <v>42830</v>
      </c>
      <c r="C296" s="222"/>
      <c r="D296" s="223" t="s">
        <v>503</v>
      </c>
      <c r="E296" s="224" t="s">
        <v>652</v>
      </c>
      <c r="F296" s="225">
        <v>785</v>
      </c>
      <c r="G296" s="224"/>
      <c r="H296" s="224">
        <v>930</v>
      </c>
      <c r="I296" s="226">
        <v>920</v>
      </c>
      <c r="J296" s="227" t="s">
        <v>768</v>
      </c>
      <c r="K296" s="228">
        <f>H296-F296</f>
        <v>145</v>
      </c>
      <c r="L296" s="229">
        <f>K296/F296</f>
        <v>0.18471337579617833</v>
      </c>
      <c r="M296" s="224" t="s">
        <v>615</v>
      </c>
      <c r="N296" s="230">
        <v>42976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1">
        <v>87</v>
      </c>
      <c r="B297" s="232">
        <v>42831</v>
      </c>
      <c r="C297" s="232"/>
      <c r="D297" s="233" t="s">
        <v>769</v>
      </c>
      <c r="E297" s="234" t="s">
        <v>652</v>
      </c>
      <c r="F297" s="235">
        <v>40</v>
      </c>
      <c r="G297" s="235"/>
      <c r="H297" s="236">
        <v>13.1</v>
      </c>
      <c r="I297" s="236">
        <v>60</v>
      </c>
      <c r="J297" s="237" t="s">
        <v>770</v>
      </c>
      <c r="K297" s="238">
        <v>-26.9</v>
      </c>
      <c r="L297" s="239">
        <v>-0.67249999999999999</v>
      </c>
      <c r="M297" s="235" t="s">
        <v>631</v>
      </c>
      <c r="N297" s="232">
        <v>43138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1">
        <v>88</v>
      </c>
      <c r="B298" s="222">
        <v>42837</v>
      </c>
      <c r="C298" s="222"/>
      <c r="D298" s="223" t="s">
        <v>95</v>
      </c>
      <c r="E298" s="224" t="s">
        <v>652</v>
      </c>
      <c r="F298" s="225">
        <v>289.5</v>
      </c>
      <c r="G298" s="224"/>
      <c r="H298" s="224">
        <v>354</v>
      </c>
      <c r="I298" s="226">
        <v>360</v>
      </c>
      <c r="J298" s="227" t="s">
        <v>771</v>
      </c>
      <c r="K298" s="228">
        <f t="shared" ref="K298:K306" si="181">H298-F298</f>
        <v>64.5</v>
      </c>
      <c r="L298" s="229">
        <f t="shared" ref="L298:L306" si="182">K298/F298</f>
        <v>0.22279792746113988</v>
      </c>
      <c r="M298" s="224" t="s">
        <v>615</v>
      </c>
      <c r="N298" s="230">
        <v>43040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1">
        <v>89</v>
      </c>
      <c r="B299" s="222">
        <v>42845</v>
      </c>
      <c r="C299" s="222"/>
      <c r="D299" s="223" t="s">
        <v>439</v>
      </c>
      <c r="E299" s="224" t="s">
        <v>652</v>
      </c>
      <c r="F299" s="225">
        <v>700</v>
      </c>
      <c r="G299" s="224"/>
      <c r="H299" s="224">
        <v>840</v>
      </c>
      <c r="I299" s="226">
        <v>840</v>
      </c>
      <c r="J299" s="227" t="s">
        <v>772</v>
      </c>
      <c r="K299" s="228">
        <f t="shared" si="181"/>
        <v>140</v>
      </c>
      <c r="L299" s="229">
        <f t="shared" si="182"/>
        <v>0.2</v>
      </c>
      <c r="M299" s="224" t="s">
        <v>615</v>
      </c>
      <c r="N299" s="230">
        <v>42893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1">
        <v>90</v>
      </c>
      <c r="B300" s="222">
        <v>42887</v>
      </c>
      <c r="C300" s="222"/>
      <c r="D300" s="223" t="s">
        <v>773</v>
      </c>
      <c r="E300" s="224" t="s">
        <v>652</v>
      </c>
      <c r="F300" s="225">
        <v>130</v>
      </c>
      <c r="G300" s="224"/>
      <c r="H300" s="224">
        <v>144.25</v>
      </c>
      <c r="I300" s="226">
        <v>170</v>
      </c>
      <c r="J300" s="227" t="s">
        <v>774</v>
      </c>
      <c r="K300" s="228">
        <f t="shared" si="181"/>
        <v>14.25</v>
      </c>
      <c r="L300" s="229">
        <f t="shared" si="182"/>
        <v>0.10961538461538461</v>
      </c>
      <c r="M300" s="224" t="s">
        <v>615</v>
      </c>
      <c r="N300" s="230">
        <v>43675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1">
        <v>91</v>
      </c>
      <c r="B301" s="222">
        <v>42901</v>
      </c>
      <c r="C301" s="222"/>
      <c r="D301" s="223" t="s">
        <v>775</v>
      </c>
      <c r="E301" s="224" t="s">
        <v>652</v>
      </c>
      <c r="F301" s="225">
        <v>214.5</v>
      </c>
      <c r="G301" s="224"/>
      <c r="H301" s="224">
        <v>262</v>
      </c>
      <c r="I301" s="226">
        <v>262</v>
      </c>
      <c r="J301" s="227" t="s">
        <v>776</v>
      </c>
      <c r="K301" s="228">
        <f t="shared" si="181"/>
        <v>47.5</v>
      </c>
      <c r="L301" s="229">
        <f t="shared" si="182"/>
        <v>0.22144522144522144</v>
      </c>
      <c r="M301" s="224" t="s">
        <v>615</v>
      </c>
      <c r="N301" s="230">
        <v>42977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2">
        <v>92</v>
      </c>
      <c r="B302" s="253">
        <v>42933</v>
      </c>
      <c r="C302" s="253"/>
      <c r="D302" s="254" t="s">
        <v>777</v>
      </c>
      <c r="E302" s="255" t="s">
        <v>652</v>
      </c>
      <c r="F302" s="256">
        <v>370</v>
      </c>
      <c r="G302" s="255"/>
      <c r="H302" s="255">
        <v>447.5</v>
      </c>
      <c r="I302" s="257">
        <v>450</v>
      </c>
      <c r="J302" s="258" t="s">
        <v>710</v>
      </c>
      <c r="K302" s="228">
        <f t="shared" si="181"/>
        <v>77.5</v>
      </c>
      <c r="L302" s="259">
        <f t="shared" si="182"/>
        <v>0.20945945945945946</v>
      </c>
      <c r="M302" s="255" t="s">
        <v>615</v>
      </c>
      <c r="N302" s="260">
        <v>43035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2">
        <v>93</v>
      </c>
      <c r="B303" s="253">
        <v>42943</v>
      </c>
      <c r="C303" s="253"/>
      <c r="D303" s="254" t="s">
        <v>185</v>
      </c>
      <c r="E303" s="255" t="s">
        <v>652</v>
      </c>
      <c r="F303" s="256">
        <v>657.5</v>
      </c>
      <c r="G303" s="255"/>
      <c r="H303" s="255">
        <v>825</v>
      </c>
      <c r="I303" s="257">
        <v>820</v>
      </c>
      <c r="J303" s="258" t="s">
        <v>710</v>
      </c>
      <c r="K303" s="228">
        <f t="shared" si="181"/>
        <v>167.5</v>
      </c>
      <c r="L303" s="259">
        <f t="shared" si="182"/>
        <v>0.25475285171102663</v>
      </c>
      <c r="M303" s="255" t="s">
        <v>615</v>
      </c>
      <c r="N303" s="260">
        <v>43090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1">
        <v>94</v>
      </c>
      <c r="B304" s="222">
        <v>42964</v>
      </c>
      <c r="C304" s="222"/>
      <c r="D304" s="223" t="s">
        <v>370</v>
      </c>
      <c r="E304" s="224" t="s">
        <v>652</v>
      </c>
      <c r="F304" s="225">
        <v>605</v>
      </c>
      <c r="G304" s="224"/>
      <c r="H304" s="224">
        <v>750</v>
      </c>
      <c r="I304" s="226">
        <v>750</v>
      </c>
      <c r="J304" s="227" t="s">
        <v>768</v>
      </c>
      <c r="K304" s="228">
        <f t="shared" si="181"/>
        <v>145</v>
      </c>
      <c r="L304" s="229">
        <f t="shared" si="182"/>
        <v>0.23966942148760331</v>
      </c>
      <c r="M304" s="224" t="s">
        <v>615</v>
      </c>
      <c r="N304" s="230">
        <v>43027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1">
        <v>95</v>
      </c>
      <c r="B305" s="232">
        <v>42979</v>
      </c>
      <c r="C305" s="232"/>
      <c r="D305" s="240" t="s">
        <v>778</v>
      </c>
      <c r="E305" s="235" t="s">
        <v>652</v>
      </c>
      <c r="F305" s="235">
        <v>255</v>
      </c>
      <c r="G305" s="236"/>
      <c r="H305" s="236">
        <v>217.25</v>
      </c>
      <c r="I305" s="236">
        <v>320</v>
      </c>
      <c r="J305" s="237" t="s">
        <v>779</v>
      </c>
      <c r="K305" s="238">
        <f t="shared" si="181"/>
        <v>-37.75</v>
      </c>
      <c r="L305" s="241">
        <f t="shared" si="182"/>
        <v>-0.14803921568627451</v>
      </c>
      <c r="M305" s="235" t="s">
        <v>631</v>
      </c>
      <c r="N305" s="232">
        <v>43661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1">
        <v>96</v>
      </c>
      <c r="B306" s="222">
        <v>42997</v>
      </c>
      <c r="C306" s="222"/>
      <c r="D306" s="223" t="s">
        <v>780</v>
      </c>
      <c r="E306" s="224" t="s">
        <v>652</v>
      </c>
      <c r="F306" s="225">
        <v>215</v>
      </c>
      <c r="G306" s="224"/>
      <c r="H306" s="224">
        <v>258</v>
      </c>
      <c r="I306" s="226">
        <v>258</v>
      </c>
      <c r="J306" s="227" t="s">
        <v>710</v>
      </c>
      <c r="K306" s="228">
        <f t="shared" si="181"/>
        <v>43</v>
      </c>
      <c r="L306" s="229">
        <f t="shared" si="182"/>
        <v>0.2</v>
      </c>
      <c r="M306" s="224" t="s">
        <v>615</v>
      </c>
      <c r="N306" s="230">
        <v>43040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1">
        <v>97</v>
      </c>
      <c r="B307" s="222">
        <v>42997</v>
      </c>
      <c r="C307" s="222"/>
      <c r="D307" s="223" t="s">
        <v>780</v>
      </c>
      <c r="E307" s="224" t="s">
        <v>652</v>
      </c>
      <c r="F307" s="225">
        <v>215</v>
      </c>
      <c r="G307" s="224"/>
      <c r="H307" s="224">
        <v>258</v>
      </c>
      <c r="I307" s="226">
        <v>258</v>
      </c>
      <c r="J307" s="258" t="s">
        <v>710</v>
      </c>
      <c r="K307" s="228">
        <v>43</v>
      </c>
      <c r="L307" s="229">
        <v>0.2</v>
      </c>
      <c r="M307" s="224" t="s">
        <v>615</v>
      </c>
      <c r="N307" s="230">
        <v>43040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2">
        <v>98</v>
      </c>
      <c r="B308" s="253">
        <v>42998</v>
      </c>
      <c r="C308" s="253"/>
      <c r="D308" s="254" t="s">
        <v>781</v>
      </c>
      <c r="E308" s="255" t="s">
        <v>652</v>
      </c>
      <c r="F308" s="225">
        <v>75</v>
      </c>
      <c r="G308" s="255"/>
      <c r="H308" s="255">
        <v>90</v>
      </c>
      <c r="I308" s="257">
        <v>90</v>
      </c>
      <c r="J308" s="227" t="s">
        <v>782</v>
      </c>
      <c r="K308" s="228">
        <f t="shared" ref="K308:K313" si="183">H308-F308</f>
        <v>15</v>
      </c>
      <c r="L308" s="229">
        <f t="shared" ref="L308:L313" si="184">K308/F308</f>
        <v>0.2</v>
      </c>
      <c r="M308" s="224" t="s">
        <v>615</v>
      </c>
      <c r="N308" s="230">
        <v>43019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2">
        <v>99</v>
      </c>
      <c r="B309" s="253">
        <v>43011</v>
      </c>
      <c r="C309" s="253"/>
      <c r="D309" s="254" t="s">
        <v>634</v>
      </c>
      <c r="E309" s="255" t="s">
        <v>652</v>
      </c>
      <c r="F309" s="256">
        <v>315</v>
      </c>
      <c r="G309" s="255"/>
      <c r="H309" s="255">
        <v>392</v>
      </c>
      <c r="I309" s="257">
        <v>384</v>
      </c>
      <c r="J309" s="258" t="s">
        <v>783</v>
      </c>
      <c r="K309" s="228">
        <f t="shared" si="183"/>
        <v>77</v>
      </c>
      <c r="L309" s="259">
        <f t="shared" si="184"/>
        <v>0.24444444444444444</v>
      </c>
      <c r="M309" s="255" t="s">
        <v>615</v>
      </c>
      <c r="N309" s="260">
        <v>43017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2">
        <v>100</v>
      </c>
      <c r="B310" s="253">
        <v>43013</v>
      </c>
      <c r="C310" s="253"/>
      <c r="D310" s="254" t="s">
        <v>477</v>
      </c>
      <c r="E310" s="255" t="s">
        <v>652</v>
      </c>
      <c r="F310" s="256">
        <v>145</v>
      </c>
      <c r="G310" s="255"/>
      <c r="H310" s="255">
        <v>179</v>
      </c>
      <c r="I310" s="257">
        <v>180</v>
      </c>
      <c r="J310" s="258" t="s">
        <v>784</v>
      </c>
      <c r="K310" s="228">
        <f t="shared" si="183"/>
        <v>34</v>
      </c>
      <c r="L310" s="259">
        <f t="shared" si="184"/>
        <v>0.23448275862068965</v>
      </c>
      <c r="M310" s="255" t="s">
        <v>615</v>
      </c>
      <c r="N310" s="260">
        <v>43025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2">
        <v>101</v>
      </c>
      <c r="B311" s="253">
        <v>43014</v>
      </c>
      <c r="C311" s="253"/>
      <c r="D311" s="254" t="s">
        <v>342</v>
      </c>
      <c r="E311" s="255" t="s">
        <v>652</v>
      </c>
      <c r="F311" s="256">
        <v>256</v>
      </c>
      <c r="G311" s="255"/>
      <c r="H311" s="255">
        <v>323</v>
      </c>
      <c r="I311" s="257">
        <v>320</v>
      </c>
      <c r="J311" s="258" t="s">
        <v>710</v>
      </c>
      <c r="K311" s="228">
        <f t="shared" si="183"/>
        <v>67</v>
      </c>
      <c r="L311" s="259">
        <f t="shared" si="184"/>
        <v>0.26171875</v>
      </c>
      <c r="M311" s="255" t="s">
        <v>615</v>
      </c>
      <c r="N311" s="260">
        <v>43067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2">
        <v>102</v>
      </c>
      <c r="B312" s="253">
        <v>43017</v>
      </c>
      <c r="C312" s="253"/>
      <c r="D312" s="254" t="s">
        <v>360</v>
      </c>
      <c r="E312" s="255" t="s">
        <v>652</v>
      </c>
      <c r="F312" s="256">
        <v>137.5</v>
      </c>
      <c r="G312" s="255"/>
      <c r="H312" s="255">
        <v>184</v>
      </c>
      <c r="I312" s="257">
        <v>183</v>
      </c>
      <c r="J312" s="258" t="s">
        <v>785</v>
      </c>
      <c r="K312" s="228">
        <f t="shared" si="183"/>
        <v>46.5</v>
      </c>
      <c r="L312" s="259">
        <f t="shared" si="184"/>
        <v>0.33818181818181819</v>
      </c>
      <c r="M312" s="255" t="s">
        <v>615</v>
      </c>
      <c r="N312" s="260">
        <v>43108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2">
        <v>103</v>
      </c>
      <c r="B313" s="253">
        <v>43018</v>
      </c>
      <c r="C313" s="253"/>
      <c r="D313" s="254" t="s">
        <v>786</v>
      </c>
      <c r="E313" s="255" t="s">
        <v>652</v>
      </c>
      <c r="F313" s="256">
        <v>125.5</v>
      </c>
      <c r="G313" s="255"/>
      <c r="H313" s="255">
        <v>158</v>
      </c>
      <c r="I313" s="257">
        <v>155</v>
      </c>
      <c r="J313" s="258" t="s">
        <v>787</v>
      </c>
      <c r="K313" s="228">
        <f t="shared" si="183"/>
        <v>32.5</v>
      </c>
      <c r="L313" s="259">
        <f t="shared" si="184"/>
        <v>0.25896414342629481</v>
      </c>
      <c r="M313" s="255" t="s">
        <v>615</v>
      </c>
      <c r="N313" s="260">
        <v>43067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52">
        <v>104</v>
      </c>
      <c r="B314" s="253">
        <v>43018</v>
      </c>
      <c r="C314" s="253"/>
      <c r="D314" s="254" t="s">
        <v>788</v>
      </c>
      <c r="E314" s="255" t="s">
        <v>652</v>
      </c>
      <c r="F314" s="256">
        <v>895</v>
      </c>
      <c r="G314" s="255"/>
      <c r="H314" s="255">
        <v>1122.5</v>
      </c>
      <c r="I314" s="257">
        <v>1078</v>
      </c>
      <c r="J314" s="258" t="s">
        <v>789</v>
      </c>
      <c r="K314" s="228">
        <v>227.5</v>
      </c>
      <c r="L314" s="259">
        <v>0.25418994413407803</v>
      </c>
      <c r="M314" s="255" t="s">
        <v>615</v>
      </c>
      <c r="N314" s="260">
        <v>43117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2">
        <v>105</v>
      </c>
      <c r="B315" s="253">
        <v>43020</v>
      </c>
      <c r="C315" s="253"/>
      <c r="D315" s="254" t="s">
        <v>351</v>
      </c>
      <c r="E315" s="255" t="s">
        <v>652</v>
      </c>
      <c r="F315" s="256">
        <v>525</v>
      </c>
      <c r="G315" s="255"/>
      <c r="H315" s="255">
        <v>629</v>
      </c>
      <c r="I315" s="257">
        <v>629</v>
      </c>
      <c r="J315" s="258" t="s">
        <v>710</v>
      </c>
      <c r="K315" s="228">
        <v>104</v>
      </c>
      <c r="L315" s="259">
        <v>0.19809523809523799</v>
      </c>
      <c r="M315" s="255" t="s">
        <v>615</v>
      </c>
      <c r="N315" s="260">
        <v>43119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2">
        <v>106</v>
      </c>
      <c r="B316" s="253">
        <v>43046</v>
      </c>
      <c r="C316" s="253"/>
      <c r="D316" s="254" t="s">
        <v>397</v>
      </c>
      <c r="E316" s="255" t="s">
        <v>652</v>
      </c>
      <c r="F316" s="256">
        <v>740</v>
      </c>
      <c r="G316" s="255"/>
      <c r="H316" s="255">
        <v>892.5</v>
      </c>
      <c r="I316" s="257">
        <v>900</v>
      </c>
      <c r="J316" s="258" t="s">
        <v>790</v>
      </c>
      <c r="K316" s="228">
        <f t="shared" ref="K316:K318" si="185">H316-F316</f>
        <v>152.5</v>
      </c>
      <c r="L316" s="259">
        <f t="shared" ref="L316:L318" si="186">K316/F316</f>
        <v>0.20608108108108109</v>
      </c>
      <c r="M316" s="255" t="s">
        <v>615</v>
      </c>
      <c r="N316" s="260">
        <v>43052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1">
        <v>107</v>
      </c>
      <c r="B317" s="222">
        <v>43073</v>
      </c>
      <c r="C317" s="222"/>
      <c r="D317" s="223" t="s">
        <v>791</v>
      </c>
      <c r="E317" s="224" t="s">
        <v>652</v>
      </c>
      <c r="F317" s="225">
        <v>118.5</v>
      </c>
      <c r="G317" s="224"/>
      <c r="H317" s="224">
        <v>143.5</v>
      </c>
      <c r="I317" s="226">
        <v>145</v>
      </c>
      <c r="J317" s="227" t="s">
        <v>641</v>
      </c>
      <c r="K317" s="228">
        <f t="shared" si="185"/>
        <v>25</v>
      </c>
      <c r="L317" s="229">
        <f t="shared" si="186"/>
        <v>0.2109704641350211</v>
      </c>
      <c r="M317" s="224" t="s">
        <v>615</v>
      </c>
      <c r="N317" s="230">
        <v>43097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1">
        <v>108</v>
      </c>
      <c r="B318" s="232">
        <v>43090</v>
      </c>
      <c r="C318" s="232"/>
      <c r="D318" s="233" t="s">
        <v>445</v>
      </c>
      <c r="E318" s="234" t="s">
        <v>652</v>
      </c>
      <c r="F318" s="235">
        <v>715</v>
      </c>
      <c r="G318" s="235"/>
      <c r="H318" s="236">
        <v>500</v>
      </c>
      <c r="I318" s="236">
        <v>872</v>
      </c>
      <c r="J318" s="237" t="s">
        <v>792</v>
      </c>
      <c r="K318" s="238">
        <f t="shared" si="185"/>
        <v>-215</v>
      </c>
      <c r="L318" s="239">
        <f t="shared" si="186"/>
        <v>-0.30069930069930068</v>
      </c>
      <c r="M318" s="235" t="s">
        <v>631</v>
      </c>
      <c r="N318" s="232">
        <v>43670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1">
        <v>109</v>
      </c>
      <c r="B319" s="222">
        <v>43098</v>
      </c>
      <c r="C319" s="222"/>
      <c r="D319" s="223" t="s">
        <v>634</v>
      </c>
      <c r="E319" s="224" t="s">
        <v>652</v>
      </c>
      <c r="F319" s="225">
        <v>435</v>
      </c>
      <c r="G319" s="224"/>
      <c r="H319" s="224">
        <v>542.5</v>
      </c>
      <c r="I319" s="226">
        <v>539</v>
      </c>
      <c r="J319" s="227" t="s">
        <v>710</v>
      </c>
      <c r="K319" s="228">
        <v>107.5</v>
      </c>
      <c r="L319" s="229">
        <v>0.247126436781609</v>
      </c>
      <c r="M319" s="224" t="s">
        <v>615</v>
      </c>
      <c r="N319" s="230">
        <v>43206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1">
        <v>110</v>
      </c>
      <c r="B320" s="222">
        <v>43098</v>
      </c>
      <c r="C320" s="222"/>
      <c r="D320" s="223" t="s">
        <v>584</v>
      </c>
      <c r="E320" s="224" t="s">
        <v>652</v>
      </c>
      <c r="F320" s="225">
        <v>885</v>
      </c>
      <c r="G320" s="224"/>
      <c r="H320" s="224">
        <v>1090</v>
      </c>
      <c r="I320" s="226">
        <v>1084</v>
      </c>
      <c r="J320" s="227" t="s">
        <v>710</v>
      </c>
      <c r="K320" s="228">
        <v>205</v>
      </c>
      <c r="L320" s="229">
        <v>0.23163841807909599</v>
      </c>
      <c r="M320" s="224" t="s">
        <v>615</v>
      </c>
      <c r="N320" s="230">
        <v>43213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61">
        <v>111</v>
      </c>
      <c r="B321" s="262">
        <v>43192</v>
      </c>
      <c r="C321" s="262"/>
      <c r="D321" s="240" t="s">
        <v>793</v>
      </c>
      <c r="E321" s="235" t="s">
        <v>652</v>
      </c>
      <c r="F321" s="263">
        <v>478.5</v>
      </c>
      <c r="G321" s="235"/>
      <c r="H321" s="235">
        <v>442</v>
      </c>
      <c r="I321" s="236">
        <v>613</v>
      </c>
      <c r="J321" s="237" t="s">
        <v>794</v>
      </c>
      <c r="K321" s="238">
        <f t="shared" ref="K321:K324" si="187">H321-F321</f>
        <v>-36.5</v>
      </c>
      <c r="L321" s="239">
        <f t="shared" ref="L321:L324" si="188">K321/F321</f>
        <v>-7.6280041797283177E-2</v>
      </c>
      <c r="M321" s="235" t="s">
        <v>631</v>
      </c>
      <c r="N321" s="232">
        <v>43762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1">
        <v>112</v>
      </c>
      <c r="B322" s="232">
        <v>43194</v>
      </c>
      <c r="C322" s="232"/>
      <c r="D322" s="233" t="s">
        <v>795</v>
      </c>
      <c r="E322" s="234" t="s">
        <v>652</v>
      </c>
      <c r="F322" s="235">
        <f>141.5-7.3</f>
        <v>134.19999999999999</v>
      </c>
      <c r="G322" s="235"/>
      <c r="H322" s="236">
        <v>77</v>
      </c>
      <c r="I322" s="236">
        <v>180</v>
      </c>
      <c r="J322" s="237" t="s">
        <v>796</v>
      </c>
      <c r="K322" s="238">
        <f t="shared" si="187"/>
        <v>-57.199999999999989</v>
      </c>
      <c r="L322" s="239">
        <f t="shared" si="188"/>
        <v>-0.42622950819672129</v>
      </c>
      <c r="M322" s="235" t="s">
        <v>631</v>
      </c>
      <c r="N322" s="232">
        <v>43522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1">
        <v>113</v>
      </c>
      <c r="B323" s="232">
        <v>43209</v>
      </c>
      <c r="C323" s="232"/>
      <c r="D323" s="233" t="s">
        <v>797</v>
      </c>
      <c r="E323" s="234" t="s">
        <v>652</v>
      </c>
      <c r="F323" s="235">
        <v>430</v>
      </c>
      <c r="G323" s="235"/>
      <c r="H323" s="236">
        <v>220</v>
      </c>
      <c r="I323" s="236">
        <v>537</v>
      </c>
      <c r="J323" s="237" t="s">
        <v>798</v>
      </c>
      <c r="K323" s="238">
        <f t="shared" si="187"/>
        <v>-210</v>
      </c>
      <c r="L323" s="239">
        <f t="shared" si="188"/>
        <v>-0.48837209302325579</v>
      </c>
      <c r="M323" s="235" t="s">
        <v>631</v>
      </c>
      <c r="N323" s="232">
        <v>43252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52">
        <v>114</v>
      </c>
      <c r="B324" s="253">
        <v>43220</v>
      </c>
      <c r="C324" s="253"/>
      <c r="D324" s="254" t="s">
        <v>398</v>
      </c>
      <c r="E324" s="255" t="s">
        <v>652</v>
      </c>
      <c r="F324" s="255">
        <v>153.5</v>
      </c>
      <c r="G324" s="255"/>
      <c r="H324" s="255">
        <v>196</v>
      </c>
      <c r="I324" s="257">
        <v>196</v>
      </c>
      <c r="J324" s="227" t="s">
        <v>799</v>
      </c>
      <c r="K324" s="228">
        <f t="shared" si="187"/>
        <v>42.5</v>
      </c>
      <c r="L324" s="229">
        <f t="shared" si="188"/>
        <v>0.27687296416938112</v>
      </c>
      <c r="M324" s="224" t="s">
        <v>615</v>
      </c>
      <c r="N324" s="230">
        <v>43605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1">
        <v>115</v>
      </c>
      <c r="B325" s="232">
        <v>43306</v>
      </c>
      <c r="C325" s="232"/>
      <c r="D325" s="233" t="s">
        <v>769</v>
      </c>
      <c r="E325" s="234" t="s">
        <v>652</v>
      </c>
      <c r="F325" s="235">
        <v>27.5</v>
      </c>
      <c r="G325" s="235"/>
      <c r="H325" s="236">
        <v>13.1</v>
      </c>
      <c r="I325" s="236">
        <v>60</v>
      </c>
      <c r="J325" s="237" t="s">
        <v>800</v>
      </c>
      <c r="K325" s="238">
        <v>-14.4</v>
      </c>
      <c r="L325" s="239">
        <v>-0.52363636363636401</v>
      </c>
      <c r="M325" s="235" t="s">
        <v>631</v>
      </c>
      <c r="N325" s="232">
        <v>43138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61">
        <v>116</v>
      </c>
      <c r="B326" s="262">
        <v>43318</v>
      </c>
      <c r="C326" s="262"/>
      <c r="D326" s="240" t="s">
        <v>801</v>
      </c>
      <c r="E326" s="235" t="s">
        <v>652</v>
      </c>
      <c r="F326" s="235">
        <v>148.5</v>
      </c>
      <c r="G326" s="235"/>
      <c r="H326" s="235">
        <v>102</v>
      </c>
      <c r="I326" s="236">
        <v>182</v>
      </c>
      <c r="J326" s="237" t="s">
        <v>802</v>
      </c>
      <c r="K326" s="238">
        <f>H326-F326</f>
        <v>-46.5</v>
      </c>
      <c r="L326" s="239">
        <f>K326/F326</f>
        <v>-0.31313131313131315</v>
      </c>
      <c r="M326" s="235" t="s">
        <v>631</v>
      </c>
      <c r="N326" s="232">
        <v>43661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1">
        <v>117</v>
      </c>
      <c r="B327" s="222">
        <v>43335</v>
      </c>
      <c r="C327" s="222"/>
      <c r="D327" s="223" t="s">
        <v>803</v>
      </c>
      <c r="E327" s="224" t="s">
        <v>652</v>
      </c>
      <c r="F327" s="255">
        <v>285</v>
      </c>
      <c r="G327" s="224"/>
      <c r="H327" s="224">
        <v>355</v>
      </c>
      <c r="I327" s="226">
        <v>364</v>
      </c>
      <c r="J327" s="227" t="s">
        <v>804</v>
      </c>
      <c r="K327" s="228">
        <v>70</v>
      </c>
      <c r="L327" s="229">
        <v>0.24561403508771901</v>
      </c>
      <c r="M327" s="224" t="s">
        <v>615</v>
      </c>
      <c r="N327" s="230">
        <v>43455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1">
        <v>118</v>
      </c>
      <c r="B328" s="222">
        <v>43341</v>
      </c>
      <c r="C328" s="222"/>
      <c r="D328" s="223" t="s">
        <v>386</v>
      </c>
      <c r="E328" s="224" t="s">
        <v>652</v>
      </c>
      <c r="F328" s="255">
        <v>525</v>
      </c>
      <c r="G328" s="224"/>
      <c r="H328" s="224">
        <v>585</v>
      </c>
      <c r="I328" s="226">
        <v>635</v>
      </c>
      <c r="J328" s="227" t="s">
        <v>805</v>
      </c>
      <c r="K328" s="228">
        <f t="shared" ref="K328:K344" si="189">H328-F328</f>
        <v>60</v>
      </c>
      <c r="L328" s="229">
        <f t="shared" ref="L328:L344" si="190">K328/F328</f>
        <v>0.11428571428571428</v>
      </c>
      <c r="M328" s="224" t="s">
        <v>615</v>
      </c>
      <c r="N328" s="230">
        <v>43662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1">
        <v>119</v>
      </c>
      <c r="B329" s="222">
        <v>43395</v>
      </c>
      <c r="C329" s="222"/>
      <c r="D329" s="223" t="s">
        <v>370</v>
      </c>
      <c r="E329" s="224" t="s">
        <v>652</v>
      </c>
      <c r="F329" s="255">
        <v>475</v>
      </c>
      <c r="G329" s="224"/>
      <c r="H329" s="224">
        <v>574</v>
      </c>
      <c r="I329" s="226">
        <v>570</v>
      </c>
      <c r="J329" s="227" t="s">
        <v>710</v>
      </c>
      <c r="K329" s="228">
        <f t="shared" si="189"/>
        <v>99</v>
      </c>
      <c r="L329" s="229">
        <f t="shared" si="190"/>
        <v>0.20842105263157895</v>
      </c>
      <c r="M329" s="224" t="s">
        <v>615</v>
      </c>
      <c r="N329" s="230">
        <v>43403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52">
        <v>120</v>
      </c>
      <c r="B330" s="253">
        <v>43397</v>
      </c>
      <c r="C330" s="253"/>
      <c r="D330" s="254" t="s">
        <v>393</v>
      </c>
      <c r="E330" s="255" t="s">
        <v>652</v>
      </c>
      <c r="F330" s="255">
        <v>707.5</v>
      </c>
      <c r="G330" s="255"/>
      <c r="H330" s="255">
        <v>872</v>
      </c>
      <c r="I330" s="257">
        <v>872</v>
      </c>
      <c r="J330" s="258" t="s">
        <v>710</v>
      </c>
      <c r="K330" s="228">
        <f t="shared" si="189"/>
        <v>164.5</v>
      </c>
      <c r="L330" s="259">
        <f t="shared" si="190"/>
        <v>0.23250883392226149</v>
      </c>
      <c r="M330" s="255" t="s">
        <v>615</v>
      </c>
      <c r="N330" s="260">
        <v>43482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2">
        <v>121</v>
      </c>
      <c r="B331" s="253">
        <v>43398</v>
      </c>
      <c r="C331" s="253"/>
      <c r="D331" s="254" t="s">
        <v>806</v>
      </c>
      <c r="E331" s="255" t="s">
        <v>652</v>
      </c>
      <c r="F331" s="255">
        <v>162</v>
      </c>
      <c r="G331" s="255"/>
      <c r="H331" s="255">
        <v>204</v>
      </c>
      <c r="I331" s="257">
        <v>209</v>
      </c>
      <c r="J331" s="258" t="s">
        <v>807</v>
      </c>
      <c r="K331" s="228">
        <f t="shared" si="189"/>
        <v>42</v>
      </c>
      <c r="L331" s="259">
        <f t="shared" si="190"/>
        <v>0.25925925925925924</v>
      </c>
      <c r="M331" s="255" t="s">
        <v>615</v>
      </c>
      <c r="N331" s="260">
        <v>43539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52">
        <v>122</v>
      </c>
      <c r="B332" s="253">
        <v>43399</v>
      </c>
      <c r="C332" s="253"/>
      <c r="D332" s="254" t="s">
        <v>496</v>
      </c>
      <c r="E332" s="255" t="s">
        <v>652</v>
      </c>
      <c r="F332" s="255">
        <v>240</v>
      </c>
      <c r="G332" s="255"/>
      <c r="H332" s="255">
        <v>297</v>
      </c>
      <c r="I332" s="257">
        <v>297</v>
      </c>
      <c r="J332" s="258" t="s">
        <v>710</v>
      </c>
      <c r="K332" s="264">
        <f t="shared" si="189"/>
        <v>57</v>
      </c>
      <c r="L332" s="259">
        <f t="shared" si="190"/>
        <v>0.23749999999999999</v>
      </c>
      <c r="M332" s="255" t="s">
        <v>615</v>
      </c>
      <c r="N332" s="260">
        <v>43417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1">
        <v>123</v>
      </c>
      <c r="B333" s="222">
        <v>43439</v>
      </c>
      <c r="C333" s="222"/>
      <c r="D333" s="223" t="s">
        <v>808</v>
      </c>
      <c r="E333" s="224" t="s">
        <v>652</v>
      </c>
      <c r="F333" s="224">
        <v>202.5</v>
      </c>
      <c r="G333" s="224"/>
      <c r="H333" s="224">
        <v>255</v>
      </c>
      <c r="I333" s="226">
        <v>252</v>
      </c>
      <c r="J333" s="227" t="s">
        <v>710</v>
      </c>
      <c r="K333" s="228">
        <f t="shared" si="189"/>
        <v>52.5</v>
      </c>
      <c r="L333" s="229">
        <f t="shared" si="190"/>
        <v>0.25925925925925924</v>
      </c>
      <c r="M333" s="224" t="s">
        <v>615</v>
      </c>
      <c r="N333" s="230">
        <v>43542</v>
      </c>
      <c r="O333" s="1"/>
      <c r="P333" s="1"/>
      <c r="Q333" s="1"/>
      <c r="R333" s="6" t="s">
        <v>809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52">
        <v>124</v>
      </c>
      <c r="B334" s="253">
        <v>43465</v>
      </c>
      <c r="C334" s="222"/>
      <c r="D334" s="254" t="s">
        <v>426</v>
      </c>
      <c r="E334" s="255" t="s">
        <v>652</v>
      </c>
      <c r="F334" s="255">
        <v>710</v>
      </c>
      <c r="G334" s="255"/>
      <c r="H334" s="255">
        <v>866</v>
      </c>
      <c r="I334" s="257">
        <v>866</v>
      </c>
      <c r="J334" s="258" t="s">
        <v>710</v>
      </c>
      <c r="K334" s="228">
        <f t="shared" si="189"/>
        <v>156</v>
      </c>
      <c r="L334" s="229">
        <f t="shared" si="190"/>
        <v>0.21971830985915494</v>
      </c>
      <c r="M334" s="224" t="s">
        <v>615</v>
      </c>
      <c r="N334" s="230">
        <v>43553</v>
      </c>
      <c r="O334" s="1"/>
      <c r="P334" s="1"/>
      <c r="Q334" s="1"/>
      <c r="R334" s="6" t="s">
        <v>809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2">
        <v>125</v>
      </c>
      <c r="B335" s="253">
        <v>43522</v>
      </c>
      <c r="C335" s="253"/>
      <c r="D335" s="254" t="s">
        <v>154</v>
      </c>
      <c r="E335" s="255" t="s">
        <v>652</v>
      </c>
      <c r="F335" s="255">
        <v>337.25</v>
      </c>
      <c r="G335" s="255"/>
      <c r="H335" s="255">
        <v>398.5</v>
      </c>
      <c r="I335" s="257">
        <v>411</v>
      </c>
      <c r="J335" s="227" t="s">
        <v>810</v>
      </c>
      <c r="K335" s="228">
        <f t="shared" si="189"/>
        <v>61.25</v>
      </c>
      <c r="L335" s="229">
        <f t="shared" si="190"/>
        <v>0.1816160118606375</v>
      </c>
      <c r="M335" s="224" t="s">
        <v>615</v>
      </c>
      <c r="N335" s="230">
        <v>43760</v>
      </c>
      <c r="O335" s="1"/>
      <c r="P335" s="1"/>
      <c r="Q335" s="1"/>
      <c r="R335" s="6" t="s">
        <v>809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65">
        <v>126</v>
      </c>
      <c r="B336" s="266">
        <v>43559</v>
      </c>
      <c r="C336" s="266"/>
      <c r="D336" s="267" t="s">
        <v>811</v>
      </c>
      <c r="E336" s="268" t="s">
        <v>652</v>
      </c>
      <c r="F336" s="268">
        <v>130</v>
      </c>
      <c r="G336" s="268"/>
      <c r="H336" s="268">
        <v>65</v>
      </c>
      <c r="I336" s="269">
        <v>158</v>
      </c>
      <c r="J336" s="237" t="s">
        <v>812</v>
      </c>
      <c r="K336" s="238">
        <f t="shared" si="189"/>
        <v>-65</v>
      </c>
      <c r="L336" s="239">
        <f t="shared" si="190"/>
        <v>-0.5</v>
      </c>
      <c r="M336" s="235" t="s">
        <v>631</v>
      </c>
      <c r="N336" s="232">
        <v>43726</v>
      </c>
      <c r="O336" s="1"/>
      <c r="P336" s="1"/>
      <c r="Q336" s="1"/>
      <c r="R336" s="6" t="s">
        <v>813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70">
        <v>127</v>
      </c>
      <c r="B337" s="271">
        <v>43017</v>
      </c>
      <c r="C337" s="271"/>
      <c r="D337" s="272" t="s">
        <v>187</v>
      </c>
      <c r="E337" s="273" t="s">
        <v>652</v>
      </c>
      <c r="F337" s="273">
        <v>141.5</v>
      </c>
      <c r="G337" s="274"/>
      <c r="H337" s="274">
        <v>183.5</v>
      </c>
      <c r="I337" s="274">
        <v>210</v>
      </c>
      <c r="J337" s="275" t="s">
        <v>814</v>
      </c>
      <c r="K337" s="276">
        <f t="shared" si="189"/>
        <v>42</v>
      </c>
      <c r="L337" s="277">
        <f t="shared" si="190"/>
        <v>0.29681978798586572</v>
      </c>
      <c r="M337" s="273" t="s">
        <v>615</v>
      </c>
      <c r="N337" s="271">
        <v>43042</v>
      </c>
      <c r="O337" s="1"/>
      <c r="P337" s="1"/>
      <c r="Q337" s="1"/>
      <c r="R337" s="6" t="s">
        <v>813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65">
        <v>128</v>
      </c>
      <c r="B338" s="266">
        <v>43074</v>
      </c>
      <c r="C338" s="266"/>
      <c r="D338" s="267" t="s">
        <v>815</v>
      </c>
      <c r="E338" s="268" t="s">
        <v>652</v>
      </c>
      <c r="F338" s="263">
        <v>172</v>
      </c>
      <c r="G338" s="268"/>
      <c r="H338" s="268">
        <v>155.25</v>
      </c>
      <c r="I338" s="269">
        <v>230</v>
      </c>
      <c r="J338" s="237" t="s">
        <v>816</v>
      </c>
      <c r="K338" s="238">
        <f t="shared" si="189"/>
        <v>-16.75</v>
      </c>
      <c r="L338" s="239">
        <f t="shared" si="190"/>
        <v>-9.7383720930232565E-2</v>
      </c>
      <c r="M338" s="235" t="s">
        <v>631</v>
      </c>
      <c r="N338" s="232">
        <v>43787</v>
      </c>
      <c r="O338" s="1"/>
      <c r="P338" s="1"/>
      <c r="Q338" s="1"/>
      <c r="R338" s="6" t="s">
        <v>813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52">
        <v>129</v>
      </c>
      <c r="B339" s="253">
        <v>43398</v>
      </c>
      <c r="C339" s="253"/>
      <c r="D339" s="254" t="s">
        <v>109</v>
      </c>
      <c r="E339" s="255" t="s">
        <v>652</v>
      </c>
      <c r="F339" s="255">
        <v>698.5</v>
      </c>
      <c r="G339" s="255"/>
      <c r="H339" s="255">
        <v>890</v>
      </c>
      <c r="I339" s="257">
        <v>890</v>
      </c>
      <c r="J339" s="227" t="s">
        <v>817</v>
      </c>
      <c r="K339" s="228">
        <f t="shared" si="189"/>
        <v>191.5</v>
      </c>
      <c r="L339" s="229">
        <f t="shared" si="190"/>
        <v>0.27415891195418757</v>
      </c>
      <c r="M339" s="224" t="s">
        <v>615</v>
      </c>
      <c r="N339" s="230">
        <v>44328</v>
      </c>
      <c r="O339" s="1"/>
      <c r="P339" s="1"/>
      <c r="Q339" s="1"/>
      <c r="R339" s="6" t="s">
        <v>809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2">
        <v>130</v>
      </c>
      <c r="B340" s="253">
        <v>42877</v>
      </c>
      <c r="C340" s="253"/>
      <c r="D340" s="254" t="s">
        <v>385</v>
      </c>
      <c r="E340" s="255" t="s">
        <v>652</v>
      </c>
      <c r="F340" s="255">
        <v>127.6</v>
      </c>
      <c r="G340" s="255"/>
      <c r="H340" s="255">
        <v>138</v>
      </c>
      <c r="I340" s="257">
        <v>190</v>
      </c>
      <c r="J340" s="227" t="s">
        <v>818</v>
      </c>
      <c r="K340" s="228">
        <f t="shared" si="189"/>
        <v>10.400000000000006</v>
      </c>
      <c r="L340" s="229">
        <f t="shared" si="190"/>
        <v>8.1504702194357417E-2</v>
      </c>
      <c r="M340" s="224" t="s">
        <v>615</v>
      </c>
      <c r="N340" s="230">
        <v>43774</v>
      </c>
      <c r="O340" s="1"/>
      <c r="P340" s="1"/>
      <c r="Q340" s="1"/>
      <c r="R340" s="6" t="s">
        <v>813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52">
        <v>131</v>
      </c>
      <c r="B341" s="253">
        <v>43158</v>
      </c>
      <c r="C341" s="253"/>
      <c r="D341" s="254" t="s">
        <v>819</v>
      </c>
      <c r="E341" s="255" t="s">
        <v>652</v>
      </c>
      <c r="F341" s="255">
        <v>317</v>
      </c>
      <c r="G341" s="255"/>
      <c r="H341" s="255">
        <v>382.5</v>
      </c>
      <c r="I341" s="257">
        <v>398</v>
      </c>
      <c r="J341" s="227" t="s">
        <v>820</v>
      </c>
      <c r="K341" s="228">
        <f t="shared" si="189"/>
        <v>65.5</v>
      </c>
      <c r="L341" s="229">
        <f t="shared" si="190"/>
        <v>0.20662460567823343</v>
      </c>
      <c r="M341" s="224" t="s">
        <v>615</v>
      </c>
      <c r="N341" s="230">
        <v>44238</v>
      </c>
      <c r="O341" s="1"/>
      <c r="P341" s="1"/>
      <c r="Q341" s="1"/>
      <c r="R341" s="6" t="s">
        <v>813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65">
        <v>132</v>
      </c>
      <c r="B342" s="266">
        <v>43164</v>
      </c>
      <c r="C342" s="266"/>
      <c r="D342" s="267" t="s">
        <v>146</v>
      </c>
      <c r="E342" s="268" t="s">
        <v>652</v>
      </c>
      <c r="F342" s="263">
        <f>510-14.4</f>
        <v>495.6</v>
      </c>
      <c r="G342" s="268"/>
      <c r="H342" s="268">
        <v>350</v>
      </c>
      <c r="I342" s="269">
        <v>672</v>
      </c>
      <c r="J342" s="237" t="s">
        <v>821</v>
      </c>
      <c r="K342" s="238">
        <f t="shared" si="189"/>
        <v>-145.60000000000002</v>
      </c>
      <c r="L342" s="239">
        <f t="shared" si="190"/>
        <v>-0.29378531073446329</v>
      </c>
      <c r="M342" s="235" t="s">
        <v>631</v>
      </c>
      <c r="N342" s="232">
        <v>43887</v>
      </c>
      <c r="O342" s="1"/>
      <c r="P342" s="1"/>
      <c r="Q342" s="1"/>
      <c r="R342" s="6" t="s">
        <v>809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65">
        <v>133</v>
      </c>
      <c r="B343" s="266">
        <v>43237</v>
      </c>
      <c r="C343" s="266"/>
      <c r="D343" s="267" t="s">
        <v>488</v>
      </c>
      <c r="E343" s="268" t="s">
        <v>652</v>
      </c>
      <c r="F343" s="263">
        <v>230.3</v>
      </c>
      <c r="G343" s="268"/>
      <c r="H343" s="268">
        <v>102.5</v>
      </c>
      <c r="I343" s="269">
        <v>348</v>
      </c>
      <c r="J343" s="237" t="s">
        <v>822</v>
      </c>
      <c r="K343" s="238">
        <f t="shared" si="189"/>
        <v>-127.80000000000001</v>
      </c>
      <c r="L343" s="239">
        <f t="shared" si="190"/>
        <v>-0.55492835432045162</v>
      </c>
      <c r="M343" s="235" t="s">
        <v>631</v>
      </c>
      <c r="N343" s="232">
        <v>43896</v>
      </c>
      <c r="O343" s="1"/>
      <c r="P343" s="1"/>
      <c r="Q343" s="1"/>
      <c r="R343" s="6" t="s">
        <v>809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2">
        <v>134</v>
      </c>
      <c r="B344" s="253">
        <v>43258</v>
      </c>
      <c r="C344" s="253"/>
      <c r="D344" s="254" t="s">
        <v>450</v>
      </c>
      <c r="E344" s="255" t="s">
        <v>652</v>
      </c>
      <c r="F344" s="255">
        <f>342.5-5.1</f>
        <v>337.4</v>
      </c>
      <c r="G344" s="255"/>
      <c r="H344" s="255">
        <v>412.5</v>
      </c>
      <c r="I344" s="257">
        <v>439</v>
      </c>
      <c r="J344" s="227" t="s">
        <v>823</v>
      </c>
      <c r="K344" s="228">
        <f t="shared" si="189"/>
        <v>75.100000000000023</v>
      </c>
      <c r="L344" s="229">
        <f t="shared" si="190"/>
        <v>0.22258446947243635</v>
      </c>
      <c r="M344" s="224" t="s">
        <v>615</v>
      </c>
      <c r="N344" s="230">
        <v>44230</v>
      </c>
      <c r="O344" s="1"/>
      <c r="P344" s="1"/>
      <c r="Q344" s="1"/>
      <c r="R344" s="6" t="s">
        <v>813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78">
        <v>135</v>
      </c>
      <c r="B345" s="279">
        <v>43285</v>
      </c>
      <c r="C345" s="279"/>
      <c r="D345" s="20" t="s">
        <v>56</v>
      </c>
      <c r="E345" s="280" t="s">
        <v>652</v>
      </c>
      <c r="F345" s="281">
        <f>127.5-5.53</f>
        <v>121.97</v>
      </c>
      <c r="G345" s="280"/>
      <c r="H345" s="280"/>
      <c r="I345" s="282">
        <v>170</v>
      </c>
      <c r="J345" s="283" t="s">
        <v>618</v>
      </c>
      <c r="K345" s="284"/>
      <c r="L345" s="285"/>
      <c r="M345" s="16" t="s">
        <v>618</v>
      </c>
      <c r="N345" s="286"/>
      <c r="O345" s="1"/>
      <c r="P345" s="1"/>
      <c r="Q345" s="1"/>
      <c r="R345" s="6" t="s">
        <v>809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65">
        <v>136</v>
      </c>
      <c r="B346" s="266">
        <v>43294</v>
      </c>
      <c r="C346" s="266"/>
      <c r="D346" s="267" t="s">
        <v>372</v>
      </c>
      <c r="E346" s="268" t="s">
        <v>652</v>
      </c>
      <c r="F346" s="263">
        <v>46.5</v>
      </c>
      <c r="G346" s="268"/>
      <c r="H346" s="268">
        <v>17</v>
      </c>
      <c r="I346" s="269">
        <v>59</v>
      </c>
      <c r="J346" s="237" t="s">
        <v>824</v>
      </c>
      <c r="K346" s="238">
        <f t="shared" ref="K346:K354" si="191">H346-F346</f>
        <v>-29.5</v>
      </c>
      <c r="L346" s="239">
        <f t="shared" ref="L346:L354" si="192">K346/F346</f>
        <v>-0.63440860215053763</v>
      </c>
      <c r="M346" s="235" t="s">
        <v>631</v>
      </c>
      <c r="N346" s="232">
        <v>43887</v>
      </c>
      <c r="O346" s="1"/>
      <c r="P346" s="1"/>
      <c r="Q346" s="1"/>
      <c r="R346" s="6" t="s">
        <v>809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2">
        <v>137</v>
      </c>
      <c r="B347" s="253">
        <v>43396</v>
      </c>
      <c r="C347" s="253"/>
      <c r="D347" s="254" t="s">
        <v>428</v>
      </c>
      <c r="E347" s="255" t="s">
        <v>652</v>
      </c>
      <c r="F347" s="255">
        <v>156.5</v>
      </c>
      <c r="G347" s="255"/>
      <c r="H347" s="255">
        <v>207.5</v>
      </c>
      <c r="I347" s="257">
        <v>191</v>
      </c>
      <c r="J347" s="227" t="s">
        <v>710</v>
      </c>
      <c r="K347" s="228">
        <f t="shared" si="191"/>
        <v>51</v>
      </c>
      <c r="L347" s="229">
        <f t="shared" si="192"/>
        <v>0.32587859424920129</v>
      </c>
      <c r="M347" s="224" t="s">
        <v>615</v>
      </c>
      <c r="N347" s="230">
        <v>44369</v>
      </c>
      <c r="O347" s="1"/>
      <c r="P347" s="1"/>
      <c r="Q347" s="1"/>
      <c r="R347" s="6" t="s">
        <v>809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52">
        <v>138</v>
      </c>
      <c r="B348" s="253">
        <v>43439</v>
      </c>
      <c r="C348" s="253"/>
      <c r="D348" s="254" t="s">
        <v>332</v>
      </c>
      <c r="E348" s="255" t="s">
        <v>652</v>
      </c>
      <c r="F348" s="255">
        <v>259.5</v>
      </c>
      <c r="G348" s="255"/>
      <c r="H348" s="255">
        <v>320</v>
      </c>
      <c r="I348" s="257">
        <v>320</v>
      </c>
      <c r="J348" s="227" t="s">
        <v>710</v>
      </c>
      <c r="K348" s="228">
        <f t="shared" si="191"/>
        <v>60.5</v>
      </c>
      <c r="L348" s="229">
        <f t="shared" si="192"/>
        <v>0.23314065510597304</v>
      </c>
      <c r="M348" s="224" t="s">
        <v>615</v>
      </c>
      <c r="N348" s="230">
        <v>44323</v>
      </c>
      <c r="O348" s="1"/>
      <c r="P348" s="1"/>
      <c r="Q348" s="1"/>
      <c r="R348" s="6" t="s">
        <v>809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65">
        <v>139</v>
      </c>
      <c r="B349" s="266">
        <v>43439</v>
      </c>
      <c r="C349" s="266"/>
      <c r="D349" s="267" t="s">
        <v>825</v>
      </c>
      <c r="E349" s="268" t="s">
        <v>652</v>
      </c>
      <c r="F349" s="268">
        <v>715</v>
      </c>
      <c r="G349" s="268"/>
      <c r="H349" s="268">
        <v>445</v>
      </c>
      <c r="I349" s="269">
        <v>840</v>
      </c>
      <c r="J349" s="237" t="s">
        <v>826</v>
      </c>
      <c r="K349" s="238">
        <f t="shared" si="191"/>
        <v>-270</v>
      </c>
      <c r="L349" s="239">
        <f t="shared" si="192"/>
        <v>-0.3776223776223776</v>
      </c>
      <c r="M349" s="235" t="s">
        <v>631</v>
      </c>
      <c r="N349" s="232">
        <v>43800</v>
      </c>
      <c r="O349" s="1"/>
      <c r="P349" s="1"/>
      <c r="Q349" s="1"/>
      <c r="R349" s="6" t="s">
        <v>809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2">
        <v>140</v>
      </c>
      <c r="B350" s="253">
        <v>43469</v>
      </c>
      <c r="C350" s="253"/>
      <c r="D350" s="254" t="s">
        <v>159</v>
      </c>
      <c r="E350" s="255" t="s">
        <v>652</v>
      </c>
      <c r="F350" s="255">
        <v>875</v>
      </c>
      <c r="G350" s="255"/>
      <c r="H350" s="255">
        <v>1165</v>
      </c>
      <c r="I350" s="257">
        <v>1185</v>
      </c>
      <c r="J350" s="227" t="s">
        <v>827</v>
      </c>
      <c r="K350" s="228">
        <f t="shared" si="191"/>
        <v>290</v>
      </c>
      <c r="L350" s="229">
        <f t="shared" si="192"/>
        <v>0.33142857142857141</v>
      </c>
      <c r="M350" s="224" t="s">
        <v>615</v>
      </c>
      <c r="N350" s="230">
        <v>43847</v>
      </c>
      <c r="O350" s="1"/>
      <c r="P350" s="1"/>
      <c r="Q350" s="1"/>
      <c r="R350" s="6" t="s">
        <v>809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52">
        <v>141</v>
      </c>
      <c r="B351" s="253">
        <v>43559</v>
      </c>
      <c r="C351" s="253"/>
      <c r="D351" s="254" t="s">
        <v>348</v>
      </c>
      <c r="E351" s="255" t="s">
        <v>652</v>
      </c>
      <c r="F351" s="255">
        <f>387-14.63</f>
        <v>372.37</v>
      </c>
      <c r="G351" s="255"/>
      <c r="H351" s="255">
        <v>490</v>
      </c>
      <c r="I351" s="257">
        <v>490</v>
      </c>
      <c r="J351" s="227" t="s">
        <v>710</v>
      </c>
      <c r="K351" s="228">
        <f t="shared" si="191"/>
        <v>117.63</v>
      </c>
      <c r="L351" s="229">
        <f t="shared" si="192"/>
        <v>0.31589548030185027</v>
      </c>
      <c r="M351" s="224" t="s">
        <v>615</v>
      </c>
      <c r="N351" s="230">
        <v>43850</v>
      </c>
      <c r="O351" s="1"/>
      <c r="P351" s="1"/>
      <c r="Q351" s="1"/>
      <c r="R351" s="6" t="s">
        <v>809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65">
        <v>142</v>
      </c>
      <c r="B352" s="266">
        <v>43578</v>
      </c>
      <c r="C352" s="266"/>
      <c r="D352" s="267" t="s">
        <v>828</v>
      </c>
      <c r="E352" s="268" t="s">
        <v>617</v>
      </c>
      <c r="F352" s="268">
        <v>220</v>
      </c>
      <c r="G352" s="268"/>
      <c r="H352" s="268">
        <v>127.5</v>
      </c>
      <c r="I352" s="269">
        <v>284</v>
      </c>
      <c r="J352" s="237" t="s">
        <v>829</v>
      </c>
      <c r="K352" s="238">
        <f t="shared" si="191"/>
        <v>-92.5</v>
      </c>
      <c r="L352" s="239">
        <f t="shared" si="192"/>
        <v>-0.42045454545454547</v>
      </c>
      <c r="M352" s="235" t="s">
        <v>631</v>
      </c>
      <c r="N352" s="232">
        <v>43896</v>
      </c>
      <c r="O352" s="1"/>
      <c r="P352" s="1"/>
      <c r="Q352" s="1"/>
      <c r="R352" s="6" t="s">
        <v>809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52">
        <v>143</v>
      </c>
      <c r="B353" s="253">
        <v>43622</v>
      </c>
      <c r="C353" s="253"/>
      <c r="D353" s="254" t="s">
        <v>497</v>
      </c>
      <c r="E353" s="255" t="s">
        <v>617</v>
      </c>
      <c r="F353" s="255">
        <v>332.8</v>
      </c>
      <c r="G353" s="255"/>
      <c r="H353" s="255">
        <v>405</v>
      </c>
      <c r="I353" s="257">
        <v>419</v>
      </c>
      <c r="J353" s="227" t="s">
        <v>830</v>
      </c>
      <c r="K353" s="228">
        <f t="shared" si="191"/>
        <v>72.199999999999989</v>
      </c>
      <c r="L353" s="229">
        <f t="shared" si="192"/>
        <v>0.21694711538461534</v>
      </c>
      <c r="M353" s="224" t="s">
        <v>615</v>
      </c>
      <c r="N353" s="230">
        <v>43860</v>
      </c>
      <c r="O353" s="1"/>
      <c r="P353" s="1"/>
      <c r="Q353" s="1"/>
      <c r="R353" s="6" t="s">
        <v>813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46">
        <v>144</v>
      </c>
      <c r="B354" s="245">
        <v>43641</v>
      </c>
      <c r="C354" s="245"/>
      <c r="D354" s="246" t="s">
        <v>152</v>
      </c>
      <c r="E354" s="247" t="s">
        <v>652</v>
      </c>
      <c r="F354" s="247">
        <v>386</v>
      </c>
      <c r="G354" s="248"/>
      <c r="H354" s="248">
        <v>395</v>
      </c>
      <c r="I354" s="248">
        <v>452</v>
      </c>
      <c r="J354" s="249" t="s">
        <v>831</v>
      </c>
      <c r="K354" s="250">
        <f t="shared" si="191"/>
        <v>9</v>
      </c>
      <c r="L354" s="251">
        <f t="shared" si="192"/>
        <v>2.3316062176165803E-2</v>
      </c>
      <c r="M354" s="247" t="s">
        <v>743</v>
      </c>
      <c r="N354" s="245">
        <v>43868</v>
      </c>
      <c r="O354" s="1"/>
      <c r="P354" s="1"/>
      <c r="Q354" s="1"/>
      <c r="R354" s="6" t="s">
        <v>813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46">
        <v>145</v>
      </c>
      <c r="B355" s="245">
        <v>43707</v>
      </c>
      <c r="C355" s="245"/>
      <c r="D355" s="246" t="s">
        <v>132</v>
      </c>
      <c r="E355" s="247" t="s">
        <v>652</v>
      </c>
      <c r="F355" s="247">
        <v>137.5</v>
      </c>
      <c r="G355" s="248"/>
      <c r="H355" s="248">
        <v>138.5</v>
      </c>
      <c r="I355" s="248">
        <v>190</v>
      </c>
      <c r="J355" s="249" t="s">
        <v>1062</v>
      </c>
      <c r="K355" s="250">
        <f t="shared" ref="K355" si="193">H355-F355</f>
        <v>1</v>
      </c>
      <c r="L355" s="251">
        <f t="shared" ref="L355" si="194">K355/F355</f>
        <v>7.2727272727272727E-3</v>
      </c>
      <c r="M355" s="247" t="s">
        <v>743</v>
      </c>
      <c r="N355" s="245">
        <v>44432</v>
      </c>
      <c r="O355" s="1"/>
      <c r="P355" s="1"/>
      <c r="Q355" s="1"/>
      <c r="R355" s="6" t="s">
        <v>809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52">
        <v>146</v>
      </c>
      <c r="B356" s="253">
        <v>43731</v>
      </c>
      <c r="C356" s="253"/>
      <c r="D356" s="254" t="s">
        <v>441</v>
      </c>
      <c r="E356" s="255" t="s">
        <v>652</v>
      </c>
      <c r="F356" s="255">
        <v>235</v>
      </c>
      <c r="G356" s="255"/>
      <c r="H356" s="255">
        <v>295</v>
      </c>
      <c r="I356" s="257">
        <v>296</v>
      </c>
      <c r="J356" s="227" t="s">
        <v>832</v>
      </c>
      <c r="K356" s="228">
        <f t="shared" ref="K356:K361" si="195">H356-F356</f>
        <v>60</v>
      </c>
      <c r="L356" s="229">
        <f t="shared" ref="L356:L361" si="196">K356/F356</f>
        <v>0.25531914893617019</v>
      </c>
      <c r="M356" s="224" t="s">
        <v>615</v>
      </c>
      <c r="N356" s="230">
        <v>43844</v>
      </c>
      <c r="O356" s="1"/>
      <c r="P356" s="1"/>
      <c r="Q356" s="1"/>
      <c r="R356" s="6" t="s">
        <v>813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52">
        <v>147</v>
      </c>
      <c r="B357" s="253">
        <v>43752</v>
      </c>
      <c r="C357" s="253"/>
      <c r="D357" s="254" t="s">
        <v>833</v>
      </c>
      <c r="E357" s="255" t="s">
        <v>652</v>
      </c>
      <c r="F357" s="255">
        <v>277.5</v>
      </c>
      <c r="G357" s="255"/>
      <c r="H357" s="255">
        <v>333</v>
      </c>
      <c r="I357" s="257">
        <v>333</v>
      </c>
      <c r="J357" s="227" t="s">
        <v>834</v>
      </c>
      <c r="K357" s="228">
        <f t="shared" si="195"/>
        <v>55.5</v>
      </c>
      <c r="L357" s="229">
        <f t="shared" si="196"/>
        <v>0.2</v>
      </c>
      <c r="M357" s="224" t="s">
        <v>615</v>
      </c>
      <c r="N357" s="230">
        <v>43846</v>
      </c>
      <c r="O357" s="1"/>
      <c r="P357" s="1"/>
      <c r="Q357" s="1"/>
      <c r="R357" s="6" t="s">
        <v>809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52">
        <v>148</v>
      </c>
      <c r="B358" s="253">
        <v>43752</v>
      </c>
      <c r="C358" s="253"/>
      <c r="D358" s="254" t="s">
        <v>835</v>
      </c>
      <c r="E358" s="255" t="s">
        <v>652</v>
      </c>
      <c r="F358" s="255">
        <v>930</v>
      </c>
      <c r="G358" s="255"/>
      <c r="H358" s="255">
        <v>1165</v>
      </c>
      <c r="I358" s="257">
        <v>1200</v>
      </c>
      <c r="J358" s="227" t="s">
        <v>836</v>
      </c>
      <c r="K358" s="228">
        <f t="shared" si="195"/>
        <v>235</v>
      </c>
      <c r="L358" s="229">
        <f t="shared" si="196"/>
        <v>0.25268817204301075</v>
      </c>
      <c r="M358" s="224" t="s">
        <v>615</v>
      </c>
      <c r="N358" s="230">
        <v>43847</v>
      </c>
      <c r="O358" s="1"/>
      <c r="P358" s="1"/>
      <c r="Q358" s="1"/>
      <c r="R358" s="6" t="s">
        <v>813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52">
        <v>149</v>
      </c>
      <c r="B359" s="253">
        <v>43753</v>
      </c>
      <c r="C359" s="253"/>
      <c r="D359" s="254" t="s">
        <v>837</v>
      </c>
      <c r="E359" s="255" t="s">
        <v>652</v>
      </c>
      <c r="F359" s="225">
        <v>111</v>
      </c>
      <c r="G359" s="255"/>
      <c r="H359" s="255">
        <v>141</v>
      </c>
      <c r="I359" s="257">
        <v>141</v>
      </c>
      <c r="J359" s="227" t="s">
        <v>635</v>
      </c>
      <c r="K359" s="228">
        <f t="shared" si="195"/>
        <v>30</v>
      </c>
      <c r="L359" s="229">
        <f t="shared" si="196"/>
        <v>0.27027027027027029</v>
      </c>
      <c r="M359" s="224" t="s">
        <v>615</v>
      </c>
      <c r="N359" s="230">
        <v>44328</v>
      </c>
      <c r="O359" s="1"/>
      <c r="P359" s="1"/>
      <c r="Q359" s="1"/>
      <c r="R359" s="6" t="s">
        <v>813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52">
        <v>150</v>
      </c>
      <c r="B360" s="253">
        <v>43753</v>
      </c>
      <c r="C360" s="253"/>
      <c r="D360" s="254" t="s">
        <v>838</v>
      </c>
      <c r="E360" s="255" t="s">
        <v>652</v>
      </c>
      <c r="F360" s="225">
        <v>296</v>
      </c>
      <c r="G360" s="255"/>
      <c r="H360" s="255">
        <v>370</v>
      </c>
      <c r="I360" s="257">
        <v>370</v>
      </c>
      <c r="J360" s="227" t="s">
        <v>710</v>
      </c>
      <c r="K360" s="228">
        <f t="shared" si="195"/>
        <v>74</v>
      </c>
      <c r="L360" s="229">
        <f t="shared" si="196"/>
        <v>0.25</v>
      </c>
      <c r="M360" s="224" t="s">
        <v>615</v>
      </c>
      <c r="N360" s="230">
        <v>43853</v>
      </c>
      <c r="O360" s="1"/>
      <c r="P360" s="1"/>
      <c r="Q360" s="1"/>
      <c r="R360" s="6" t="s">
        <v>813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52">
        <v>151</v>
      </c>
      <c r="B361" s="253">
        <v>43754</v>
      </c>
      <c r="C361" s="253"/>
      <c r="D361" s="254" t="s">
        <v>839</v>
      </c>
      <c r="E361" s="255" t="s">
        <v>652</v>
      </c>
      <c r="F361" s="225">
        <v>300</v>
      </c>
      <c r="G361" s="255"/>
      <c r="H361" s="255">
        <v>382.5</v>
      </c>
      <c r="I361" s="257">
        <v>344</v>
      </c>
      <c r="J361" s="227" t="s">
        <v>840</v>
      </c>
      <c r="K361" s="228">
        <f t="shared" si="195"/>
        <v>82.5</v>
      </c>
      <c r="L361" s="229">
        <f t="shared" si="196"/>
        <v>0.27500000000000002</v>
      </c>
      <c r="M361" s="224" t="s">
        <v>615</v>
      </c>
      <c r="N361" s="230">
        <v>44238</v>
      </c>
      <c r="O361" s="1"/>
      <c r="P361" s="1"/>
      <c r="Q361" s="1"/>
      <c r="R361" s="6" t="s">
        <v>813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87">
        <v>152</v>
      </c>
      <c r="B362" s="288">
        <v>43832</v>
      </c>
      <c r="C362" s="288"/>
      <c r="D362" s="289" t="s">
        <v>841</v>
      </c>
      <c r="E362" s="56" t="s">
        <v>652</v>
      </c>
      <c r="F362" s="290" t="s">
        <v>842</v>
      </c>
      <c r="G362" s="56"/>
      <c r="H362" s="56"/>
      <c r="I362" s="291">
        <v>590</v>
      </c>
      <c r="J362" s="283" t="s">
        <v>618</v>
      </c>
      <c r="K362" s="283"/>
      <c r="L362" s="292"/>
      <c r="M362" s="293" t="s">
        <v>618</v>
      </c>
      <c r="N362" s="294"/>
      <c r="O362" s="1"/>
      <c r="P362" s="1"/>
      <c r="Q362" s="1"/>
      <c r="R362" s="6" t="s">
        <v>813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52">
        <v>153</v>
      </c>
      <c r="B363" s="253">
        <v>43966</v>
      </c>
      <c r="C363" s="253"/>
      <c r="D363" s="254" t="s">
        <v>72</v>
      </c>
      <c r="E363" s="255" t="s">
        <v>652</v>
      </c>
      <c r="F363" s="225">
        <v>67.5</v>
      </c>
      <c r="G363" s="255"/>
      <c r="H363" s="255">
        <v>86</v>
      </c>
      <c r="I363" s="257">
        <v>86</v>
      </c>
      <c r="J363" s="227" t="s">
        <v>843</v>
      </c>
      <c r="K363" s="228">
        <f t="shared" ref="K363:K370" si="197">H363-F363</f>
        <v>18.5</v>
      </c>
      <c r="L363" s="229">
        <f t="shared" ref="L363:L370" si="198">K363/F363</f>
        <v>0.27407407407407408</v>
      </c>
      <c r="M363" s="224" t="s">
        <v>615</v>
      </c>
      <c r="N363" s="230">
        <v>44008</v>
      </c>
      <c r="O363" s="1"/>
      <c r="P363" s="1"/>
      <c r="Q363" s="1"/>
      <c r="R363" s="6" t="s">
        <v>813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52">
        <v>154</v>
      </c>
      <c r="B364" s="253">
        <v>44035</v>
      </c>
      <c r="C364" s="253"/>
      <c r="D364" s="254" t="s">
        <v>496</v>
      </c>
      <c r="E364" s="255" t="s">
        <v>652</v>
      </c>
      <c r="F364" s="225">
        <v>231</v>
      </c>
      <c r="G364" s="255"/>
      <c r="H364" s="255">
        <v>281</v>
      </c>
      <c r="I364" s="257">
        <v>281</v>
      </c>
      <c r="J364" s="227" t="s">
        <v>710</v>
      </c>
      <c r="K364" s="228">
        <f t="shared" si="197"/>
        <v>50</v>
      </c>
      <c r="L364" s="229">
        <f t="shared" si="198"/>
        <v>0.21645021645021645</v>
      </c>
      <c r="M364" s="224" t="s">
        <v>615</v>
      </c>
      <c r="N364" s="230">
        <v>44358</v>
      </c>
      <c r="O364" s="1"/>
      <c r="P364" s="1"/>
      <c r="Q364" s="1"/>
      <c r="R364" s="6" t="s">
        <v>813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52">
        <v>155</v>
      </c>
      <c r="B365" s="253">
        <v>44092</v>
      </c>
      <c r="C365" s="253"/>
      <c r="D365" s="254" t="s">
        <v>417</v>
      </c>
      <c r="E365" s="255" t="s">
        <v>652</v>
      </c>
      <c r="F365" s="255">
        <v>206</v>
      </c>
      <c r="G365" s="255"/>
      <c r="H365" s="255">
        <v>248</v>
      </c>
      <c r="I365" s="257">
        <v>248</v>
      </c>
      <c r="J365" s="227" t="s">
        <v>710</v>
      </c>
      <c r="K365" s="228">
        <f t="shared" si="197"/>
        <v>42</v>
      </c>
      <c r="L365" s="229">
        <f t="shared" si="198"/>
        <v>0.20388349514563106</v>
      </c>
      <c r="M365" s="224" t="s">
        <v>615</v>
      </c>
      <c r="N365" s="230">
        <v>44214</v>
      </c>
      <c r="O365" s="1"/>
      <c r="P365" s="1"/>
      <c r="Q365" s="1"/>
      <c r="R365" s="6" t="s">
        <v>813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52">
        <v>156</v>
      </c>
      <c r="B366" s="253">
        <v>44140</v>
      </c>
      <c r="C366" s="253"/>
      <c r="D366" s="254" t="s">
        <v>417</v>
      </c>
      <c r="E366" s="255" t="s">
        <v>652</v>
      </c>
      <c r="F366" s="255">
        <v>182.5</v>
      </c>
      <c r="G366" s="255"/>
      <c r="H366" s="255">
        <v>248</v>
      </c>
      <c r="I366" s="257">
        <v>248</v>
      </c>
      <c r="J366" s="227" t="s">
        <v>710</v>
      </c>
      <c r="K366" s="228">
        <f t="shared" si="197"/>
        <v>65.5</v>
      </c>
      <c r="L366" s="229">
        <f t="shared" si="198"/>
        <v>0.35890410958904112</v>
      </c>
      <c r="M366" s="224" t="s">
        <v>615</v>
      </c>
      <c r="N366" s="230">
        <v>44214</v>
      </c>
      <c r="O366" s="1"/>
      <c r="P366" s="1"/>
      <c r="Q366" s="1"/>
      <c r="R366" s="6" t="s">
        <v>813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52">
        <v>157</v>
      </c>
      <c r="B367" s="253">
        <v>44140</v>
      </c>
      <c r="C367" s="253"/>
      <c r="D367" s="254" t="s">
        <v>332</v>
      </c>
      <c r="E367" s="255" t="s">
        <v>652</v>
      </c>
      <c r="F367" s="255">
        <v>247.5</v>
      </c>
      <c r="G367" s="255"/>
      <c r="H367" s="255">
        <v>320</v>
      </c>
      <c r="I367" s="257">
        <v>320</v>
      </c>
      <c r="J367" s="227" t="s">
        <v>710</v>
      </c>
      <c r="K367" s="228">
        <f t="shared" si="197"/>
        <v>72.5</v>
      </c>
      <c r="L367" s="229">
        <f t="shared" si="198"/>
        <v>0.29292929292929293</v>
      </c>
      <c r="M367" s="224" t="s">
        <v>615</v>
      </c>
      <c r="N367" s="230">
        <v>44323</v>
      </c>
      <c r="O367" s="1"/>
      <c r="P367" s="1"/>
      <c r="Q367" s="1"/>
      <c r="R367" s="6" t="s">
        <v>813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52">
        <v>158</v>
      </c>
      <c r="B368" s="253">
        <v>44140</v>
      </c>
      <c r="C368" s="253"/>
      <c r="D368" s="254" t="s">
        <v>273</v>
      </c>
      <c r="E368" s="255" t="s">
        <v>652</v>
      </c>
      <c r="F368" s="225">
        <v>925</v>
      </c>
      <c r="G368" s="255"/>
      <c r="H368" s="255">
        <v>1095</v>
      </c>
      <c r="I368" s="257">
        <v>1093</v>
      </c>
      <c r="J368" s="227" t="s">
        <v>844</v>
      </c>
      <c r="K368" s="228">
        <f t="shared" si="197"/>
        <v>170</v>
      </c>
      <c r="L368" s="229">
        <f t="shared" si="198"/>
        <v>0.18378378378378379</v>
      </c>
      <c r="M368" s="224" t="s">
        <v>615</v>
      </c>
      <c r="N368" s="230">
        <v>44201</v>
      </c>
      <c r="O368" s="1"/>
      <c r="P368" s="1"/>
      <c r="Q368" s="1"/>
      <c r="R368" s="6" t="s">
        <v>813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52">
        <v>159</v>
      </c>
      <c r="B369" s="253">
        <v>44140</v>
      </c>
      <c r="C369" s="253"/>
      <c r="D369" s="254" t="s">
        <v>348</v>
      </c>
      <c r="E369" s="255" t="s">
        <v>652</v>
      </c>
      <c r="F369" s="225">
        <v>332.5</v>
      </c>
      <c r="G369" s="255"/>
      <c r="H369" s="255">
        <v>393</v>
      </c>
      <c r="I369" s="257">
        <v>406</v>
      </c>
      <c r="J369" s="227" t="s">
        <v>845</v>
      </c>
      <c r="K369" s="228">
        <f t="shared" si="197"/>
        <v>60.5</v>
      </c>
      <c r="L369" s="229">
        <f t="shared" si="198"/>
        <v>0.18195488721804512</v>
      </c>
      <c r="M369" s="224" t="s">
        <v>615</v>
      </c>
      <c r="N369" s="230">
        <v>44256</v>
      </c>
      <c r="O369" s="1"/>
      <c r="P369" s="1"/>
      <c r="Q369" s="1"/>
      <c r="R369" s="6" t="s">
        <v>813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52">
        <v>160</v>
      </c>
      <c r="B370" s="253">
        <v>44141</v>
      </c>
      <c r="C370" s="253"/>
      <c r="D370" s="254" t="s">
        <v>496</v>
      </c>
      <c r="E370" s="255" t="s">
        <v>652</v>
      </c>
      <c r="F370" s="225">
        <v>231</v>
      </c>
      <c r="G370" s="255"/>
      <c r="H370" s="255">
        <v>281</v>
      </c>
      <c r="I370" s="257">
        <v>281</v>
      </c>
      <c r="J370" s="227" t="s">
        <v>710</v>
      </c>
      <c r="K370" s="228">
        <f t="shared" si="197"/>
        <v>50</v>
      </c>
      <c r="L370" s="229">
        <f t="shared" si="198"/>
        <v>0.21645021645021645</v>
      </c>
      <c r="M370" s="224" t="s">
        <v>615</v>
      </c>
      <c r="N370" s="230">
        <v>44358</v>
      </c>
      <c r="O370" s="1"/>
      <c r="P370" s="1"/>
      <c r="Q370" s="1"/>
      <c r="R370" s="6" t="s">
        <v>813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95">
        <v>161</v>
      </c>
      <c r="B371" s="288">
        <v>44187</v>
      </c>
      <c r="C371" s="288"/>
      <c r="D371" s="289" t="s">
        <v>469</v>
      </c>
      <c r="E371" s="56" t="s">
        <v>652</v>
      </c>
      <c r="F371" s="290" t="s">
        <v>846</v>
      </c>
      <c r="G371" s="56"/>
      <c r="H371" s="56"/>
      <c r="I371" s="291">
        <v>239</v>
      </c>
      <c r="J371" s="283" t="s">
        <v>618</v>
      </c>
      <c r="K371" s="283"/>
      <c r="L371" s="292"/>
      <c r="M371" s="293"/>
      <c r="N371" s="294"/>
      <c r="O371" s="1"/>
      <c r="P371" s="1"/>
      <c r="Q371" s="1"/>
      <c r="R371" s="6" t="s">
        <v>813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95">
        <v>162</v>
      </c>
      <c r="B372" s="288">
        <v>44258</v>
      </c>
      <c r="C372" s="288"/>
      <c r="D372" s="289" t="s">
        <v>841</v>
      </c>
      <c r="E372" s="56" t="s">
        <v>652</v>
      </c>
      <c r="F372" s="290" t="s">
        <v>842</v>
      </c>
      <c r="G372" s="56"/>
      <c r="H372" s="56"/>
      <c r="I372" s="291">
        <v>590</v>
      </c>
      <c r="J372" s="283" t="s">
        <v>618</v>
      </c>
      <c r="K372" s="283"/>
      <c r="L372" s="292"/>
      <c r="M372" s="293"/>
      <c r="N372" s="294"/>
      <c r="O372" s="1"/>
      <c r="P372" s="1"/>
      <c r="R372" s="6" t="s">
        <v>813</v>
      </c>
    </row>
    <row r="373" spans="1:26" ht="12.75" customHeight="1">
      <c r="A373" s="252">
        <v>163</v>
      </c>
      <c r="B373" s="253">
        <v>44274</v>
      </c>
      <c r="C373" s="253"/>
      <c r="D373" s="254" t="s">
        <v>348</v>
      </c>
      <c r="E373" s="255" t="s">
        <v>652</v>
      </c>
      <c r="F373" s="225">
        <v>355</v>
      </c>
      <c r="G373" s="255"/>
      <c r="H373" s="255">
        <v>422.5</v>
      </c>
      <c r="I373" s="257">
        <v>420</v>
      </c>
      <c r="J373" s="227" t="s">
        <v>847</v>
      </c>
      <c r="K373" s="228">
        <f t="shared" ref="K373:K375" si="199">H373-F373</f>
        <v>67.5</v>
      </c>
      <c r="L373" s="229">
        <f t="shared" ref="L373:L375" si="200">K373/F373</f>
        <v>0.19014084507042253</v>
      </c>
      <c r="M373" s="224" t="s">
        <v>615</v>
      </c>
      <c r="N373" s="230">
        <v>44361</v>
      </c>
      <c r="O373" s="1"/>
      <c r="R373" s="296" t="s">
        <v>813</v>
      </c>
    </row>
    <row r="374" spans="1:26" ht="12.75" customHeight="1">
      <c r="A374" s="252">
        <v>164</v>
      </c>
      <c r="B374" s="253">
        <v>44295</v>
      </c>
      <c r="C374" s="253"/>
      <c r="D374" s="254" t="s">
        <v>848</v>
      </c>
      <c r="E374" s="255" t="s">
        <v>652</v>
      </c>
      <c r="F374" s="225">
        <v>555</v>
      </c>
      <c r="G374" s="255"/>
      <c r="H374" s="255">
        <v>663</v>
      </c>
      <c r="I374" s="257">
        <v>663</v>
      </c>
      <c r="J374" s="227" t="s">
        <v>849</v>
      </c>
      <c r="K374" s="228">
        <f t="shared" si="199"/>
        <v>108</v>
      </c>
      <c r="L374" s="229">
        <f t="shared" si="200"/>
        <v>0.19459459459459461</v>
      </c>
      <c r="M374" s="224" t="s">
        <v>615</v>
      </c>
      <c r="N374" s="230">
        <v>44321</v>
      </c>
      <c r="O374" s="1"/>
      <c r="P374" s="1"/>
      <c r="Q374" s="1"/>
      <c r="R374" s="296" t="s">
        <v>813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52">
        <v>165</v>
      </c>
      <c r="B375" s="253">
        <v>44308</v>
      </c>
      <c r="C375" s="253"/>
      <c r="D375" s="254" t="s">
        <v>385</v>
      </c>
      <c r="E375" s="255" t="s">
        <v>652</v>
      </c>
      <c r="F375" s="225">
        <v>126.5</v>
      </c>
      <c r="G375" s="255"/>
      <c r="H375" s="255">
        <v>155</v>
      </c>
      <c r="I375" s="257">
        <v>155</v>
      </c>
      <c r="J375" s="227" t="s">
        <v>710</v>
      </c>
      <c r="K375" s="228">
        <f t="shared" si="199"/>
        <v>28.5</v>
      </c>
      <c r="L375" s="229">
        <f t="shared" si="200"/>
        <v>0.22529644268774704</v>
      </c>
      <c r="M375" s="224" t="s">
        <v>615</v>
      </c>
      <c r="N375" s="230">
        <v>44362</v>
      </c>
      <c r="O375" s="1"/>
      <c r="R375" s="296" t="s">
        <v>813</v>
      </c>
    </row>
    <row r="376" spans="1:26" ht="12.75" customHeight="1">
      <c r="A376" s="295">
        <v>166</v>
      </c>
      <c r="B376" s="288">
        <v>44368</v>
      </c>
      <c r="C376" s="288"/>
      <c r="D376" s="289" t="s">
        <v>404</v>
      </c>
      <c r="E376" s="56" t="s">
        <v>652</v>
      </c>
      <c r="F376" s="290" t="s">
        <v>850</v>
      </c>
      <c r="G376" s="56"/>
      <c r="H376" s="56"/>
      <c r="I376" s="291">
        <v>344</v>
      </c>
      <c r="J376" s="283" t="s">
        <v>618</v>
      </c>
      <c r="K376" s="295"/>
      <c r="L376" s="288"/>
      <c r="M376" s="288"/>
      <c r="N376" s="289"/>
      <c r="O376" s="1"/>
      <c r="R376" s="296" t="s">
        <v>813</v>
      </c>
    </row>
    <row r="377" spans="1:26" ht="12.75" customHeight="1">
      <c r="A377" s="295">
        <v>167</v>
      </c>
      <c r="B377" s="288">
        <v>44368</v>
      </c>
      <c r="C377" s="288"/>
      <c r="D377" s="289" t="s">
        <v>496</v>
      </c>
      <c r="E377" s="56" t="s">
        <v>652</v>
      </c>
      <c r="F377" s="290" t="s">
        <v>851</v>
      </c>
      <c r="G377" s="56"/>
      <c r="H377" s="56"/>
      <c r="I377" s="291">
        <v>320</v>
      </c>
      <c r="J377" s="283" t="s">
        <v>618</v>
      </c>
      <c r="K377" s="295"/>
      <c r="L377" s="288"/>
      <c r="M377" s="288"/>
      <c r="N377" s="289"/>
      <c r="O377" s="44"/>
      <c r="R377" s="296" t="s">
        <v>813</v>
      </c>
    </row>
    <row r="378" spans="1:26" ht="12.75" customHeight="1">
      <c r="A378" s="295">
        <v>168</v>
      </c>
      <c r="B378" s="288">
        <v>44406</v>
      </c>
      <c r="C378" s="288"/>
      <c r="D378" s="289" t="s">
        <v>385</v>
      </c>
      <c r="E378" s="56" t="s">
        <v>652</v>
      </c>
      <c r="F378" s="290" t="s">
        <v>868</v>
      </c>
      <c r="G378" s="56"/>
      <c r="H378" s="56"/>
      <c r="I378" s="56">
        <v>200</v>
      </c>
      <c r="J378" s="283" t="s">
        <v>618</v>
      </c>
      <c r="K378" s="295"/>
      <c r="L378" s="288"/>
      <c r="M378" s="288"/>
      <c r="N378" s="289"/>
      <c r="O378" s="44"/>
      <c r="R378" s="296" t="s">
        <v>813</v>
      </c>
    </row>
    <row r="379" spans="1:26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296"/>
    </row>
    <row r="380" spans="1:26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296"/>
    </row>
    <row r="381" spans="1:26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296"/>
    </row>
    <row r="382" spans="1:26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296"/>
    </row>
    <row r="383" spans="1:26" ht="12.75" customHeight="1">
      <c r="A383" s="295"/>
      <c r="B383" s="297" t="s">
        <v>852</v>
      </c>
      <c r="F383" s="59"/>
      <c r="G383" s="59"/>
      <c r="H383" s="59"/>
      <c r="I383" s="59"/>
      <c r="J383" s="44"/>
      <c r="K383" s="59"/>
      <c r="L383" s="59"/>
      <c r="M383" s="59"/>
      <c r="O383" s="44"/>
      <c r="R383" s="296"/>
    </row>
    <row r="384" spans="1:26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1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1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1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1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1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1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1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1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1:18" ht="12.75" customHeight="1">
      <c r="A393" s="298"/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1:18" ht="12.75" customHeight="1">
      <c r="A394" s="298"/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1:18" ht="12.75" customHeight="1">
      <c r="A395" s="56"/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1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1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1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1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1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  <row r="548" spans="6:18" ht="12.75" customHeight="1">
      <c r="F548" s="59"/>
      <c r="G548" s="59"/>
      <c r="H548" s="59"/>
      <c r="I548" s="59"/>
      <c r="J548" s="44"/>
      <c r="K548" s="59"/>
      <c r="L548" s="59"/>
      <c r="M548" s="59"/>
      <c r="O548" s="44"/>
      <c r="R548" s="59"/>
    </row>
    <row r="549" spans="6:18" ht="12.75" customHeight="1">
      <c r="F549" s="59"/>
      <c r="G549" s="59"/>
      <c r="H549" s="59"/>
      <c r="I549" s="59"/>
      <c r="J549" s="44"/>
      <c r="K549" s="59"/>
      <c r="L549" s="59"/>
      <c r="M549" s="59"/>
      <c r="O549" s="44"/>
      <c r="R549" s="59"/>
    </row>
    <row r="550" spans="6:18" ht="12.75" customHeight="1">
      <c r="F550" s="59"/>
      <c r="G550" s="59"/>
      <c r="H550" s="59"/>
      <c r="I550" s="59"/>
      <c r="J550" s="44"/>
      <c r="K550" s="59"/>
      <c r="L550" s="59"/>
      <c r="M550" s="59"/>
      <c r="O550" s="44"/>
      <c r="R550" s="59"/>
    </row>
    <row r="551" spans="6:18" ht="12.75" customHeight="1">
      <c r="F551" s="59"/>
      <c r="G551" s="59"/>
      <c r="H551" s="59"/>
      <c r="I551" s="59"/>
      <c r="J551" s="44"/>
      <c r="K551" s="59"/>
      <c r="L551" s="59"/>
      <c r="M551" s="59"/>
      <c r="O551" s="44"/>
      <c r="R551" s="59"/>
    </row>
    <row r="552" spans="6:18" ht="12.75" customHeight="1">
      <c r="F552" s="59"/>
      <c r="G552" s="59"/>
      <c r="H552" s="59"/>
      <c r="I552" s="59"/>
      <c r="J552" s="44"/>
      <c r="K552" s="59"/>
      <c r="L552" s="59"/>
      <c r="M552" s="59"/>
      <c r="O552" s="44"/>
      <c r="R552" s="59"/>
    </row>
    <row r="553" spans="6:18" ht="12.75" customHeight="1">
      <c r="F553" s="59"/>
      <c r="G553" s="59"/>
      <c r="H553" s="59"/>
      <c r="I553" s="59"/>
      <c r="J553" s="44"/>
      <c r="K553" s="59"/>
      <c r="L553" s="59"/>
      <c r="M553" s="59"/>
      <c r="O553" s="44"/>
      <c r="R553" s="59"/>
    </row>
    <row r="554" spans="6:18" ht="12.75" customHeight="1">
      <c r="F554" s="59"/>
      <c r="G554" s="59"/>
      <c r="H554" s="59"/>
      <c r="I554" s="59"/>
      <c r="J554" s="44"/>
      <c r="K554" s="59"/>
      <c r="L554" s="59"/>
      <c r="M554" s="59"/>
      <c r="O554" s="44"/>
      <c r="R554" s="59"/>
    </row>
    <row r="555" spans="6:18" ht="12.75" customHeight="1">
      <c r="F555" s="59"/>
      <c r="G555" s="59"/>
      <c r="H555" s="59"/>
      <c r="I555" s="59"/>
      <c r="J555" s="44"/>
      <c r="K555" s="59"/>
      <c r="L555" s="59"/>
      <c r="M555" s="59"/>
      <c r="O555" s="44"/>
      <c r="R555" s="59"/>
    </row>
    <row r="556" spans="6:18" ht="12.75" customHeight="1">
      <c r="F556" s="59"/>
      <c r="G556" s="59"/>
      <c r="H556" s="59"/>
      <c r="I556" s="59"/>
      <c r="J556" s="44"/>
      <c r="K556" s="59"/>
      <c r="L556" s="59"/>
      <c r="M556" s="59"/>
      <c r="O556" s="44"/>
      <c r="R556" s="59"/>
    </row>
    <row r="557" spans="6:18" ht="12.75" customHeight="1">
      <c r="F557" s="59"/>
      <c r="G557" s="59"/>
      <c r="H557" s="59"/>
      <c r="I557" s="59"/>
      <c r="J557" s="44"/>
      <c r="K557" s="59"/>
      <c r="L557" s="59"/>
      <c r="M557" s="59"/>
      <c r="O557" s="44"/>
      <c r="R557" s="59"/>
    </row>
    <row r="558" spans="6:18" ht="12.75" customHeight="1">
      <c r="F558" s="59"/>
      <c r="G558" s="59"/>
      <c r="H558" s="59"/>
      <c r="I558" s="59"/>
      <c r="J558" s="44"/>
      <c r="K558" s="59"/>
      <c r="L558" s="59"/>
      <c r="M558" s="59"/>
      <c r="O558" s="44"/>
      <c r="R558" s="59"/>
    </row>
    <row r="559" spans="6:18" ht="12.75" customHeight="1">
      <c r="F559" s="59"/>
      <c r="G559" s="59"/>
      <c r="H559" s="59"/>
      <c r="I559" s="59"/>
      <c r="J559" s="44"/>
      <c r="K559" s="59"/>
      <c r="L559" s="59"/>
      <c r="M559" s="59"/>
      <c r="O559" s="44"/>
      <c r="R559" s="59"/>
    </row>
    <row r="560" spans="6:18" ht="12.75" customHeight="1">
      <c r="F560" s="59"/>
      <c r="G560" s="59"/>
      <c r="H560" s="59"/>
      <c r="I560" s="59"/>
      <c r="J560" s="44"/>
      <c r="K560" s="59"/>
      <c r="L560" s="59"/>
      <c r="M560" s="59"/>
      <c r="O560" s="44"/>
      <c r="R560" s="59"/>
    </row>
    <row r="561" spans="6:18" ht="12.75" customHeight="1">
      <c r="F561" s="59"/>
      <c r="G561" s="59"/>
      <c r="H561" s="59"/>
      <c r="I561" s="59"/>
      <c r="J561" s="44"/>
      <c r="K561" s="59"/>
      <c r="L561" s="59"/>
      <c r="M561" s="59"/>
      <c r="O561" s="44"/>
      <c r="R561" s="59"/>
    </row>
    <row r="562" spans="6:18" ht="12.75" customHeight="1">
      <c r="F562" s="59"/>
      <c r="G562" s="59"/>
      <c r="H562" s="59"/>
      <c r="I562" s="59"/>
      <c r="J562" s="44"/>
      <c r="K562" s="59"/>
      <c r="L562" s="59"/>
      <c r="M562" s="59"/>
      <c r="O562" s="44"/>
      <c r="R562" s="59"/>
    </row>
    <row r="563" spans="6:18" ht="12.75" customHeight="1">
      <c r="F563" s="59"/>
      <c r="G563" s="59"/>
      <c r="H563" s="59"/>
      <c r="I563" s="59"/>
      <c r="J563" s="44"/>
      <c r="K563" s="59"/>
      <c r="L563" s="59"/>
      <c r="M563" s="59"/>
      <c r="O563" s="44"/>
      <c r="R563" s="59"/>
    </row>
    <row r="564" spans="6:18" ht="12.75" customHeight="1">
      <c r="F564" s="59"/>
      <c r="G564" s="59"/>
      <c r="H564" s="59"/>
      <c r="I564" s="59"/>
      <c r="J564" s="44"/>
      <c r="K564" s="59"/>
      <c r="L564" s="59"/>
      <c r="M564" s="59"/>
      <c r="O564" s="44"/>
      <c r="R564" s="59"/>
    </row>
    <row r="565" spans="6:18" ht="12.75" customHeight="1">
      <c r="F565" s="59"/>
      <c r="G565" s="59"/>
      <c r="H565" s="59"/>
      <c r="I565" s="59"/>
      <c r="J565" s="44"/>
      <c r="K565" s="59"/>
      <c r="L565" s="59"/>
      <c r="M565" s="59"/>
      <c r="O565" s="44"/>
      <c r="R565" s="59"/>
    </row>
    <row r="566" spans="6:18" ht="12.75" customHeight="1">
      <c r="F566" s="59"/>
      <c r="G566" s="59"/>
      <c r="H566" s="59"/>
      <c r="I566" s="59"/>
      <c r="J566" s="44"/>
      <c r="K566" s="59"/>
      <c r="L566" s="59"/>
      <c r="M566" s="59"/>
      <c r="O566" s="44"/>
      <c r="R566" s="59"/>
    </row>
    <row r="567" spans="6:18" ht="12.75" customHeight="1">
      <c r="F567" s="59"/>
      <c r="G567" s="59"/>
      <c r="H567" s="59"/>
      <c r="I567" s="59"/>
      <c r="J567" s="44"/>
      <c r="K567" s="59"/>
      <c r="L567" s="59"/>
      <c r="M567" s="59"/>
      <c r="O567" s="44"/>
      <c r="R567" s="59"/>
    </row>
    <row r="568" spans="6:18" ht="12.75" customHeight="1">
      <c r="F568" s="59"/>
      <c r="G568" s="59"/>
      <c r="H568" s="59"/>
      <c r="I568" s="59"/>
      <c r="J568" s="44"/>
      <c r="K568" s="59"/>
      <c r="L568" s="59"/>
      <c r="M568" s="59"/>
      <c r="O568" s="44"/>
      <c r="R568" s="59"/>
    </row>
  </sheetData>
  <autoFilter ref="R1:R391"/>
  <mergeCells count="28">
    <mergeCell ref="O116:O117"/>
    <mergeCell ref="P116:P117"/>
    <mergeCell ref="A118:A119"/>
    <mergeCell ref="B118:B119"/>
    <mergeCell ref="J118:J119"/>
    <mergeCell ref="M118:M119"/>
    <mergeCell ref="N118:N119"/>
    <mergeCell ref="O118:O119"/>
    <mergeCell ref="P118:P119"/>
    <mergeCell ref="A116:A117"/>
    <mergeCell ref="B116:B117"/>
    <mergeCell ref="J116:J117"/>
    <mergeCell ref="M116:M117"/>
    <mergeCell ref="N116:N117"/>
    <mergeCell ref="O103:O104"/>
    <mergeCell ref="P103:P104"/>
    <mergeCell ref="A103:A104"/>
    <mergeCell ref="B103:B104"/>
    <mergeCell ref="J103:J104"/>
    <mergeCell ref="M103:M104"/>
    <mergeCell ref="N103:N104"/>
    <mergeCell ref="O129:O130"/>
    <mergeCell ref="P129:P130"/>
    <mergeCell ref="A129:A130"/>
    <mergeCell ref="B129:B130"/>
    <mergeCell ref="J129:J130"/>
    <mergeCell ref="M129:M130"/>
    <mergeCell ref="N129:N130"/>
  </mergeCells>
  <pageMargins left="0.7" right="0.7" top="0.75" bottom="0.75" header="0.3" footer="0.3"/>
  <pageSetup orientation="portrait" r:id="rId1"/>
  <ignoredErrors>
    <ignoredError sqref="L17 L60 L40 L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2021-08-30T02:32:35Z</dcterms:modified>
</cp:coreProperties>
</file>